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F0417A10-F270-4913-A69A-E2D5F212465A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072" i="1" l="1"/>
  <c r="F2071" i="1"/>
  <c r="F2070" i="1"/>
  <c r="F2069" i="1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V292" i="15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 l="1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F2068" i="1" l="1"/>
  <c r="F2067" i="1"/>
  <c r="F2066" i="1"/>
  <c r="F2065" i="1"/>
  <c r="F2064" i="1"/>
  <c r="WI857" i="1" l="1"/>
  <c r="F1968" i="1" l="1"/>
  <c r="F1995" i="1"/>
  <c r="F1971" i="1"/>
  <c r="F2063" i="1"/>
  <c r="F2060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52" i="1" l="1"/>
  <c r="F1979" i="1"/>
  <c r="F2061" i="1"/>
  <c r="F2015" i="1"/>
  <c r="F1989" i="1"/>
  <c r="F2039" i="1"/>
  <c r="F1994" i="1"/>
  <c r="F1997" i="1"/>
  <c r="F2005" i="1"/>
  <c r="F2001" i="1"/>
  <c r="F1976" i="1"/>
  <c r="F1973" i="1"/>
  <c r="F2006" i="1"/>
  <c r="F1993" i="1"/>
  <c r="F1988" i="1"/>
  <c r="F1986" i="1"/>
  <c r="F2051" i="1"/>
  <c r="F2050" i="1" l="1"/>
  <c r="F2023" i="1"/>
  <c r="F2004" i="1"/>
  <c r="F2027" i="1"/>
  <c r="F1964" i="1"/>
  <c r="F2032" i="1"/>
  <c r="F2046" i="1"/>
  <c r="F2057" i="1"/>
  <c r="F2014" i="1"/>
  <c r="F1980" i="1" l="1"/>
  <c r="F2053" i="1"/>
  <c r="F1962" i="1"/>
  <c r="F1974" i="1"/>
  <c r="F1978" i="1"/>
  <c r="F1970" i="1"/>
  <c r="F1981" i="1"/>
  <c r="F2028" i="1"/>
  <c r="F1983" i="1"/>
  <c r="F2029" i="1"/>
  <c r="F2034" i="1"/>
  <c r="F1991" i="1"/>
  <c r="F2047" i="1"/>
  <c r="F1996" i="1"/>
  <c r="F2038" i="1"/>
  <c r="F2037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2" i="1" l="1"/>
  <c r="F2042" i="1"/>
  <c r="F2013" i="1"/>
  <c r="F2018" i="1" l="1"/>
  <c r="F2033" i="1"/>
  <c r="F1990" i="1"/>
  <c r="F2011" i="1"/>
  <c r="F1999" i="1"/>
  <c r="F2031" i="1"/>
  <c r="F1975" i="1"/>
  <c r="F1987" i="1"/>
  <c r="F1965" i="1"/>
  <c r="F1977" i="1" l="1"/>
  <c r="F1969" i="1"/>
  <c r="F2009" i="1"/>
  <c r="F1967" i="1" l="1"/>
  <c r="F2049" i="1"/>
  <c r="F2019" i="1"/>
  <c r="F1963" i="1"/>
  <c r="F2025" i="1"/>
  <c r="F2026" i="1"/>
  <c r="F2043" i="1"/>
  <c r="F2024" i="1"/>
  <c r="F2016" i="1"/>
  <c r="F2045" i="1"/>
  <c r="F2044" i="1"/>
  <c r="F2041" i="1"/>
  <c r="F1985" i="1"/>
  <c r="F2021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62" i="1"/>
  <c r="F2059" i="1"/>
  <c r="F2058" i="1"/>
  <c r="F2056" i="1"/>
  <c r="F2055" i="1"/>
  <c r="F2054" i="1"/>
  <c r="F2048" i="1"/>
  <c r="F2040" i="1"/>
  <c r="F2036" i="1"/>
  <c r="F2035" i="1"/>
  <c r="F2030" i="1"/>
  <c r="F2022" i="1"/>
  <c r="F2020" i="1"/>
  <c r="F2017" i="1"/>
  <c r="F2012" i="1"/>
  <c r="F2010" i="1"/>
  <c r="F2008" i="1"/>
  <c r="F2007" i="1"/>
  <c r="F2003" i="1"/>
  <c r="F2002" i="1"/>
  <c r="F2000" i="1"/>
  <c r="F1998" i="1"/>
  <c r="F1992" i="1"/>
  <c r="F1984" i="1"/>
  <c r="F1982" i="1"/>
  <c r="F196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3" i="15"/>
  <c r="AD129" i="15"/>
  <c r="AD161" i="15"/>
  <c r="AD178" i="15"/>
  <c r="AD298" i="15"/>
  <c r="AD166" i="15"/>
  <c r="AD300" i="15"/>
  <c r="AD115" i="15"/>
  <c r="AD216" i="15"/>
  <c r="AD238" i="15"/>
  <c r="AD114" i="15"/>
  <c r="AD177" i="15"/>
  <c r="AD232" i="15"/>
  <c r="AD113" i="15"/>
  <c r="AD111" i="15"/>
  <c r="AD285" i="15"/>
  <c r="AD241" i="15"/>
  <c r="AD281" i="15"/>
  <c r="AD273" i="15"/>
  <c r="AD289" i="15"/>
  <c r="AD163" i="15"/>
  <c r="AD180" i="15"/>
  <c r="AD274" i="15"/>
  <c r="AD277" i="15"/>
  <c r="AD110" i="15"/>
  <c r="AD292" i="15"/>
  <c r="AD108" i="15"/>
  <c r="AD168" i="15"/>
  <c r="AD136" i="15"/>
  <c r="AD282" i="15"/>
  <c r="AD245" i="15"/>
  <c r="AD132" i="15"/>
  <c r="AD217" i="15"/>
  <c r="AD284" i="15"/>
  <c r="AD235" i="15"/>
  <c r="AD231" i="15"/>
  <c r="AD109" i="15"/>
  <c r="AD130" i="15"/>
  <c r="AD299" i="15"/>
  <c r="AD234" i="15"/>
  <c r="AD303" i="15"/>
  <c r="AD240" i="15"/>
  <c r="AD230" i="15"/>
  <c r="AD191" i="15"/>
  <c r="AD182" i="15"/>
  <c r="AD169" i="15"/>
  <c r="AD227" i="15"/>
  <c r="AD106" i="15"/>
  <c r="AD118" i="15"/>
  <c r="AD221" i="15"/>
  <c r="AD226" i="15"/>
  <c r="AD270" i="15"/>
  <c r="AD237" i="15"/>
  <c r="AD192" i="15"/>
  <c r="AD135" i="15"/>
  <c r="AD229" i="15"/>
  <c r="AD125" i="15"/>
  <c r="AD127" i="15"/>
  <c r="AD105" i="15"/>
  <c r="AD133" i="15"/>
  <c r="AD160" i="15"/>
  <c r="AD223" i="15"/>
  <c r="AD293" i="15"/>
  <c r="AD278" i="15"/>
  <c r="AD119" i="15"/>
  <c r="AD171" i="15"/>
  <c r="AD225" i="15"/>
  <c r="AD302" i="15"/>
  <c r="AD272" i="15"/>
  <c r="AD137" i="15"/>
  <c r="AD183" i="15"/>
  <c r="AD172" i="15"/>
  <c r="AD116" i="15"/>
  <c r="AD280" i="15"/>
  <c r="AD291" i="15"/>
  <c r="AD242" i="15"/>
  <c r="AD138" i="15"/>
  <c r="AD193" i="15"/>
  <c r="AD279" i="15"/>
  <c r="AD120" i="15"/>
  <c r="AD175" i="15"/>
  <c r="AD288" i="15"/>
  <c r="AD170" i="15"/>
  <c r="AD165" i="15"/>
  <c r="AD181" i="15"/>
  <c r="AD296" i="15"/>
  <c r="AD121" i="15"/>
  <c r="AD276" i="15"/>
  <c r="AD283" i="15"/>
  <c r="AD167" i="15"/>
  <c r="AD218" i="15"/>
  <c r="AD239" i="15"/>
  <c r="AD184" i="15"/>
  <c r="AD287" i="15"/>
  <c r="AD233" i="15"/>
  <c r="AD295" i="15"/>
  <c r="AD297" i="15"/>
  <c r="AD220" i="15"/>
  <c r="AD176" i="15"/>
  <c r="AD236" i="15"/>
  <c r="AD185" i="15"/>
  <c r="AD117" i="15"/>
  <c r="AD186" i="15"/>
  <c r="AD248" i="15"/>
  <c r="AD188" i="15"/>
  <c r="AD247" i="15"/>
  <c r="AD290" i="15"/>
  <c r="AD131" i="15"/>
  <c r="AD124" i="15"/>
  <c r="AD112" i="15"/>
  <c r="AD215" i="15"/>
  <c r="AD187" i="15"/>
  <c r="AD189" i="15"/>
  <c r="AD294" i="15"/>
  <c r="AD271" i="15"/>
  <c r="AD123" i="15"/>
  <c r="AD122" i="15"/>
  <c r="AD286" i="15"/>
  <c r="AD134" i="15"/>
  <c r="AD126" i="15"/>
  <c r="AD219" i="15"/>
  <c r="AD243" i="15"/>
  <c r="AD164" i="15"/>
  <c r="AD275" i="15"/>
  <c r="AD228" i="15"/>
  <c r="AD107" i="15"/>
  <c r="AD224" i="15"/>
  <c r="AD174" i="15"/>
  <c r="AD244" i="15"/>
  <c r="AD246" i="15"/>
  <c r="AD301" i="15"/>
  <c r="AD162" i="15"/>
  <c r="AD222" i="15"/>
  <c r="AD179" i="15"/>
  <c r="AD128" i="15"/>
  <c r="E461" i="15"/>
  <c r="AE273" i="15" s="1"/>
  <c r="E460" i="15"/>
  <c r="AE289" i="15" s="1"/>
  <c r="E459" i="15"/>
  <c r="AE163" i="15" s="1"/>
  <c r="E458" i="15"/>
  <c r="AE180" i="15" s="1"/>
  <c r="E457" i="15"/>
  <c r="AE274" i="15" s="1"/>
  <c r="E456" i="15"/>
  <c r="AE277" i="15" s="1"/>
  <c r="E455" i="15"/>
  <c r="AE110" i="15" s="1"/>
  <c r="E454" i="15"/>
  <c r="AE292" i="15" s="1"/>
  <c r="E453" i="15"/>
  <c r="AE190" i="15" s="1"/>
  <c r="E452" i="15"/>
  <c r="AE108" i="15" s="1"/>
  <c r="E451" i="15"/>
  <c r="AE168" i="15" s="1"/>
  <c r="E450" i="15"/>
  <c r="AE173" i="15" s="1"/>
  <c r="E449" i="15"/>
  <c r="AE129" i="15" s="1"/>
  <c r="E448" i="15"/>
  <c r="AE136" i="15" s="1"/>
  <c r="E447" i="15"/>
  <c r="AE282" i="15" s="1"/>
  <c r="E446" i="15"/>
  <c r="AE161" i="15" s="1"/>
  <c r="E445" i="15"/>
  <c r="AE245" i="15" s="1"/>
  <c r="E444" i="15"/>
  <c r="AE132" i="15" s="1"/>
  <c r="E443" i="15"/>
  <c r="AE217" i="15" s="1"/>
  <c r="E442" i="15"/>
  <c r="AE284" i="15" s="1"/>
  <c r="E441" i="15"/>
  <c r="AE178" i="15" s="1"/>
  <c r="E440" i="15"/>
  <c r="AE298" i="15" s="1"/>
  <c r="E439" i="15"/>
  <c r="AE235" i="15" s="1"/>
  <c r="E438" i="15"/>
  <c r="AE166" i="15" s="1"/>
  <c r="E437" i="15"/>
  <c r="AE300" i="15" s="1"/>
  <c r="E436" i="15"/>
  <c r="AE231" i="15" s="1"/>
  <c r="E435" i="15"/>
  <c r="AE109" i="15" s="1"/>
  <c r="E434" i="15"/>
  <c r="AE115" i="15" s="1"/>
  <c r="E433" i="15"/>
  <c r="AE130" i="15" s="1"/>
  <c r="E432" i="15"/>
  <c r="AE299" i="15" s="1"/>
  <c r="E431" i="15"/>
  <c r="AE234" i="15" s="1"/>
  <c r="E430" i="15"/>
  <c r="AE303" i="15" s="1"/>
  <c r="E429" i="15"/>
  <c r="AE216" i="15" s="1"/>
  <c r="E428" i="15"/>
  <c r="AE238" i="15" s="1"/>
  <c r="E427" i="15"/>
  <c r="AE240" i="15" s="1"/>
  <c r="E426" i="15"/>
  <c r="AE230" i="15" s="1"/>
  <c r="E425" i="15"/>
  <c r="AE191" i="15" s="1"/>
  <c r="E424" i="15"/>
  <c r="AE182" i="15" s="1"/>
  <c r="E423" i="15"/>
  <c r="AE169" i="15" s="1"/>
  <c r="E422" i="15"/>
  <c r="AE227" i="15" s="1"/>
  <c r="E421" i="15"/>
  <c r="AE106" i="15" s="1"/>
  <c r="E420" i="15"/>
  <c r="AE118" i="15" s="1"/>
  <c r="E419" i="15"/>
  <c r="AE221" i="15" s="1"/>
  <c r="E418" i="15"/>
  <c r="AE226" i="15" s="1"/>
  <c r="E417" i="15"/>
  <c r="AE270" i="15" s="1"/>
  <c r="E416" i="15"/>
  <c r="AE237" i="15" s="1"/>
  <c r="E415" i="15"/>
  <c r="AE192" i="15" s="1"/>
  <c r="E414" i="15"/>
  <c r="AE135" i="15" s="1"/>
  <c r="E413" i="15"/>
  <c r="AE229" i="15" s="1"/>
  <c r="E412" i="15"/>
  <c r="AE125" i="15" s="1"/>
  <c r="E411" i="15"/>
  <c r="AE127" i="15" s="1"/>
  <c r="E410" i="15"/>
  <c r="AE105" i="15" s="1"/>
  <c r="E409" i="15"/>
  <c r="AE133" i="15" s="1"/>
  <c r="E408" i="15"/>
  <c r="AE160" i="15" s="1"/>
  <c r="E407" i="15"/>
  <c r="AE223" i="15" s="1"/>
  <c r="E406" i="15"/>
  <c r="AE293" i="15" s="1"/>
  <c r="E405" i="15"/>
  <c r="AE278" i="15" s="1"/>
  <c r="E404" i="15"/>
  <c r="AE119" i="15" s="1"/>
  <c r="E403" i="15"/>
  <c r="AE171" i="15" s="1"/>
  <c r="E402" i="15"/>
  <c r="AE225" i="15" s="1"/>
  <c r="E401" i="15"/>
  <c r="AE302" i="15" s="1"/>
  <c r="E400" i="15"/>
  <c r="AE272" i="15" s="1"/>
  <c r="E399" i="15"/>
  <c r="AE137" i="15" s="1"/>
  <c r="E398" i="15"/>
  <c r="AE183" i="15" s="1"/>
  <c r="E397" i="15"/>
  <c r="AE172" i="15" s="1"/>
  <c r="E396" i="15"/>
  <c r="AE114" i="15" s="1"/>
  <c r="E395" i="15"/>
  <c r="AE116" i="15" s="1"/>
  <c r="E394" i="15"/>
  <c r="AE280" i="15" s="1"/>
  <c r="E393" i="15"/>
  <c r="AE177" i="15" s="1"/>
  <c r="E392" i="15"/>
  <c r="AE291" i="15" s="1"/>
  <c r="E391" i="15"/>
  <c r="AE242" i="15" s="1"/>
  <c r="E390" i="15"/>
  <c r="AE232" i="15" s="1"/>
  <c r="E389" i="15"/>
  <c r="AE138" i="15" s="1"/>
  <c r="E388" i="15"/>
  <c r="AE193" i="15" s="1"/>
  <c r="E387" i="15"/>
  <c r="AE279" i="15" s="1"/>
  <c r="E386" i="15"/>
  <c r="AE120" i="15" s="1"/>
  <c r="E385" i="15"/>
  <c r="AE175" i="15" s="1"/>
  <c r="E384" i="15"/>
  <c r="AE113" i="15" s="1"/>
  <c r="E383" i="15"/>
  <c r="AE288" i="15" s="1"/>
  <c r="E382" i="15"/>
  <c r="AE170" i="15" s="1"/>
  <c r="E381" i="15"/>
  <c r="AE111" i="15" s="1"/>
  <c r="E380" i="15"/>
  <c r="AE165" i="15" s="1"/>
  <c r="E379" i="15"/>
  <c r="AE181" i="15" s="1"/>
  <c r="E378" i="15"/>
  <c r="AE296" i="15" s="1"/>
  <c r="E377" i="15"/>
  <c r="AE121" i="15" s="1"/>
  <c r="E376" i="15"/>
  <c r="AE276" i="15" s="1"/>
  <c r="E375" i="15"/>
  <c r="AE283" i="15" s="1"/>
  <c r="E374" i="15"/>
  <c r="AE167" i="15" s="1"/>
  <c r="E373" i="15"/>
  <c r="AE218" i="15" s="1"/>
  <c r="E372" i="15"/>
  <c r="AE239" i="15" s="1"/>
  <c r="E371" i="15"/>
  <c r="AE184" i="15" s="1"/>
  <c r="E370" i="15"/>
  <c r="AE287" i="15" s="1"/>
  <c r="E369" i="15"/>
  <c r="AE233" i="15" s="1"/>
  <c r="E368" i="15"/>
  <c r="AE295" i="15" s="1"/>
  <c r="E367" i="15"/>
  <c r="AE297" i="15" s="1"/>
  <c r="E366" i="15"/>
  <c r="AE220" i="15" s="1"/>
  <c r="E365" i="15"/>
  <c r="AE176" i="15" s="1"/>
  <c r="E364" i="15"/>
  <c r="AE236" i="15" s="1"/>
  <c r="E363" i="15"/>
  <c r="AE185" i="15" s="1"/>
  <c r="E362" i="15"/>
  <c r="AE117" i="15" s="1"/>
  <c r="E361" i="15"/>
  <c r="AE186" i="15" s="1"/>
  <c r="E360" i="15"/>
  <c r="AE248" i="15" s="1"/>
  <c r="E359" i="15"/>
  <c r="AE188" i="15" s="1"/>
  <c r="E358" i="15"/>
  <c r="AE247" i="15" s="1"/>
  <c r="E357" i="15"/>
  <c r="AE290" i="15" s="1"/>
  <c r="E356" i="15"/>
  <c r="AE131" i="15" s="1"/>
  <c r="E355" i="15"/>
  <c r="AE124" i="15" s="1"/>
  <c r="E354" i="15"/>
  <c r="AE112" i="15" s="1"/>
  <c r="E353" i="15"/>
  <c r="AE215" i="15" s="1"/>
  <c r="E352" i="15"/>
  <c r="AE187" i="15" s="1"/>
  <c r="E351" i="15"/>
  <c r="AE189" i="15" s="1"/>
  <c r="E350" i="15"/>
  <c r="AE294" i="15" s="1"/>
  <c r="E349" i="15"/>
  <c r="AE271" i="15" s="1"/>
  <c r="E348" i="15"/>
  <c r="AE123" i="15" s="1"/>
  <c r="E347" i="15"/>
  <c r="AE122" i="15" s="1"/>
  <c r="E346" i="15"/>
  <c r="AE286" i="15" s="1"/>
  <c r="E345" i="15"/>
  <c r="AE134" i="15" s="1"/>
  <c r="E344" i="15"/>
  <c r="AE285" i="15" s="1"/>
  <c r="E343" i="15"/>
  <c r="AE126" i="15" s="1"/>
  <c r="E342" i="15"/>
  <c r="AE219" i="15" s="1"/>
  <c r="E341" i="15"/>
  <c r="AE241" i="15" s="1"/>
  <c r="E340" i="15"/>
  <c r="AE243" i="15" s="1"/>
  <c r="E339" i="15"/>
  <c r="AE164" i="15" s="1"/>
  <c r="E338" i="15"/>
  <c r="AE281" i="15" s="1"/>
  <c r="E337" i="15"/>
  <c r="AE275" i="15" s="1"/>
  <c r="E336" i="15"/>
  <c r="AE228" i="15" s="1"/>
  <c r="E335" i="15"/>
  <c r="AE107" i="15" s="1"/>
  <c r="E334" i="15"/>
  <c r="AE224" i="15" s="1"/>
  <c r="E333" i="15"/>
  <c r="AE174" i="15" s="1"/>
  <c r="E332" i="15"/>
  <c r="AE244" i="15" s="1"/>
  <c r="E331" i="15"/>
  <c r="AE246" i="15" s="1"/>
  <c r="E330" i="15"/>
  <c r="AE301" i="15" s="1"/>
  <c r="E329" i="15"/>
  <c r="AE162" i="15" s="1"/>
  <c r="E328" i="15"/>
  <c r="AE222" i="15" s="1"/>
  <c r="E327" i="15"/>
  <c r="AE179" i="15" s="1"/>
  <c r="E326" i="15"/>
  <c r="AE128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079" i="1"/>
  <c r="J2079" i="1"/>
  <c r="I2079" i="1"/>
  <c r="H2079" i="1"/>
  <c r="G2079" i="1"/>
  <c r="F2079" i="1" l="1"/>
  <c r="B179" i="5"/>
  <c r="E340" i="1" s="1"/>
  <c r="B136" i="5"/>
  <c r="E444" i="1" s="1"/>
  <c r="B128" i="5"/>
  <c r="E455" i="1" s="1"/>
  <c r="B124" i="5"/>
  <c r="E451" i="1" s="1"/>
  <c r="B119" i="5"/>
  <c r="E434" i="1" s="1"/>
  <c r="B118" i="5"/>
  <c r="E430" i="1" s="1"/>
  <c r="B114" i="5"/>
  <c r="E426" i="1" s="1"/>
  <c r="B113" i="5"/>
  <c r="E449" i="1" s="1"/>
  <c r="B104" i="5"/>
  <c r="E450" i="1" s="1"/>
  <c r="B95" i="5"/>
  <c r="E448" i="1" s="1"/>
  <c r="B94" i="5"/>
  <c r="E454" i="1" s="1"/>
  <c r="B88" i="5"/>
  <c r="E423" i="1" s="1"/>
  <c r="B87" i="5"/>
  <c r="E445" i="1" s="1"/>
  <c r="B80" i="5"/>
  <c r="E429" i="1" s="1"/>
  <c r="B75" i="5"/>
  <c r="E435" i="1" s="1"/>
  <c r="B74" i="5"/>
  <c r="E442" i="1" s="1"/>
  <c r="B70" i="5"/>
  <c r="E441" i="1" s="1"/>
  <c r="B63" i="5"/>
  <c r="E425" i="1" s="1"/>
  <c r="B58" i="5"/>
  <c r="E443" i="1" s="1"/>
  <c r="B56" i="5"/>
  <c r="E431" i="1" s="1"/>
  <c r="B52" i="5"/>
  <c r="E427" i="1" s="1"/>
  <c r="B49" i="5"/>
  <c r="E439" i="1" s="1"/>
  <c r="B46" i="5"/>
  <c r="E453" i="1" s="1"/>
  <c r="B44" i="5"/>
  <c r="E452" i="1" s="1"/>
  <c r="B41" i="5"/>
  <c r="E438" i="1" s="1"/>
  <c r="B38" i="5"/>
  <c r="E456" i="1" s="1"/>
  <c r="B28" i="5"/>
  <c r="E437" i="1" s="1"/>
  <c r="B26" i="5"/>
  <c r="E436" i="1" s="1"/>
  <c r="B21" i="5"/>
  <c r="E446" i="1" s="1"/>
  <c r="B16" i="5"/>
  <c r="E440" i="1" s="1"/>
  <c r="B14" i="5"/>
  <c r="E447" i="1" s="1"/>
  <c r="B8" i="5"/>
  <c r="E428" i="1" s="1"/>
  <c r="B68" i="5"/>
  <c r="E415" i="1" s="1"/>
  <c r="B40" i="5"/>
  <c r="E381" i="1" s="1"/>
  <c r="B12" i="5"/>
  <c r="E414" i="1" s="1"/>
  <c r="B180" i="5"/>
  <c r="E378" i="1" s="1"/>
  <c r="B175" i="5"/>
  <c r="E394" i="1" s="1"/>
  <c r="B171" i="5"/>
  <c r="E386" i="1" s="1"/>
  <c r="B169" i="5"/>
  <c r="E382" i="1" s="1"/>
  <c r="B168" i="5"/>
  <c r="E342" i="1" s="1"/>
  <c r="B163" i="5"/>
  <c r="E348" i="1" s="1"/>
  <c r="B161" i="5"/>
  <c r="E412" i="1" s="1"/>
  <c r="B160" i="5"/>
  <c r="E362" i="1" s="1"/>
  <c r="B158" i="5"/>
  <c r="E399" i="1" s="1"/>
  <c r="B157" i="5"/>
  <c r="E345" i="1" s="1"/>
  <c r="B154" i="5"/>
  <c r="E329" i="1" s="1"/>
  <c r="B152" i="5"/>
  <c r="E372" i="1" s="1"/>
  <c r="B150" i="5"/>
  <c r="E366" i="1" s="1"/>
  <c r="B149" i="5"/>
  <c r="E369" i="1" s="1"/>
  <c r="B148" i="5"/>
  <c r="E368" i="1" s="1"/>
  <c r="B146" i="5"/>
  <c r="E413" i="1" s="1"/>
  <c r="B145" i="5"/>
  <c r="E370" i="1" s="1"/>
  <c r="B143" i="5"/>
  <c r="E400" i="1" s="1"/>
  <c r="K1286" i="4"/>
  <c r="N356" i="1" s="1"/>
  <c r="J1286" i="4"/>
  <c r="M356" i="1" s="1"/>
  <c r="I1286" i="4"/>
  <c r="K1285" i="4"/>
  <c r="J1285" i="4"/>
  <c r="M351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1" i="1"/>
  <c r="I197" i="1"/>
  <c r="I228" i="1"/>
  <c r="I274" i="1"/>
  <c r="I151" i="1"/>
  <c r="I181" i="1"/>
  <c r="I258" i="1"/>
  <c r="I269" i="1"/>
  <c r="I179" i="1"/>
  <c r="I249" i="1"/>
  <c r="I171" i="1"/>
  <c r="I257" i="1"/>
  <c r="I170" i="1"/>
  <c r="I238" i="1"/>
  <c r="I215" i="1"/>
  <c r="I282" i="1"/>
  <c r="I281" i="1"/>
  <c r="I186" i="1"/>
  <c r="I268" i="1"/>
  <c r="I273" i="1"/>
  <c r="I280" i="1"/>
  <c r="I279" i="1"/>
  <c r="I214" i="1"/>
  <c r="I157" i="1"/>
  <c r="I152" i="1"/>
  <c r="I230" i="1"/>
  <c r="I156" i="1"/>
  <c r="I217" i="1"/>
  <c r="I204" i="1"/>
  <c r="I176" i="1"/>
  <c r="I263" i="1"/>
  <c r="I178" i="1"/>
  <c r="I166" i="1"/>
  <c r="I255" i="1"/>
  <c r="I184" i="1"/>
  <c r="I246" i="1"/>
  <c r="I245" i="1"/>
  <c r="I191" i="1"/>
  <c r="I188" i="1"/>
  <c r="I264" i="1"/>
  <c r="I278" i="1"/>
  <c r="I277" i="1"/>
  <c r="I237" i="1"/>
  <c r="I229" i="1"/>
  <c r="I206" i="1"/>
  <c r="I233" i="1"/>
  <c r="I169" i="1"/>
  <c r="I218" i="1"/>
  <c r="I168" i="1"/>
  <c r="I232" i="1"/>
  <c r="I224" i="1"/>
  <c r="I276" i="1"/>
  <c r="I213" i="1"/>
  <c r="I265" i="1"/>
  <c r="I221" i="1"/>
  <c r="I231" i="1"/>
  <c r="I272" i="1"/>
  <c r="I150" i="1"/>
  <c r="I220" i="1"/>
  <c r="I262" i="1"/>
  <c r="I183" i="1"/>
  <c r="I250" i="1"/>
  <c r="I148" i="1"/>
  <c r="I240" i="1"/>
  <c r="I161" i="1"/>
  <c r="I236" i="1"/>
  <c r="I202" i="1"/>
  <c r="I210" i="1"/>
  <c r="I193" i="1"/>
  <c r="I219" i="1"/>
  <c r="I175" i="1"/>
  <c r="I260" i="1"/>
  <c r="I225" i="1"/>
  <c r="I149" i="1"/>
  <c r="I201" i="1"/>
  <c r="I267" i="1"/>
  <c r="I155" i="1"/>
  <c r="I248" i="1"/>
  <c r="I182" i="1"/>
  <c r="I165" i="1"/>
  <c r="I243" i="1"/>
  <c r="I174" i="1"/>
  <c r="I239" i="1"/>
  <c r="I192" i="1"/>
  <c r="I196" i="1"/>
  <c r="I163" i="1"/>
  <c r="I235" i="1"/>
  <c r="I254" i="1"/>
  <c r="I227" i="1"/>
  <c r="I242" i="1"/>
  <c r="I209" i="1"/>
  <c r="I223" i="1"/>
  <c r="I271" i="1"/>
  <c r="I256" i="1"/>
  <c r="I147" i="1"/>
  <c r="I159" i="1"/>
  <c r="I266" i="1"/>
  <c r="I252" i="1"/>
  <c r="I154" i="1"/>
  <c r="I247" i="1"/>
  <c r="I200" i="1"/>
  <c r="I208" i="1"/>
  <c r="I211" i="1"/>
  <c r="I241" i="1"/>
  <c r="I160" i="1"/>
  <c r="I164" i="1"/>
  <c r="I195" i="1"/>
  <c r="I234" i="1"/>
  <c r="I259" i="1"/>
  <c r="I207" i="1"/>
  <c r="I253" i="1"/>
  <c r="I173" i="1"/>
  <c r="I177" i="1"/>
  <c r="I212" i="1"/>
  <c r="I189" i="1"/>
  <c r="I180" i="1"/>
  <c r="I153" i="1"/>
  <c r="I167" i="1"/>
  <c r="I158" i="1"/>
  <c r="I270" i="1"/>
  <c r="I199" i="1"/>
  <c r="I222" i="1"/>
  <c r="I216" i="1"/>
  <c r="I190" i="1"/>
  <c r="I261" i="1"/>
  <c r="I194" i="1"/>
  <c r="I185" i="1"/>
  <c r="I162" i="1"/>
  <c r="I275" i="1"/>
  <c r="I244" i="1"/>
  <c r="I187" i="1"/>
  <c r="I203" i="1"/>
  <c r="I198" i="1"/>
  <c r="I205" i="1"/>
  <c r="I226" i="1"/>
  <c r="I172" i="1"/>
  <c r="H251" i="1"/>
  <c r="H197" i="1"/>
  <c r="H228" i="1"/>
  <c r="H274" i="1"/>
  <c r="H151" i="1"/>
  <c r="H181" i="1"/>
  <c r="H258" i="1"/>
  <c r="H269" i="1"/>
  <c r="H179" i="1"/>
  <c r="H249" i="1"/>
  <c r="H171" i="1"/>
  <c r="H257" i="1"/>
  <c r="H170" i="1"/>
  <c r="H238" i="1"/>
  <c r="H215" i="1"/>
  <c r="H282" i="1"/>
  <c r="H281" i="1"/>
  <c r="H186" i="1"/>
  <c r="H268" i="1"/>
  <c r="H273" i="1"/>
  <c r="H280" i="1"/>
  <c r="H279" i="1"/>
  <c r="H214" i="1"/>
  <c r="H157" i="1"/>
  <c r="H152" i="1"/>
  <c r="H230" i="1"/>
  <c r="H156" i="1"/>
  <c r="H217" i="1"/>
  <c r="H204" i="1"/>
  <c r="H176" i="1"/>
  <c r="H263" i="1"/>
  <c r="H178" i="1"/>
  <c r="H166" i="1"/>
  <c r="H255" i="1"/>
  <c r="H184" i="1"/>
  <c r="H246" i="1"/>
  <c r="H245" i="1"/>
  <c r="H191" i="1"/>
  <c r="H188" i="1"/>
  <c r="H264" i="1"/>
  <c r="H278" i="1"/>
  <c r="H277" i="1"/>
  <c r="H237" i="1"/>
  <c r="H229" i="1"/>
  <c r="H206" i="1"/>
  <c r="H233" i="1"/>
  <c r="H169" i="1"/>
  <c r="H218" i="1"/>
  <c r="H168" i="1"/>
  <c r="H232" i="1"/>
  <c r="H224" i="1"/>
  <c r="H276" i="1"/>
  <c r="H213" i="1"/>
  <c r="H265" i="1"/>
  <c r="H221" i="1"/>
  <c r="H231" i="1"/>
  <c r="H272" i="1"/>
  <c r="H150" i="1"/>
  <c r="H220" i="1"/>
  <c r="H262" i="1"/>
  <c r="H183" i="1"/>
  <c r="H250" i="1"/>
  <c r="H148" i="1"/>
  <c r="H240" i="1"/>
  <c r="H161" i="1"/>
  <c r="H236" i="1"/>
  <c r="H202" i="1"/>
  <c r="H210" i="1"/>
  <c r="H193" i="1"/>
  <c r="H219" i="1"/>
  <c r="H175" i="1"/>
  <c r="H260" i="1"/>
  <c r="H225" i="1"/>
  <c r="H149" i="1"/>
  <c r="H201" i="1"/>
  <c r="H267" i="1"/>
  <c r="H155" i="1"/>
  <c r="H248" i="1"/>
  <c r="H182" i="1"/>
  <c r="H165" i="1"/>
  <c r="H243" i="1"/>
  <c r="H174" i="1"/>
  <c r="H239" i="1"/>
  <c r="H192" i="1"/>
  <c r="H196" i="1"/>
  <c r="H163" i="1"/>
  <c r="H235" i="1"/>
  <c r="H254" i="1"/>
  <c r="H227" i="1"/>
  <c r="H242" i="1"/>
  <c r="H209" i="1"/>
  <c r="H223" i="1"/>
  <c r="H271" i="1"/>
  <c r="H256" i="1"/>
  <c r="H147" i="1"/>
  <c r="H159" i="1"/>
  <c r="H266" i="1"/>
  <c r="H252" i="1"/>
  <c r="H154" i="1"/>
  <c r="H247" i="1"/>
  <c r="H200" i="1"/>
  <c r="H208" i="1"/>
  <c r="H211" i="1"/>
  <c r="H241" i="1"/>
  <c r="H160" i="1"/>
  <c r="H164" i="1"/>
  <c r="H195" i="1"/>
  <c r="H234" i="1"/>
  <c r="H259" i="1"/>
  <c r="H207" i="1"/>
  <c r="H253" i="1"/>
  <c r="H173" i="1"/>
  <c r="H177" i="1"/>
  <c r="H212" i="1"/>
  <c r="H189" i="1"/>
  <c r="H180" i="1"/>
  <c r="H153" i="1"/>
  <c r="H167" i="1"/>
  <c r="H158" i="1"/>
  <c r="H270" i="1"/>
  <c r="H199" i="1"/>
  <c r="H222" i="1"/>
  <c r="H216" i="1"/>
  <c r="H190" i="1"/>
  <c r="H261" i="1"/>
  <c r="H194" i="1"/>
  <c r="H185" i="1"/>
  <c r="H162" i="1"/>
  <c r="H275" i="1"/>
  <c r="H244" i="1"/>
  <c r="H187" i="1"/>
  <c r="H203" i="1"/>
  <c r="H198" i="1"/>
  <c r="H205" i="1"/>
  <c r="H226" i="1"/>
  <c r="H172" i="1"/>
  <c r="G251" i="1"/>
  <c r="G197" i="1"/>
  <c r="G228" i="1"/>
  <c r="G274" i="1"/>
  <c r="G151" i="1"/>
  <c r="G181" i="1"/>
  <c r="G258" i="1"/>
  <c r="G269" i="1"/>
  <c r="G179" i="1"/>
  <c r="G249" i="1"/>
  <c r="G171" i="1"/>
  <c r="G257" i="1"/>
  <c r="G170" i="1"/>
  <c r="G238" i="1"/>
  <c r="G215" i="1"/>
  <c r="G282" i="1"/>
  <c r="G281" i="1"/>
  <c r="G186" i="1"/>
  <c r="G268" i="1"/>
  <c r="G273" i="1"/>
  <c r="G280" i="1"/>
  <c r="G279" i="1"/>
  <c r="G214" i="1"/>
  <c r="G157" i="1"/>
  <c r="G152" i="1"/>
  <c r="G230" i="1"/>
  <c r="G156" i="1"/>
  <c r="G217" i="1"/>
  <c r="G204" i="1"/>
  <c r="G176" i="1"/>
  <c r="G263" i="1"/>
  <c r="G178" i="1"/>
  <c r="G166" i="1"/>
  <c r="G255" i="1"/>
  <c r="G184" i="1"/>
  <c r="G246" i="1"/>
  <c r="G245" i="1"/>
  <c r="G191" i="1"/>
  <c r="G188" i="1"/>
  <c r="G264" i="1"/>
  <c r="G278" i="1"/>
  <c r="G277" i="1"/>
  <c r="G237" i="1"/>
  <c r="G229" i="1"/>
  <c r="G206" i="1"/>
  <c r="G233" i="1"/>
  <c r="G169" i="1"/>
  <c r="G218" i="1"/>
  <c r="G168" i="1"/>
  <c r="G232" i="1"/>
  <c r="G224" i="1"/>
  <c r="G276" i="1"/>
  <c r="G213" i="1"/>
  <c r="G265" i="1"/>
  <c r="G221" i="1"/>
  <c r="G231" i="1"/>
  <c r="G272" i="1"/>
  <c r="G150" i="1"/>
  <c r="G220" i="1"/>
  <c r="G262" i="1"/>
  <c r="G183" i="1"/>
  <c r="G250" i="1"/>
  <c r="G148" i="1"/>
  <c r="G240" i="1"/>
  <c r="G161" i="1"/>
  <c r="G236" i="1"/>
  <c r="G202" i="1"/>
  <c r="G210" i="1"/>
  <c r="G193" i="1"/>
  <c r="G219" i="1"/>
  <c r="G175" i="1"/>
  <c r="G260" i="1"/>
  <c r="G225" i="1"/>
  <c r="G149" i="1"/>
  <c r="G201" i="1"/>
  <c r="G267" i="1"/>
  <c r="G155" i="1"/>
  <c r="G248" i="1"/>
  <c r="G182" i="1"/>
  <c r="G165" i="1"/>
  <c r="G243" i="1"/>
  <c r="G174" i="1"/>
  <c r="G239" i="1"/>
  <c r="G192" i="1"/>
  <c r="G196" i="1"/>
  <c r="G163" i="1"/>
  <c r="G235" i="1"/>
  <c r="G254" i="1"/>
  <c r="G227" i="1"/>
  <c r="G242" i="1"/>
  <c r="G209" i="1"/>
  <c r="G223" i="1"/>
  <c r="G271" i="1"/>
  <c r="G256" i="1"/>
  <c r="G147" i="1"/>
  <c r="G159" i="1"/>
  <c r="G266" i="1"/>
  <c r="G252" i="1"/>
  <c r="G154" i="1"/>
  <c r="G247" i="1"/>
  <c r="G200" i="1"/>
  <c r="G208" i="1"/>
  <c r="G211" i="1"/>
  <c r="G241" i="1"/>
  <c r="G160" i="1"/>
  <c r="G164" i="1"/>
  <c r="G195" i="1"/>
  <c r="G234" i="1"/>
  <c r="G259" i="1"/>
  <c r="G207" i="1"/>
  <c r="G253" i="1"/>
  <c r="G173" i="1"/>
  <c r="G177" i="1"/>
  <c r="G212" i="1"/>
  <c r="G189" i="1"/>
  <c r="G180" i="1"/>
  <c r="G153" i="1"/>
  <c r="G167" i="1"/>
  <c r="G158" i="1"/>
  <c r="G270" i="1"/>
  <c r="G199" i="1"/>
  <c r="G222" i="1"/>
  <c r="G216" i="1"/>
  <c r="G190" i="1"/>
  <c r="G261" i="1"/>
  <c r="G194" i="1"/>
  <c r="G185" i="1"/>
  <c r="G162" i="1"/>
  <c r="G275" i="1"/>
  <c r="G244" i="1"/>
  <c r="G187" i="1"/>
  <c r="G203" i="1"/>
  <c r="G198" i="1"/>
  <c r="G205" i="1"/>
  <c r="G226" i="1"/>
  <c r="G172" i="1"/>
  <c r="N351" i="1"/>
  <c r="L356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186" i="1" s="1"/>
  <c r="D137" i="6"/>
  <c r="P243" i="1" s="1"/>
  <c r="D136" i="6"/>
  <c r="P220" i="1" s="1"/>
  <c r="D135" i="6"/>
  <c r="P217" i="1" s="1"/>
  <c r="D134" i="6"/>
  <c r="P211" i="1" s="1"/>
  <c r="D133" i="6"/>
  <c r="P155" i="1" s="1"/>
  <c r="D132" i="6"/>
  <c r="P240" i="1" s="1"/>
  <c r="D131" i="6"/>
  <c r="P205" i="1" s="1"/>
  <c r="D130" i="6"/>
  <c r="P278" i="1" s="1"/>
  <c r="D129" i="6"/>
  <c r="P151" i="1" s="1"/>
  <c r="D128" i="6"/>
  <c r="P190" i="1" s="1"/>
  <c r="D127" i="6"/>
  <c r="P226" i="1" s="1"/>
  <c r="D126" i="6"/>
  <c r="P277" i="1" s="1"/>
  <c r="D125" i="6"/>
  <c r="P256" i="1" s="1"/>
  <c r="D124" i="6"/>
  <c r="P203" i="1" s="1"/>
  <c r="D787" i="1" l="1"/>
  <c r="H1253" i="4"/>
  <c r="L782" i="1"/>
  <c r="H1257" i="4"/>
  <c r="L735" i="1"/>
  <c r="H1261" i="4"/>
  <c r="L674" i="1"/>
  <c r="H1250" i="4"/>
  <c r="L663" i="1"/>
  <c r="H1254" i="4"/>
  <c r="L709" i="1"/>
  <c r="H1258" i="4"/>
  <c r="L658" i="1"/>
  <c r="H1262" i="4"/>
  <c r="L748" i="1"/>
  <c r="H1251" i="4"/>
  <c r="L764" i="1"/>
  <c r="H1255" i="4"/>
  <c r="L728" i="1"/>
  <c r="H1259" i="4"/>
  <c r="L721" i="1"/>
  <c r="H1263" i="4"/>
  <c r="L692" i="1"/>
  <c r="H1252" i="4"/>
  <c r="L777" i="1"/>
  <c r="H1256" i="4"/>
  <c r="L715" i="1"/>
  <c r="H1260" i="4"/>
  <c r="L770" i="1"/>
  <c r="H1264" i="4"/>
  <c r="L670" i="1"/>
  <c r="G284" i="1"/>
  <c r="H284" i="1"/>
  <c r="I284" i="1"/>
  <c r="T788" i="1"/>
  <c r="T782" i="1"/>
  <c r="AB664" i="1"/>
  <c r="AB774" i="1"/>
  <c r="AB659" i="1"/>
  <c r="X738" i="1"/>
  <c r="P782" i="1"/>
  <c r="P688" i="1"/>
  <c r="H766" i="1"/>
  <c r="J1254" i="4"/>
  <c r="P656" i="1"/>
  <c r="H742" i="1"/>
  <c r="J1251" i="4"/>
  <c r="P767" i="1"/>
  <c r="J1255" i="4"/>
  <c r="P743" i="1"/>
  <c r="J1259" i="4"/>
  <c r="P755" i="1"/>
  <c r="J1263" i="4"/>
  <c r="P787" i="1"/>
  <c r="E1250" i="4"/>
  <c r="X753" i="1"/>
  <c r="E1254" i="4"/>
  <c r="X686" i="1"/>
  <c r="E1258" i="4"/>
  <c r="X758" i="1"/>
  <c r="E1262" i="4"/>
  <c r="X693" i="1"/>
  <c r="L1259" i="4"/>
  <c r="H775" i="1"/>
  <c r="H689" i="1"/>
  <c r="J1250" i="4"/>
  <c r="P744" i="1"/>
  <c r="J1262" i="4"/>
  <c r="P732" i="1"/>
  <c r="L1255" i="4"/>
  <c r="D790" i="1"/>
  <c r="H688" i="1"/>
  <c r="H670" i="1"/>
  <c r="D783" i="1"/>
  <c r="D791" i="1"/>
  <c r="D780" i="1"/>
  <c r="L1253" i="4"/>
  <c r="D784" i="1"/>
  <c r="L1257" i="4"/>
  <c r="D788" i="1"/>
  <c r="L1261" i="4"/>
  <c r="H664" i="1"/>
  <c r="H703" i="1"/>
  <c r="H658" i="1"/>
  <c r="H729" i="1"/>
  <c r="J1252" i="4"/>
  <c r="P714" i="1"/>
  <c r="J1256" i="4"/>
  <c r="P659" i="1"/>
  <c r="J1260" i="4"/>
  <c r="P666" i="1"/>
  <c r="J1264" i="4"/>
  <c r="P657" i="1"/>
  <c r="K1250" i="4"/>
  <c r="T779" i="1"/>
  <c r="K1258" i="4"/>
  <c r="T786" i="1"/>
  <c r="K1262" i="4"/>
  <c r="T790" i="1"/>
  <c r="H770" i="1"/>
  <c r="J1258" i="4"/>
  <c r="P695" i="1"/>
  <c r="D778" i="1"/>
  <c r="D777" i="1"/>
  <c r="L1250" i="4"/>
  <c r="D781" i="1"/>
  <c r="L1254" i="4"/>
  <c r="D785" i="1"/>
  <c r="L1258" i="4"/>
  <c r="D789" i="1"/>
  <c r="L1262" i="4"/>
  <c r="H781" i="1"/>
  <c r="H745" i="1"/>
  <c r="H713" i="1"/>
  <c r="H714" i="1"/>
  <c r="P753" i="1"/>
  <c r="K1251" i="4"/>
  <c r="T666" i="1"/>
  <c r="K1255" i="4"/>
  <c r="T783" i="1"/>
  <c r="K1259" i="4"/>
  <c r="T787" i="1"/>
  <c r="K1263" i="4"/>
  <c r="T668" i="1"/>
  <c r="T784" i="1"/>
  <c r="T789" i="1"/>
  <c r="E1251" i="4"/>
  <c r="X727" i="1"/>
  <c r="E1255" i="4"/>
  <c r="X657" i="1"/>
  <c r="E1259" i="4"/>
  <c r="X731" i="1"/>
  <c r="E1263" i="4"/>
  <c r="X714" i="1"/>
  <c r="G1250" i="4"/>
  <c r="AB713" i="1"/>
  <c r="G1254" i="4"/>
  <c r="AB761" i="1"/>
  <c r="G1258" i="4"/>
  <c r="AB772" i="1"/>
  <c r="I1252" i="4"/>
  <c r="AF775" i="1"/>
  <c r="I1260" i="4"/>
  <c r="AF690" i="1"/>
  <c r="AF787" i="1"/>
  <c r="T780" i="1"/>
  <c r="T785" i="1"/>
  <c r="X747" i="1"/>
  <c r="AB675" i="1"/>
  <c r="AF782" i="1"/>
  <c r="T781" i="1"/>
  <c r="T791" i="1"/>
  <c r="X766" i="1"/>
  <c r="AB666" i="1"/>
  <c r="AB752" i="1"/>
  <c r="AF725" i="1"/>
  <c r="AF767" i="1"/>
  <c r="AB777" i="1"/>
  <c r="G1252" i="4"/>
  <c r="AB789" i="1"/>
  <c r="G1256" i="4"/>
  <c r="AB699" i="1"/>
  <c r="G1260" i="4"/>
  <c r="AB737" i="1"/>
  <c r="G1264" i="4"/>
  <c r="X675" i="1"/>
  <c r="X739" i="1"/>
  <c r="X679" i="1"/>
  <c r="X662" i="1"/>
  <c r="AB660" i="1"/>
  <c r="AB686" i="1"/>
  <c r="I1251" i="4"/>
  <c r="AF743" i="1"/>
  <c r="I1255" i="4"/>
  <c r="AF663" i="1"/>
  <c r="I1259" i="4"/>
  <c r="AF688" i="1"/>
  <c r="AF704" i="1"/>
  <c r="AF778" i="1"/>
  <c r="AF738" i="1"/>
  <c r="AF741" i="1"/>
  <c r="AF677" i="1"/>
  <c r="AF691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9" i="1" l="1"/>
  <c r="G443" i="1"/>
  <c r="G453" i="1"/>
  <c r="G436" i="1"/>
  <c r="G446" i="1"/>
  <c r="G381" i="1"/>
  <c r="G394" i="1"/>
  <c r="G378" i="1"/>
  <c r="G362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E425" i="11" l="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1" i="1" l="1"/>
  <c r="N344" i="1"/>
  <c r="M344" i="1"/>
  <c r="L344" i="1"/>
  <c r="N353" i="1"/>
  <c r="M353" i="1"/>
  <c r="L353" i="1"/>
  <c r="N357" i="1"/>
  <c r="M357" i="1"/>
  <c r="L357" i="1"/>
  <c r="N359" i="1"/>
  <c r="M359" i="1"/>
  <c r="L359" i="1"/>
  <c r="N350" i="1"/>
  <c r="M350" i="1"/>
  <c r="L350" i="1"/>
  <c r="N358" i="1"/>
  <c r="M358" i="1"/>
  <c r="L358" i="1"/>
  <c r="N355" i="1"/>
  <c r="M355" i="1"/>
  <c r="L355" i="1"/>
  <c r="N352" i="1"/>
  <c r="M352" i="1"/>
  <c r="L352" i="1"/>
  <c r="N354" i="1"/>
  <c r="M354" i="1"/>
  <c r="L354" i="1"/>
  <c r="N347" i="1"/>
  <c r="M347" i="1"/>
  <c r="L347" i="1"/>
  <c r="N348" i="1"/>
  <c r="M348" i="1"/>
  <c r="L348" i="1"/>
  <c r="N345" i="1"/>
  <c r="M345" i="1"/>
  <c r="L345" i="1"/>
  <c r="N346" i="1"/>
  <c r="M346" i="1"/>
  <c r="L346" i="1"/>
  <c r="N349" i="1"/>
  <c r="M349" i="1"/>
  <c r="L349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1" i="1" s="1"/>
  <c r="D122" i="6"/>
  <c r="P274" i="1" s="1"/>
  <c r="D121" i="6"/>
  <c r="P161" i="1" s="1"/>
  <c r="D120" i="6"/>
  <c r="P194" i="1" s="1"/>
  <c r="D119" i="6"/>
  <c r="P236" i="1" s="1"/>
  <c r="D118" i="6"/>
  <c r="P225" i="1" s="1"/>
  <c r="D117" i="6"/>
  <c r="P266" i="1" s="1"/>
  <c r="D116" i="6"/>
  <c r="P207" i="1" s="1"/>
  <c r="D115" i="6"/>
  <c r="P172" i="1" s="1"/>
  <c r="D114" i="6"/>
  <c r="P173" i="1" s="1"/>
  <c r="D113" i="6"/>
  <c r="P149" i="1" s="1"/>
  <c r="D112" i="6"/>
  <c r="P249" i="1" s="1"/>
  <c r="D111" i="6"/>
  <c r="P242" i="1" s="1"/>
  <c r="D110" i="6"/>
  <c r="P281" i="1" s="1"/>
  <c r="D109" i="6"/>
  <c r="P265" i="1" s="1"/>
  <c r="D108" i="6"/>
  <c r="P267" i="1" s="1"/>
  <c r="D107" i="6"/>
  <c r="P271" i="1" s="1"/>
  <c r="D106" i="6"/>
  <c r="P201" i="1" s="1"/>
  <c r="D105" i="6"/>
  <c r="P264" i="1" s="1"/>
  <c r="D104" i="6"/>
  <c r="P251" i="1" s="1"/>
  <c r="D103" i="6"/>
  <c r="P247" i="1" s="1"/>
  <c r="D102" i="6"/>
  <c r="P268" i="1" s="1"/>
  <c r="D101" i="6"/>
  <c r="P276" i="1" s="1"/>
  <c r="D100" i="6"/>
  <c r="P154" i="1" s="1"/>
  <c r="D99" i="6"/>
  <c r="P245" i="1" s="1"/>
  <c r="D98" i="6"/>
  <c r="P213" i="1" s="1"/>
  <c r="D97" i="6"/>
  <c r="P227" i="1" s="1"/>
  <c r="D96" i="6"/>
  <c r="P216" i="1" s="1"/>
  <c r="D95" i="6"/>
  <c r="P166" i="1" s="1"/>
  <c r="D94" i="6"/>
  <c r="P152" i="1" s="1"/>
  <c r="D93" i="6"/>
  <c r="P229" i="1" s="1"/>
  <c r="D92" i="6"/>
  <c r="P178" i="1" s="1"/>
  <c r="D91" i="6"/>
  <c r="P269" i="1" s="1"/>
  <c r="D90" i="6"/>
  <c r="P191" i="1" s="1"/>
  <c r="D89" i="6"/>
  <c r="P210" i="1" s="1"/>
  <c r="D88" i="6"/>
  <c r="P241" i="1" s="1"/>
  <c r="D87" i="6"/>
  <c r="P224" i="1" s="1"/>
  <c r="D86" i="6"/>
  <c r="P272" i="1" s="1"/>
  <c r="D85" i="6"/>
  <c r="P159" i="1" s="1"/>
  <c r="D84" i="6"/>
  <c r="P175" i="1" s="1"/>
  <c r="D83" i="6"/>
  <c r="P200" i="1" s="1"/>
  <c r="D82" i="6"/>
  <c r="P167" i="1" s="1"/>
  <c r="D81" i="6"/>
  <c r="P193" i="1" s="1"/>
  <c r="D80" i="6"/>
  <c r="P150" i="1" s="1"/>
  <c r="D79" i="6"/>
  <c r="P184" i="1" s="1"/>
  <c r="D78" i="6"/>
  <c r="P195" i="1" s="1"/>
  <c r="D77" i="6"/>
  <c r="P189" i="1" s="1"/>
  <c r="D76" i="6"/>
  <c r="P197" i="1" s="1"/>
  <c r="D75" i="6"/>
  <c r="P198" i="1" s="1"/>
  <c r="D74" i="6"/>
  <c r="P250" i="1" s="1"/>
  <c r="D73" i="6"/>
  <c r="P147" i="1" s="1"/>
  <c r="D72" i="6"/>
  <c r="P230" i="1" s="1"/>
  <c r="D71" i="6"/>
  <c r="P253" i="1" s="1"/>
  <c r="D70" i="6"/>
  <c r="P270" i="1" s="1"/>
  <c r="D69" i="6"/>
  <c r="P248" i="1" s="1"/>
  <c r="D68" i="6"/>
  <c r="P177" i="1" s="1"/>
  <c r="D67" i="6"/>
  <c r="P212" i="1" s="1"/>
  <c r="D66" i="6"/>
  <c r="P255" i="1" s="1"/>
  <c r="D65" i="6"/>
  <c r="P181" i="1" s="1"/>
  <c r="D64" i="6"/>
  <c r="P258" i="1" s="1"/>
  <c r="D63" i="6"/>
  <c r="P180" i="1" s="1"/>
  <c r="D62" i="6"/>
  <c r="D61" i="6"/>
  <c r="P176" i="1" s="1"/>
  <c r="D60" i="6"/>
  <c r="P183" i="1" s="1"/>
  <c r="D59" i="6"/>
  <c r="P158" i="1" s="1"/>
  <c r="D58" i="6"/>
  <c r="D57" i="6"/>
  <c r="P192" i="1" s="1"/>
  <c r="D56" i="6"/>
  <c r="P148" i="1" s="1"/>
  <c r="D55" i="6"/>
  <c r="P215" i="1" s="1"/>
  <c r="D54" i="6"/>
  <c r="P223" i="1" s="1"/>
  <c r="D53" i="6"/>
  <c r="P218" i="1" s="1"/>
  <c r="D52" i="6"/>
  <c r="P237" i="1" s="1"/>
  <c r="D51" i="6"/>
  <c r="D50" i="6"/>
  <c r="P156" i="1" s="1"/>
  <c r="D49" i="6"/>
  <c r="P170" i="1" s="1"/>
  <c r="D48" i="6"/>
  <c r="P244" i="1" s="1"/>
  <c r="D47" i="6"/>
  <c r="P254" i="1" s="1"/>
  <c r="D46" i="6"/>
  <c r="P188" i="1" s="1"/>
  <c r="D45" i="6"/>
  <c r="P196" i="1" s="1"/>
  <c r="D44" i="6"/>
  <c r="P234" i="1" s="1"/>
  <c r="D43" i="6"/>
  <c r="D42" i="6"/>
  <c r="P204" i="1" s="1"/>
  <c r="D41" i="6"/>
  <c r="P228" i="1" s="1"/>
  <c r="D40" i="6"/>
  <c r="D39" i="6"/>
  <c r="P222" i="1" s="1"/>
  <c r="D38" i="6"/>
  <c r="D37" i="6"/>
  <c r="P260" i="1" s="1"/>
  <c r="D36" i="6"/>
  <c r="P160" i="1" s="1"/>
  <c r="D35" i="6"/>
  <c r="D34" i="6"/>
  <c r="D33" i="6"/>
  <c r="P273" i="1" s="1"/>
  <c r="D32" i="6"/>
  <c r="D31" i="6"/>
  <c r="D30" i="6"/>
  <c r="P164" i="1" s="1"/>
  <c r="D29" i="6"/>
  <c r="D28" i="6"/>
  <c r="D27" i="6"/>
  <c r="P246" i="1" s="1"/>
  <c r="D26" i="6"/>
  <c r="D25" i="6"/>
  <c r="P209" i="1" s="1"/>
  <c r="D24" i="6"/>
  <c r="P165" i="1" s="1"/>
  <c r="D23" i="6"/>
  <c r="P153" i="1" s="1"/>
  <c r="D22" i="6"/>
  <c r="P182" i="1" s="1"/>
  <c r="D21" i="6"/>
  <c r="P163" i="1" s="1"/>
  <c r="D20" i="6"/>
  <c r="D19" i="6"/>
  <c r="D18" i="6"/>
  <c r="P282" i="1" s="1"/>
  <c r="D17" i="6"/>
  <c r="P221" i="1" s="1"/>
  <c r="D16" i="6"/>
  <c r="P231" i="1" s="1"/>
  <c r="D15" i="6"/>
  <c r="P235" i="1" s="1"/>
  <c r="D14" i="6"/>
  <c r="P202" i="1" s="1"/>
  <c r="D13" i="6"/>
  <c r="P233" i="1" s="1"/>
  <c r="D12" i="6"/>
  <c r="D11" i="6"/>
  <c r="P214" i="1" s="1"/>
  <c r="D10" i="6"/>
  <c r="P257" i="1" s="1"/>
  <c r="D9" i="6"/>
  <c r="P279" i="1" s="1"/>
  <c r="D8" i="6"/>
  <c r="P261" i="1" s="1"/>
  <c r="D7" i="6"/>
  <c r="D6" i="6"/>
  <c r="P162" i="1" s="1"/>
  <c r="D5" i="6"/>
  <c r="P174" i="1" s="1"/>
  <c r="D4" i="6"/>
  <c r="P263" i="1" s="1"/>
  <c r="N370" i="1" l="1"/>
  <c r="P168" i="1"/>
  <c r="N381" i="1"/>
  <c r="P238" i="1"/>
  <c r="N377" i="1"/>
  <c r="P185" i="1"/>
  <c r="N365" i="1"/>
  <c r="P208" i="1"/>
  <c r="N373" i="1"/>
  <c r="P187" i="1"/>
  <c r="N378" i="1"/>
  <c r="P275" i="1"/>
  <c r="P239" i="1"/>
  <c r="P169" i="1"/>
  <c r="N366" i="1"/>
  <c r="N380" i="1"/>
  <c r="P280" i="1"/>
  <c r="N368" i="1"/>
  <c r="P219" i="1"/>
  <c r="N372" i="1"/>
  <c r="P157" i="1"/>
  <c r="N369" i="1"/>
  <c r="P199" i="1"/>
  <c r="P179" i="1"/>
  <c r="N375" i="1"/>
  <c r="N374" i="1"/>
  <c r="P262" i="1"/>
  <c r="N379" i="1"/>
  <c r="P259" i="1"/>
  <c r="N376" i="1"/>
  <c r="P252" i="1"/>
  <c r="N371" i="1"/>
  <c r="P206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67" i="1"/>
  <c r="F1130" i="4"/>
  <c r="H694" i="1"/>
  <c r="F1134" i="4"/>
  <c r="H780" i="1"/>
  <c r="F1138" i="4"/>
  <c r="H777" i="1"/>
  <c r="F1142" i="4"/>
  <c r="H763" i="1"/>
  <c r="F1146" i="4"/>
  <c r="H727" i="1"/>
  <c r="F1150" i="4"/>
  <c r="H736" i="1"/>
  <c r="F1154" i="4"/>
  <c r="H678" i="1"/>
  <c r="F1158" i="4"/>
  <c r="H756" i="1"/>
  <c r="F1162" i="4"/>
  <c r="H724" i="1"/>
  <c r="F1166" i="4"/>
  <c r="H733" i="1"/>
  <c r="F1170" i="4"/>
  <c r="H696" i="1"/>
  <c r="F1174" i="4"/>
  <c r="H757" i="1"/>
  <c r="F1178" i="4"/>
  <c r="H700" i="1"/>
  <c r="F1182" i="4"/>
  <c r="H755" i="1"/>
  <c r="F1186" i="4"/>
  <c r="H673" i="1"/>
  <c r="F1190" i="4"/>
  <c r="H675" i="1"/>
  <c r="F1194" i="4"/>
  <c r="H662" i="1"/>
  <c r="F1198" i="4"/>
  <c r="H710" i="1"/>
  <c r="F1202" i="4"/>
  <c r="H784" i="1"/>
  <c r="F1206" i="4"/>
  <c r="H695" i="1"/>
  <c r="F1210" i="4"/>
  <c r="H731" i="1"/>
  <c r="F1214" i="4"/>
  <c r="H708" i="1"/>
  <c r="F1218" i="4"/>
  <c r="H732" i="1"/>
  <c r="F1222" i="4"/>
  <c r="H684" i="1"/>
  <c r="F1226" i="4"/>
  <c r="H749" i="1"/>
  <c r="F1230" i="4"/>
  <c r="H660" i="1"/>
  <c r="F1234" i="4"/>
  <c r="H747" i="1"/>
  <c r="F1238" i="4"/>
  <c r="H656" i="1"/>
  <c r="F1242" i="4"/>
  <c r="H773" i="1"/>
  <c r="F1246" i="4"/>
  <c r="H723" i="1"/>
  <c r="F1135" i="4"/>
  <c r="H765" i="1"/>
  <c r="F1139" i="4"/>
  <c r="H758" i="1"/>
  <c r="F1143" i="4"/>
  <c r="H712" i="1"/>
  <c r="F1147" i="4"/>
  <c r="H754" i="1"/>
  <c r="F1151" i="4"/>
  <c r="H750" i="1"/>
  <c r="F1155" i="4"/>
  <c r="H786" i="1"/>
  <c r="F1159" i="4"/>
  <c r="H776" i="1"/>
  <c r="F1163" i="4"/>
  <c r="H789" i="1"/>
  <c r="F1167" i="4"/>
  <c r="H718" i="1"/>
  <c r="F1171" i="4"/>
  <c r="H676" i="1"/>
  <c r="F1175" i="4"/>
  <c r="H769" i="1"/>
  <c r="F1179" i="4"/>
  <c r="H725" i="1"/>
  <c r="F1183" i="4"/>
  <c r="H672" i="1"/>
  <c r="F1187" i="4"/>
  <c r="H715" i="1"/>
  <c r="F1191" i="4"/>
  <c r="H790" i="1"/>
  <c r="F1195" i="4"/>
  <c r="H663" i="1"/>
  <c r="F1199" i="4"/>
  <c r="H685" i="1"/>
  <c r="F1203" i="4"/>
  <c r="H748" i="1"/>
  <c r="F1207" i="4"/>
  <c r="H720" i="1"/>
  <c r="F1211" i="4"/>
  <c r="H683" i="1"/>
  <c r="F1215" i="4"/>
  <c r="H677" i="1"/>
  <c r="F1219" i="4"/>
  <c r="H661" i="1"/>
  <c r="F1223" i="4"/>
  <c r="H674" i="1"/>
  <c r="F1227" i="4"/>
  <c r="H778" i="1"/>
  <c r="F1231" i="4"/>
  <c r="H697" i="1"/>
  <c r="F1235" i="4"/>
  <c r="H741" i="1"/>
  <c r="F1239" i="4"/>
  <c r="H667" i="1"/>
  <c r="F1243" i="4"/>
  <c r="H762" i="1"/>
  <c r="F1247" i="4"/>
  <c r="H768" i="1"/>
  <c r="F1136" i="4"/>
  <c r="H719" i="1"/>
  <c r="F1140" i="4"/>
  <c r="H744" i="1"/>
  <c r="F1148" i="4"/>
  <c r="H783" i="1"/>
  <c r="F1152" i="4"/>
  <c r="H680" i="1"/>
  <c r="F1156" i="4"/>
  <c r="H682" i="1"/>
  <c r="F1160" i="4"/>
  <c r="H734" i="1"/>
  <c r="F1164" i="4"/>
  <c r="H726" i="1"/>
  <c r="F1168" i="4"/>
  <c r="H691" i="1"/>
  <c r="F1172" i="4"/>
  <c r="H698" i="1"/>
  <c r="F1176" i="4"/>
  <c r="H659" i="1"/>
  <c r="F1180" i="4"/>
  <c r="H730" i="1"/>
  <c r="F1184" i="4"/>
  <c r="H740" i="1"/>
  <c r="F1188" i="4"/>
  <c r="H787" i="1"/>
  <c r="F1192" i="4"/>
  <c r="H728" i="1"/>
  <c r="F1196" i="4"/>
  <c r="H706" i="1"/>
  <c r="F1200" i="4"/>
  <c r="H690" i="1"/>
  <c r="F1204" i="4"/>
  <c r="H701" i="1"/>
  <c r="F1208" i="4"/>
  <c r="H772" i="1"/>
  <c r="F1212" i="4"/>
  <c r="H711" i="1"/>
  <c r="F1216" i="4"/>
  <c r="H751" i="1"/>
  <c r="F1220" i="4"/>
  <c r="H743" i="1"/>
  <c r="F1224" i="4"/>
  <c r="H716" i="1"/>
  <c r="F1228" i="4"/>
  <c r="H779" i="1"/>
  <c r="F1232" i="4"/>
  <c r="H705" i="1"/>
  <c r="F1236" i="4"/>
  <c r="H752" i="1"/>
  <c r="F1240" i="4"/>
  <c r="H785" i="1"/>
  <c r="F1244" i="4"/>
  <c r="H699" i="1"/>
  <c r="F1248" i="4"/>
  <c r="H665" i="1"/>
  <c r="F1132" i="4"/>
  <c r="H666" i="1"/>
  <c r="F1144" i="4"/>
  <c r="H764" i="1"/>
  <c r="F1129" i="4"/>
  <c r="H746" i="1"/>
  <c r="F1133" i="4"/>
  <c r="H735" i="1"/>
  <c r="F1137" i="4"/>
  <c r="H753" i="1"/>
  <c r="F1141" i="4"/>
  <c r="H760" i="1"/>
  <c r="F1145" i="4"/>
  <c r="H709" i="1"/>
  <c r="F1149" i="4"/>
  <c r="H707" i="1"/>
  <c r="F1153" i="4"/>
  <c r="H657" i="1"/>
  <c r="F1157" i="4"/>
  <c r="H669" i="1"/>
  <c r="F1161" i="4"/>
  <c r="H759" i="1"/>
  <c r="F1165" i="4"/>
  <c r="H692" i="1"/>
  <c r="F1169" i="4"/>
  <c r="H788" i="1"/>
  <c r="F1173" i="4"/>
  <c r="H771" i="1"/>
  <c r="F1177" i="4"/>
  <c r="H774" i="1"/>
  <c r="F1181" i="4"/>
  <c r="H717" i="1"/>
  <c r="F1185" i="4"/>
  <c r="H679" i="1"/>
  <c r="F1189" i="4"/>
  <c r="H671" i="1"/>
  <c r="F1193" i="4"/>
  <c r="H737" i="1"/>
  <c r="F1197" i="4"/>
  <c r="H782" i="1"/>
  <c r="F1201" i="4"/>
  <c r="H761" i="1"/>
  <c r="F1205" i="4"/>
  <c r="H702" i="1"/>
  <c r="F1209" i="4"/>
  <c r="H704" i="1"/>
  <c r="F1213" i="4"/>
  <c r="H686" i="1"/>
  <c r="F1217" i="4"/>
  <c r="H791" i="1"/>
  <c r="F1221" i="4"/>
  <c r="H722" i="1"/>
  <c r="F1225" i="4"/>
  <c r="H681" i="1"/>
  <c r="F1229" i="4"/>
  <c r="H668" i="1"/>
  <c r="F1233" i="4"/>
  <c r="H693" i="1"/>
  <c r="F1237" i="4"/>
  <c r="H739" i="1"/>
  <c r="F1241" i="4"/>
  <c r="H721" i="1"/>
  <c r="F1245" i="4"/>
  <c r="H738" i="1"/>
  <c r="F1249" i="4"/>
  <c r="H687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3" i="1"/>
  <c r="H1136" i="4"/>
  <c r="L680" i="1"/>
  <c r="H1140" i="4"/>
  <c r="L760" i="1"/>
  <c r="H1144" i="4"/>
  <c r="L717" i="1"/>
  <c r="H1148" i="4"/>
  <c r="L756" i="1"/>
  <c r="H1152" i="4"/>
  <c r="L678" i="1"/>
  <c r="H1156" i="4"/>
  <c r="L681" i="1"/>
  <c r="H1160" i="4"/>
  <c r="L695" i="1"/>
  <c r="H1164" i="4"/>
  <c r="L698" i="1"/>
  <c r="H1168" i="4"/>
  <c r="L687" i="1"/>
  <c r="H1172" i="4"/>
  <c r="L750" i="1"/>
  <c r="H1176" i="4"/>
  <c r="L671" i="1"/>
  <c r="H1180" i="4"/>
  <c r="L786" i="1"/>
  <c r="H1184" i="4"/>
  <c r="L754" i="1"/>
  <c r="H1188" i="4"/>
  <c r="L787" i="1"/>
  <c r="H1192" i="4"/>
  <c r="L733" i="1"/>
  <c r="H1196" i="4"/>
  <c r="L761" i="1"/>
  <c r="H1200" i="4"/>
  <c r="L661" i="1"/>
  <c r="H1204" i="4"/>
  <c r="L758" i="1"/>
  <c r="H1208" i="4"/>
  <c r="L755" i="1"/>
  <c r="H1212" i="4"/>
  <c r="L734" i="1"/>
  <c r="H1216" i="4"/>
  <c r="L762" i="1"/>
  <c r="H1220" i="4"/>
  <c r="L720" i="1"/>
  <c r="H1224" i="4"/>
  <c r="L693" i="1"/>
  <c r="H1228" i="4"/>
  <c r="L751" i="1"/>
  <c r="H1232" i="4"/>
  <c r="L712" i="1"/>
  <c r="H1236" i="4"/>
  <c r="L772" i="1"/>
  <c r="H1240" i="4"/>
  <c r="L779" i="1"/>
  <c r="H1244" i="4"/>
  <c r="L727" i="1"/>
  <c r="H1248" i="4"/>
  <c r="L752" i="1"/>
  <c r="H1129" i="4"/>
  <c r="L778" i="1"/>
  <c r="H1133" i="4"/>
  <c r="L767" i="1"/>
  <c r="H1137" i="4"/>
  <c r="L688" i="1"/>
  <c r="H1141" i="4"/>
  <c r="L738" i="1"/>
  <c r="H1145" i="4"/>
  <c r="L666" i="1"/>
  <c r="H1149" i="4"/>
  <c r="L704" i="1"/>
  <c r="H1153" i="4"/>
  <c r="L677" i="1"/>
  <c r="H1157" i="4"/>
  <c r="L708" i="1"/>
  <c r="H1161" i="4"/>
  <c r="L710" i="1"/>
  <c r="H1165" i="4"/>
  <c r="L726" i="1"/>
  <c r="H1169" i="4"/>
  <c r="L732" i="1"/>
  <c r="H1173" i="4"/>
  <c r="L676" i="1"/>
  <c r="H1177" i="4"/>
  <c r="L745" i="1"/>
  <c r="H1181" i="4"/>
  <c r="L713" i="1"/>
  <c r="H1185" i="4"/>
  <c r="L672" i="1"/>
  <c r="H1189" i="4"/>
  <c r="L716" i="1"/>
  <c r="H1193" i="4"/>
  <c r="L757" i="1"/>
  <c r="H1197" i="4"/>
  <c r="L768" i="1"/>
  <c r="H1201" i="4"/>
  <c r="L696" i="1"/>
  <c r="H1205" i="4"/>
  <c r="L669" i="1"/>
  <c r="H1209" i="4"/>
  <c r="L689" i="1"/>
  <c r="H1213" i="4"/>
  <c r="L682" i="1"/>
  <c r="H1217" i="4"/>
  <c r="L773" i="1"/>
  <c r="H1221" i="4"/>
  <c r="L701" i="1"/>
  <c r="H1225" i="4"/>
  <c r="L657" i="1"/>
  <c r="H1229" i="4"/>
  <c r="L766" i="1"/>
  <c r="H1233" i="4"/>
  <c r="L788" i="1"/>
  <c r="H1237" i="4"/>
  <c r="L736" i="1"/>
  <c r="H1241" i="4"/>
  <c r="L746" i="1"/>
  <c r="H1245" i="4"/>
  <c r="L714" i="1"/>
  <c r="H1249" i="4"/>
  <c r="L667" i="1"/>
  <c r="H1130" i="4"/>
  <c r="L711" i="1"/>
  <c r="H1134" i="4"/>
  <c r="L724" i="1"/>
  <c r="H1138" i="4"/>
  <c r="L771" i="1"/>
  <c r="H1142" i="4"/>
  <c r="L765" i="1"/>
  <c r="H1146" i="4"/>
  <c r="L705" i="1"/>
  <c r="H1150" i="4"/>
  <c r="L789" i="1"/>
  <c r="H1154" i="4"/>
  <c r="L741" i="1"/>
  <c r="H1158" i="4"/>
  <c r="L780" i="1"/>
  <c r="H1162" i="4"/>
  <c r="L742" i="1"/>
  <c r="H1166" i="4"/>
  <c r="L725" i="1"/>
  <c r="H1170" i="4"/>
  <c r="L659" i="1"/>
  <c r="H1174" i="4"/>
  <c r="L785" i="1"/>
  <c r="H1178" i="4"/>
  <c r="L759" i="1"/>
  <c r="H1182" i="4"/>
  <c r="L769" i="1"/>
  <c r="H1186" i="4"/>
  <c r="L700" i="1"/>
  <c r="H1190" i="4"/>
  <c r="L660" i="1"/>
  <c r="H1194" i="4"/>
  <c r="L665" i="1"/>
  <c r="H1198" i="4"/>
  <c r="L686" i="1"/>
  <c r="H1202" i="4"/>
  <c r="L783" i="1"/>
  <c r="H1206" i="4"/>
  <c r="L718" i="1"/>
  <c r="H1210" i="4"/>
  <c r="L703" i="1"/>
  <c r="H1214" i="4"/>
  <c r="L729" i="1"/>
  <c r="H1218" i="4"/>
  <c r="L749" i="1"/>
  <c r="H1222" i="4"/>
  <c r="L664" i="1"/>
  <c r="H1226" i="4"/>
  <c r="L774" i="1"/>
  <c r="H1230" i="4"/>
  <c r="L668" i="1"/>
  <c r="H1234" i="4"/>
  <c r="L719" i="1"/>
  <c r="H1238" i="4"/>
  <c r="L707" i="1"/>
  <c r="H1242" i="4"/>
  <c r="L776" i="1"/>
  <c r="H1246" i="4"/>
  <c r="L743" i="1"/>
  <c r="H1131" i="4"/>
  <c r="L747" i="1"/>
  <c r="H1135" i="4"/>
  <c r="L690" i="1"/>
  <c r="H1139" i="4"/>
  <c r="L723" i="1"/>
  <c r="H1143" i="4"/>
  <c r="L694" i="1"/>
  <c r="H1147" i="4"/>
  <c r="L790" i="1"/>
  <c r="H1151" i="4"/>
  <c r="L763" i="1"/>
  <c r="H1155" i="4"/>
  <c r="L791" i="1"/>
  <c r="H1159" i="4"/>
  <c r="L699" i="1"/>
  <c r="H1163" i="4"/>
  <c r="L753" i="1"/>
  <c r="H1167" i="4"/>
  <c r="L662" i="1"/>
  <c r="H1171" i="4"/>
  <c r="L684" i="1"/>
  <c r="H1175" i="4"/>
  <c r="L781" i="1"/>
  <c r="H1179" i="4"/>
  <c r="L775" i="1"/>
  <c r="H1183" i="4"/>
  <c r="L737" i="1"/>
  <c r="H1187" i="4"/>
  <c r="L683" i="1"/>
  <c r="H1191" i="4"/>
  <c r="L675" i="1"/>
  <c r="H1195" i="4"/>
  <c r="L697" i="1"/>
  <c r="H1199" i="4"/>
  <c r="L691" i="1"/>
  <c r="H1203" i="4"/>
  <c r="L740" i="1"/>
  <c r="H1207" i="4"/>
  <c r="L685" i="1"/>
  <c r="H1211" i="4"/>
  <c r="L722" i="1"/>
  <c r="H1215" i="4"/>
  <c r="L744" i="1"/>
  <c r="H1219" i="4"/>
  <c r="L702" i="1"/>
  <c r="H1223" i="4"/>
  <c r="L679" i="1"/>
  <c r="H1227" i="4"/>
  <c r="L739" i="1"/>
  <c r="H1231" i="4"/>
  <c r="L730" i="1"/>
  <c r="H1235" i="4"/>
  <c r="L656" i="1"/>
  <c r="H1239" i="4"/>
  <c r="L706" i="1"/>
  <c r="H1243" i="4"/>
  <c r="L784" i="1"/>
  <c r="H1247" i="4"/>
  <c r="L731" i="1"/>
  <c r="G1181" i="4"/>
  <c r="AB754" i="1"/>
  <c r="G1185" i="4"/>
  <c r="AB688" i="1"/>
  <c r="G1189" i="4"/>
  <c r="AB676" i="1"/>
  <c r="G1193" i="4"/>
  <c r="AB698" i="1"/>
  <c r="G1197" i="4"/>
  <c r="AB775" i="1"/>
  <c r="G1201" i="4"/>
  <c r="AB755" i="1"/>
  <c r="G1205" i="4"/>
  <c r="AB661" i="1"/>
  <c r="G1209" i="4"/>
  <c r="AB705" i="1"/>
  <c r="G1213" i="4"/>
  <c r="AB725" i="1"/>
  <c r="G1217" i="4"/>
  <c r="AB763" i="1"/>
  <c r="G1221" i="4"/>
  <c r="AB693" i="1"/>
  <c r="G1225" i="4"/>
  <c r="AB742" i="1"/>
  <c r="G1229" i="4"/>
  <c r="AB682" i="1"/>
  <c r="G1233" i="4"/>
  <c r="AB709" i="1"/>
  <c r="G1237" i="4"/>
  <c r="AB766" i="1"/>
  <c r="G1241" i="4"/>
  <c r="AB714" i="1"/>
  <c r="G1245" i="4"/>
  <c r="AB740" i="1"/>
  <c r="G1249" i="4"/>
  <c r="AB696" i="1"/>
  <c r="I1131" i="4"/>
  <c r="AF692" i="1"/>
  <c r="I1135" i="4"/>
  <c r="AF785" i="1"/>
  <c r="I1139" i="4"/>
  <c r="AF766" i="1"/>
  <c r="I1143" i="4"/>
  <c r="AF716" i="1"/>
  <c r="I1147" i="4"/>
  <c r="AF659" i="1"/>
  <c r="I1151" i="4"/>
  <c r="AF718" i="1"/>
  <c r="I1155" i="4"/>
  <c r="AF773" i="1"/>
  <c r="I1159" i="4"/>
  <c r="AF780" i="1"/>
  <c r="I1163" i="4"/>
  <c r="AF770" i="1"/>
  <c r="I1167" i="4"/>
  <c r="AF707" i="1"/>
  <c r="I1171" i="4"/>
  <c r="AF708" i="1"/>
  <c r="I1175" i="4"/>
  <c r="AF719" i="1"/>
  <c r="I1179" i="4"/>
  <c r="AF715" i="1"/>
  <c r="I1183" i="4"/>
  <c r="AF684" i="1"/>
  <c r="I1187" i="4"/>
  <c r="AF683" i="1"/>
  <c r="I1191" i="4"/>
  <c r="AF660" i="1"/>
  <c r="I1195" i="4"/>
  <c r="AF696" i="1"/>
  <c r="I1199" i="4"/>
  <c r="AF727" i="1"/>
  <c r="I1203" i="4"/>
  <c r="AF739" i="1"/>
  <c r="I1207" i="4"/>
  <c r="AF747" i="1"/>
  <c r="I1211" i="4"/>
  <c r="AF682" i="1"/>
  <c r="I1215" i="4"/>
  <c r="AF714" i="1"/>
  <c r="I1219" i="4"/>
  <c r="AF717" i="1"/>
  <c r="I1223" i="4"/>
  <c r="AF764" i="1"/>
  <c r="I1227" i="4"/>
  <c r="AF784" i="1"/>
  <c r="I1231" i="4"/>
  <c r="AF760" i="1"/>
  <c r="I1235" i="4"/>
  <c r="AF768" i="1"/>
  <c r="I1239" i="4"/>
  <c r="AF671" i="1"/>
  <c r="I1243" i="4"/>
  <c r="AF781" i="1"/>
  <c r="I1247" i="4"/>
  <c r="AF674" i="1"/>
  <c r="J1130" i="4"/>
  <c r="P761" i="1"/>
  <c r="J1134" i="4"/>
  <c r="P752" i="1"/>
  <c r="J1138" i="4"/>
  <c r="P711" i="1"/>
  <c r="J1142" i="4"/>
  <c r="P780" i="1"/>
  <c r="J1146" i="4"/>
  <c r="P702" i="1"/>
  <c r="J1150" i="4"/>
  <c r="P735" i="1"/>
  <c r="J1154" i="4"/>
  <c r="P747" i="1"/>
  <c r="J1158" i="4"/>
  <c r="P720" i="1"/>
  <c r="J1162" i="4"/>
  <c r="P740" i="1"/>
  <c r="J1166" i="4"/>
  <c r="P681" i="1"/>
  <c r="J1170" i="4"/>
  <c r="P658" i="1"/>
  <c r="J1174" i="4"/>
  <c r="P736" i="1"/>
  <c r="J1178" i="4"/>
  <c r="P668" i="1"/>
  <c r="J1182" i="4"/>
  <c r="P706" i="1"/>
  <c r="J1186" i="4"/>
  <c r="P660" i="1"/>
  <c r="J1190" i="4"/>
  <c r="P715" i="1"/>
  <c r="J1194" i="4"/>
  <c r="P672" i="1"/>
  <c r="J1198" i="4"/>
  <c r="P791" i="1"/>
  <c r="J1202" i="4"/>
  <c r="P717" i="1"/>
  <c r="J1206" i="4"/>
  <c r="P710" i="1"/>
  <c r="J1210" i="4"/>
  <c r="P704" i="1"/>
  <c r="J1214" i="4"/>
  <c r="P691" i="1"/>
  <c r="J1218" i="4"/>
  <c r="P662" i="1"/>
  <c r="J1222" i="4"/>
  <c r="P748" i="1"/>
  <c r="J1226" i="4"/>
  <c r="P773" i="1"/>
  <c r="J1230" i="4"/>
  <c r="P726" i="1"/>
  <c r="J1234" i="4"/>
  <c r="P785" i="1"/>
  <c r="J1238" i="4"/>
  <c r="P741" i="1"/>
  <c r="J1242" i="4"/>
  <c r="P699" i="1"/>
  <c r="J1246" i="4"/>
  <c r="P766" i="1"/>
  <c r="E1136" i="4"/>
  <c r="X744" i="1"/>
  <c r="E1144" i="4"/>
  <c r="X680" i="1"/>
  <c r="E1152" i="4"/>
  <c r="X710" i="1"/>
  <c r="E1160" i="4"/>
  <c r="X746" i="1"/>
  <c r="E1172" i="4"/>
  <c r="X751" i="1"/>
  <c r="E1180" i="4"/>
  <c r="X689" i="1"/>
  <c r="E1188" i="4"/>
  <c r="X670" i="1"/>
  <c r="E1196" i="4"/>
  <c r="X732" i="1"/>
  <c r="E1208" i="4"/>
  <c r="X664" i="1"/>
  <c r="E1216" i="4"/>
  <c r="X684" i="1"/>
  <c r="E1224" i="4"/>
  <c r="X677" i="1"/>
  <c r="E1232" i="4"/>
  <c r="X713" i="1"/>
  <c r="E1240" i="4"/>
  <c r="X769" i="1"/>
  <c r="E1248" i="4"/>
  <c r="X778" i="1"/>
  <c r="G1135" i="4"/>
  <c r="AB785" i="1"/>
  <c r="G1143" i="4"/>
  <c r="AB681" i="1"/>
  <c r="G1151" i="4"/>
  <c r="AB745" i="1"/>
  <c r="G1159" i="4"/>
  <c r="AB782" i="1"/>
  <c r="G1167" i="4"/>
  <c r="AB757" i="1"/>
  <c r="G1175" i="4"/>
  <c r="AB702" i="1"/>
  <c r="G1183" i="4"/>
  <c r="AB670" i="1"/>
  <c r="G1191" i="4"/>
  <c r="AB776" i="1"/>
  <c r="G1199" i="4"/>
  <c r="AB657" i="1"/>
  <c r="G1211" i="4"/>
  <c r="AB683" i="1"/>
  <c r="E1129" i="4"/>
  <c r="X768" i="1"/>
  <c r="E1137" i="4"/>
  <c r="X702" i="1"/>
  <c r="E1130" i="4"/>
  <c r="X785" i="1"/>
  <c r="E1134" i="4"/>
  <c r="X788" i="1"/>
  <c r="E1138" i="4"/>
  <c r="X666" i="1"/>
  <c r="E1142" i="4"/>
  <c r="X672" i="1"/>
  <c r="E1146" i="4"/>
  <c r="X779" i="1"/>
  <c r="E1150" i="4"/>
  <c r="X687" i="1"/>
  <c r="E1154" i="4"/>
  <c r="X780" i="1"/>
  <c r="E1158" i="4"/>
  <c r="X730" i="1"/>
  <c r="E1162" i="4"/>
  <c r="X722" i="1"/>
  <c r="E1166" i="4"/>
  <c r="X709" i="1"/>
  <c r="E1170" i="4"/>
  <c r="X789" i="1"/>
  <c r="E1174" i="4"/>
  <c r="X716" i="1"/>
  <c r="E1178" i="4"/>
  <c r="X696" i="1"/>
  <c r="E1182" i="4"/>
  <c r="X720" i="1"/>
  <c r="E1186" i="4"/>
  <c r="X719" i="1"/>
  <c r="E1190" i="4"/>
  <c r="X774" i="1"/>
  <c r="E1194" i="4"/>
  <c r="X770" i="1"/>
  <c r="E1198" i="4"/>
  <c r="X729" i="1"/>
  <c r="E1202" i="4"/>
  <c r="X681" i="1"/>
  <c r="E1206" i="4"/>
  <c r="X698" i="1"/>
  <c r="E1210" i="4"/>
  <c r="X712" i="1"/>
  <c r="E1214" i="4"/>
  <c r="X767" i="1"/>
  <c r="E1218" i="4"/>
  <c r="X737" i="1"/>
  <c r="E1222" i="4"/>
  <c r="X697" i="1"/>
  <c r="E1226" i="4"/>
  <c r="X656" i="1"/>
  <c r="E1230" i="4"/>
  <c r="X763" i="1"/>
  <c r="E1234" i="4"/>
  <c r="X762" i="1"/>
  <c r="E1238" i="4"/>
  <c r="X708" i="1"/>
  <c r="E1242" i="4"/>
  <c r="X665" i="1"/>
  <c r="E1246" i="4"/>
  <c r="X717" i="1"/>
  <c r="G1129" i="4"/>
  <c r="AB768" i="1"/>
  <c r="G1133" i="4"/>
  <c r="AB667" i="1"/>
  <c r="G1137" i="4"/>
  <c r="AB750" i="1"/>
  <c r="G1141" i="4"/>
  <c r="AB744" i="1"/>
  <c r="G1145" i="4"/>
  <c r="AB751" i="1"/>
  <c r="G1149" i="4"/>
  <c r="AB685" i="1"/>
  <c r="G1153" i="4"/>
  <c r="AB711" i="1"/>
  <c r="G1157" i="4"/>
  <c r="AB701" i="1"/>
  <c r="G1161" i="4"/>
  <c r="AB787" i="1"/>
  <c r="G1165" i="4"/>
  <c r="AB724" i="1"/>
  <c r="G1169" i="4"/>
  <c r="AB758" i="1"/>
  <c r="G1173" i="4"/>
  <c r="AB721" i="1"/>
  <c r="G1177" i="4"/>
  <c r="AB697" i="1"/>
  <c r="E1131" i="4"/>
  <c r="X659" i="1"/>
  <c r="E1135" i="4"/>
  <c r="X764" i="1"/>
  <c r="E1139" i="4"/>
  <c r="X676" i="1"/>
  <c r="E1143" i="4"/>
  <c r="X776" i="1"/>
  <c r="E1147" i="4"/>
  <c r="X674" i="1"/>
  <c r="E1151" i="4"/>
  <c r="X685" i="1"/>
  <c r="E1155" i="4"/>
  <c r="X701" i="1"/>
  <c r="E1159" i="4"/>
  <c r="X745" i="1"/>
  <c r="E1163" i="4"/>
  <c r="X787" i="1"/>
  <c r="E1167" i="4"/>
  <c r="X782" i="1"/>
  <c r="E1171" i="4"/>
  <c r="X760" i="1"/>
  <c r="E1175" i="4"/>
  <c r="X658" i="1"/>
  <c r="E1179" i="4"/>
  <c r="X695" i="1"/>
  <c r="E1183" i="4"/>
  <c r="X734" i="1"/>
  <c r="E1187" i="4"/>
  <c r="X742" i="1"/>
  <c r="E1191" i="4"/>
  <c r="X791" i="1"/>
  <c r="E1195" i="4"/>
  <c r="X749" i="1"/>
  <c r="E1199" i="4"/>
  <c r="X688" i="1"/>
  <c r="E1203" i="4"/>
  <c r="X667" i="1"/>
  <c r="E1207" i="4"/>
  <c r="X723" i="1"/>
  <c r="E1211" i="4"/>
  <c r="X663" i="1"/>
  <c r="E1215" i="4"/>
  <c r="X755" i="1"/>
  <c r="E1219" i="4"/>
  <c r="X750" i="1"/>
  <c r="E1223" i="4"/>
  <c r="X699" i="1"/>
  <c r="E1227" i="4"/>
  <c r="X704" i="1"/>
  <c r="E1231" i="4"/>
  <c r="X775" i="1"/>
  <c r="E1235" i="4"/>
  <c r="X754" i="1"/>
  <c r="E1239" i="4"/>
  <c r="X756" i="1"/>
  <c r="E1243" i="4"/>
  <c r="X691" i="1"/>
  <c r="E1247" i="4"/>
  <c r="X728" i="1"/>
  <c r="G1130" i="4"/>
  <c r="AB771" i="1"/>
  <c r="G1134" i="4"/>
  <c r="AB790" i="1"/>
  <c r="G1138" i="4"/>
  <c r="AB668" i="1"/>
  <c r="G1142" i="4"/>
  <c r="AB760" i="1"/>
  <c r="G1146" i="4"/>
  <c r="AB748" i="1"/>
  <c r="G1150" i="4"/>
  <c r="AB671" i="1"/>
  <c r="G1154" i="4"/>
  <c r="AB690" i="1"/>
  <c r="G1158" i="4"/>
  <c r="AB762" i="1"/>
  <c r="G1162" i="4"/>
  <c r="AB673" i="1"/>
  <c r="G1166" i="4"/>
  <c r="AB723" i="1"/>
  <c r="G1170" i="4"/>
  <c r="AB767" i="1"/>
  <c r="G1174" i="4"/>
  <c r="AB747" i="1"/>
  <c r="G1178" i="4"/>
  <c r="AB700" i="1"/>
  <c r="G1182" i="4"/>
  <c r="AB728" i="1"/>
  <c r="G1186" i="4"/>
  <c r="AB689" i="1"/>
  <c r="G1190" i="4"/>
  <c r="AB722" i="1"/>
  <c r="G1194" i="4"/>
  <c r="AB756" i="1"/>
  <c r="G1198" i="4"/>
  <c r="AB726" i="1"/>
  <c r="G1202" i="4"/>
  <c r="AB662" i="1"/>
  <c r="G1206" i="4"/>
  <c r="AB706" i="1"/>
  <c r="G1210" i="4"/>
  <c r="AB665" i="1"/>
  <c r="G1214" i="4"/>
  <c r="AB783" i="1"/>
  <c r="G1218" i="4"/>
  <c r="AB732" i="1"/>
  <c r="G1222" i="4"/>
  <c r="AB679" i="1"/>
  <c r="G1226" i="4"/>
  <c r="AB658" i="1"/>
  <c r="G1230" i="4"/>
  <c r="AB749" i="1"/>
  <c r="G1234" i="4"/>
  <c r="AB784" i="1"/>
  <c r="G1238" i="4"/>
  <c r="AB678" i="1"/>
  <c r="G1242" i="4"/>
  <c r="AB735" i="1"/>
  <c r="G1246" i="4"/>
  <c r="AB669" i="1"/>
  <c r="I1132" i="4"/>
  <c r="AF751" i="1"/>
  <c r="I1136" i="4"/>
  <c r="AF771" i="1"/>
  <c r="I1140" i="4"/>
  <c r="AF686" i="1"/>
  <c r="I1144" i="4"/>
  <c r="AF789" i="1"/>
  <c r="I1148" i="4"/>
  <c r="AF658" i="1"/>
  <c r="I1152" i="4"/>
  <c r="AF742" i="1"/>
  <c r="I1156" i="4"/>
  <c r="AF723" i="1"/>
  <c r="I1160" i="4"/>
  <c r="AF669" i="1"/>
  <c r="I1164" i="4"/>
  <c r="AF679" i="1"/>
  <c r="I1168" i="4"/>
  <c r="AF732" i="1"/>
  <c r="I1172" i="4"/>
  <c r="AF664" i="1"/>
  <c r="I1176" i="4"/>
  <c r="AF706" i="1"/>
  <c r="I1180" i="4"/>
  <c r="AF759" i="1"/>
  <c r="I1184" i="4"/>
  <c r="AF687" i="1"/>
  <c r="I1188" i="4"/>
  <c r="AF729" i="1"/>
  <c r="I1192" i="4"/>
  <c r="AF728" i="1"/>
  <c r="I1196" i="4"/>
  <c r="AF791" i="1"/>
  <c r="I1200" i="4"/>
  <c r="AF726" i="1"/>
  <c r="I1204" i="4"/>
  <c r="AF685" i="1"/>
  <c r="I1208" i="4"/>
  <c r="AF675" i="1"/>
  <c r="I1212" i="4"/>
  <c r="AF777" i="1"/>
  <c r="I1216" i="4"/>
  <c r="AF676" i="1"/>
  <c r="I1220" i="4"/>
  <c r="AF662" i="1"/>
  <c r="I1224" i="4"/>
  <c r="AF699" i="1"/>
  <c r="I1228" i="4"/>
  <c r="AF752" i="1"/>
  <c r="I1232" i="4"/>
  <c r="AF693" i="1"/>
  <c r="I1236" i="4"/>
  <c r="AF786" i="1"/>
  <c r="I1240" i="4"/>
  <c r="AF656" i="1"/>
  <c r="I1244" i="4"/>
  <c r="AF735" i="1"/>
  <c r="I1248" i="4"/>
  <c r="AF772" i="1"/>
  <c r="J1131" i="4"/>
  <c r="P727" i="1"/>
  <c r="J1135" i="4"/>
  <c r="P683" i="1"/>
  <c r="J1139" i="4"/>
  <c r="P682" i="1"/>
  <c r="J1143" i="4"/>
  <c r="P756" i="1"/>
  <c r="J1147" i="4"/>
  <c r="P745" i="1"/>
  <c r="J1151" i="4"/>
  <c r="P700" i="1"/>
  <c r="J1155" i="4"/>
  <c r="P754" i="1"/>
  <c r="J1159" i="4"/>
  <c r="P686" i="1"/>
  <c r="J1163" i="4"/>
  <c r="P769" i="1"/>
  <c r="J1167" i="4"/>
  <c r="P667" i="1"/>
  <c r="J1171" i="4"/>
  <c r="P733" i="1"/>
  <c r="J1175" i="4"/>
  <c r="P671" i="1"/>
  <c r="J1179" i="4"/>
  <c r="P765" i="1"/>
  <c r="J1183" i="4"/>
  <c r="P663" i="1"/>
  <c r="J1187" i="4"/>
  <c r="P709" i="1"/>
  <c r="J1191" i="4"/>
  <c r="P670" i="1"/>
  <c r="J1195" i="4"/>
  <c r="P783" i="1"/>
  <c r="J1199" i="4"/>
  <c r="P665" i="1"/>
  <c r="J1203" i="4"/>
  <c r="P760" i="1"/>
  <c r="J1207" i="4"/>
  <c r="P661" i="1"/>
  <c r="J1211" i="4"/>
  <c r="P716" i="1"/>
  <c r="J1215" i="4"/>
  <c r="P676" i="1"/>
  <c r="J1219" i="4"/>
  <c r="P738" i="1"/>
  <c r="J1223" i="4"/>
  <c r="P742" i="1"/>
  <c r="J1227" i="4"/>
  <c r="P778" i="1"/>
  <c r="J1231" i="4"/>
  <c r="P730" i="1"/>
  <c r="J1235" i="4"/>
  <c r="P677" i="1"/>
  <c r="J1239" i="4"/>
  <c r="P694" i="1"/>
  <c r="J1243" i="4"/>
  <c r="P758" i="1"/>
  <c r="J1247" i="4"/>
  <c r="P784" i="1"/>
  <c r="G1219" i="4"/>
  <c r="AB707" i="1"/>
  <c r="G1223" i="4"/>
  <c r="AB695" i="1"/>
  <c r="G1227" i="4"/>
  <c r="AB765" i="1"/>
  <c r="G1231" i="4"/>
  <c r="AB773" i="1"/>
  <c r="G1235" i="4"/>
  <c r="AB791" i="1"/>
  <c r="G1239" i="4"/>
  <c r="AB710" i="1"/>
  <c r="G1243" i="4"/>
  <c r="AB738" i="1"/>
  <c r="G1247" i="4"/>
  <c r="AB730" i="1"/>
  <c r="I1129" i="4"/>
  <c r="AF700" i="1"/>
  <c r="I1133" i="4"/>
  <c r="AF681" i="1"/>
  <c r="I1137" i="4"/>
  <c r="AF720" i="1"/>
  <c r="I1141" i="4"/>
  <c r="AF710" i="1"/>
  <c r="I1145" i="4"/>
  <c r="AF769" i="1"/>
  <c r="I1149" i="4"/>
  <c r="AF709" i="1"/>
  <c r="I1153" i="4"/>
  <c r="AF753" i="1"/>
  <c r="I1157" i="4"/>
  <c r="AF678" i="1"/>
  <c r="I1161" i="4"/>
  <c r="AF750" i="1"/>
  <c r="I1165" i="4"/>
  <c r="AF737" i="1"/>
  <c r="I1169" i="4"/>
  <c r="AF755" i="1"/>
  <c r="I1173" i="4"/>
  <c r="AF757" i="1"/>
  <c r="I1177" i="4"/>
  <c r="AF703" i="1"/>
  <c r="I1181" i="4"/>
  <c r="AF713" i="1"/>
  <c r="I1185" i="4"/>
  <c r="AF667" i="1"/>
  <c r="I1189" i="4"/>
  <c r="AF712" i="1"/>
  <c r="I1193" i="4"/>
  <c r="AF694" i="1"/>
  <c r="I1197" i="4"/>
  <c r="AF761" i="1"/>
  <c r="I1201" i="4"/>
  <c r="AF731" i="1"/>
  <c r="I1205" i="4"/>
  <c r="AF721" i="1"/>
  <c r="I1209" i="4"/>
  <c r="AF680" i="1"/>
  <c r="I1213" i="4"/>
  <c r="AF744" i="1"/>
  <c r="I1217" i="4"/>
  <c r="AF749" i="1"/>
  <c r="I1221" i="4"/>
  <c r="AF746" i="1"/>
  <c r="I1225" i="4"/>
  <c r="AF733" i="1"/>
  <c r="I1229" i="4"/>
  <c r="AF748" i="1"/>
  <c r="I1233" i="4"/>
  <c r="AF790" i="1"/>
  <c r="I1237" i="4"/>
  <c r="AF779" i="1"/>
  <c r="I1241" i="4"/>
  <c r="AF722" i="1"/>
  <c r="I1245" i="4"/>
  <c r="AF689" i="1"/>
  <c r="I1249" i="4"/>
  <c r="AF702" i="1"/>
  <c r="J1132" i="4"/>
  <c r="P692" i="1"/>
  <c r="J1136" i="4"/>
  <c r="P731" i="1"/>
  <c r="J1140" i="4"/>
  <c r="P764" i="1"/>
  <c r="J1144" i="4"/>
  <c r="P775" i="1"/>
  <c r="J1148" i="4"/>
  <c r="P690" i="1"/>
  <c r="J1152" i="4"/>
  <c r="P776" i="1"/>
  <c r="J1156" i="4"/>
  <c r="P759" i="1"/>
  <c r="J1160" i="4"/>
  <c r="P697" i="1"/>
  <c r="J1164" i="4"/>
  <c r="P687" i="1"/>
  <c r="J1168" i="4"/>
  <c r="P734" i="1"/>
  <c r="J1172" i="4"/>
  <c r="P728" i="1"/>
  <c r="J1176" i="4"/>
  <c r="P698" i="1"/>
  <c r="J1180" i="4"/>
  <c r="P679" i="1"/>
  <c r="J1184" i="4"/>
  <c r="P739" i="1"/>
  <c r="J1188" i="4"/>
  <c r="P685" i="1"/>
  <c r="J1192" i="4"/>
  <c r="P750" i="1"/>
  <c r="J1196" i="4"/>
  <c r="P701" i="1"/>
  <c r="J1200" i="4"/>
  <c r="P772" i="1"/>
  <c r="J1204" i="4"/>
  <c r="P708" i="1"/>
  <c r="J1208" i="4"/>
  <c r="P678" i="1"/>
  <c r="J1212" i="4"/>
  <c r="P737" i="1"/>
  <c r="J1216" i="4"/>
  <c r="P705" i="1"/>
  <c r="J1220" i="4"/>
  <c r="P757" i="1"/>
  <c r="J1224" i="4"/>
  <c r="P712" i="1"/>
  <c r="J1228" i="4"/>
  <c r="P786" i="1"/>
  <c r="J1232" i="4"/>
  <c r="P790" i="1"/>
  <c r="J1236" i="4"/>
  <c r="P751" i="1"/>
  <c r="J1240" i="4"/>
  <c r="P779" i="1"/>
  <c r="J1244" i="4"/>
  <c r="P696" i="1"/>
  <c r="J1248" i="4"/>
  <c r="P768" i="1"/>
  <c r="E1132" i="4"/>
  <c r="X711" i="1"/>
  <c r="E1140" i="4"/>
  <c r="X678" i="1"/>
  <c r="E1148" i="4"/>
  <c r="X784" i="1"/>
  <c r="E1156" i="4"/>
  <c r="X661" i="1"/>
  <c r="E1164" i="4"/>
  <c r="X715" i="1"/>
  <c r="E1168" i="4"/>
  <c r="X671" i="1"/>
  <c r="E1176" i="4"/>
  <c r="X733" i="1"/>
  <c r="E1184" i="4"/>
  <c r="X736" i="1"/>
  <c r="E1192" i="4"/>
  <c r="X786" i="1"/>
  <c r="E1200" i="4"/>
  <c r="X748" i="1"/>
  <c r="E1204" i="4"/>
  <c r="X761" i="1"/>
  <c r="E1212" i="4"/>
  <c r="X790" i="1"/>
  <c r="E1220" i="4"/>
  <c r="X668" i="1"/>
  <c r="E1228" i="4"/>
  <c r="X771" i="1"/>
  <c r="E1236" i="4"/>
  <c r="X718" i="1"/>
  <c r="E1244" i="4"/>
  <c r="X759" i="1"/>
  <c r="G1131" i="4"/>
  <c r="AB741" i="1"/>
  <c r="G1139" i="4"/>
  <c r="AB764" i="1"/>
  <c r="G1147" i="4"/>
  <c r="AB677" i="1"/>
  <c r="G1155" i="4"/>
  <c r="AB786" i="1"/>
  <c r="G1163" i="4"/>
  <c r="AB753" i="1"/>
  <c r="G1171" i="4"/>
  <c r="AB719" i="1"/>
  <c r="G1179" i="4"/>
  <c r="AB691" i="1"/>
  <c r="G1187" i="4"/>
  <c r="AB729" i="1"/>
  <c r="G1195" i="4"/>
  <c r="AB708" i="1"/>
  <c r="G1203" i="4"/>
  <c r="AB692" i="1"/>
  <c r="G1207" i="4"/>
  <c r="AB743" i="1"/>
  <c r="G1215" i="4"/>
  <c r="AB703" i="1"/>
  <c r="E1133" i="4"/>
  <c r="X757" i="1"/>
  <c r="E1141" i="4"/>
  <c r="X692" i="1"/>
  <c r="E1145" i="4"/>
  <c r="X673" i="1"/>
  <c r="E1149" i="4"/>
  <c r="X735" i="1"/>
  <c r="E1153" i="4"/>
  <c r="X783" i="1"/>
  <c r="E1157" i="4"/>
  <c r="X765" i="1"/>
  <c r="E1161" i="4"/>
  <c r="X781" i="1"/>
  <c r="E1165" i="4"/>
  <c r="X743" i="1"/>
  <c r="E1169" i="4"/>
  <c r="X706" i="1"/>
  <c r="E1173" i="4"/>
  <c r="X777" i="1"/>
  <c r="E1177" i="4"/>
  <c r="X700" i="1"/>
  <c r="E1181" i="4"/>
  <c r="X726" i="1"/>
  <c r="E1185" i="4"/>
  <c r="X721" i="1"/>
  <c r="E1189" i="4"/>
  <c r="X725" i="1"/>
  <c r="E1193" i="4"/>
  <c r="X703" i="1"/>
  <c r="E1197" i="4"/>
  <c r="X660" i="1"/>
  <c r="E1201" i="4"/>
  <c r="X690" i="1"/>
  <c r="E1205" i="4"/>
  <c r="X741" i="1"/>
  <c r="E1209" i="4"/>
  <c r="X740" i="1"/>
  <c r="E1213" i="4"/>
  <c r="X705" i="1"/>
  <c r="E1217" i="4"/>
  <c r="X683" i="1"/>
  <c r="E1221" i="4"/>
  <c r="X772" i="1"/>
  <c r="E1225" i="4"/>
  <c r="X773" i="1"/>
  <c r="E1229" i="4"/>
  <c r="X724" i="1"/>
  <c r="E1233" i="4"/>
  <c r="X752" i="1"/>
  <c r="E1237" i="4"/>
  <c r="X669" i="1"/>
  <c r="E1241" i="4"/>
  <c r="X694" i="1"/>
  <c r="E1245" i="4"/>
  <c r="X707" i="1"/>
  <c r="E1249" i="4"/>
  <c r="X682" i="1"/>
  <c r="G1132" i="4"/>
  <c r="AB680" i="1"/>
  <c r="G1136" i="4"/>
  <c r="AB734" i="1"/>
  <c r="G1140" i="4"/>
  <c r="AB704" i="1"/>
  <c r="G1144" i="4"/>
  <c r="AB781" i="1"/>
  <c r="G1148" i="4"/>
  <c r="AB780" i="1"/>
  <c r="G1152" i="4"/>
  <c r="AB687" i="1"/>
  <c r="G1156" i="4"/>
  <c r="AB684" i="1"/>
  <c r="G1160" i="4"/>
  <c r="AB759" i="1"/>
  <c r="G1164" i="4"/>
  <c r="AB712" i="1"/>
  <c r="G1168" i="4"/>
  <c r="AB717" i="1"/>
  <c r="G1172" i="4"/>
  <c r="AB733" i="1"/>
  <c r="G1176" i="4"/>
  <c r="AB663" i="1"/>
  <c r="G1180" i="4"/>
  <c r="AB727" i="1"/>
  <c r="G1184" i="4"/>
  <c r="AB769" i="1"/>
  <c r="G1188" i="4"/>
  <c r="AB746" i="1"/>
  <c r="G1192" i="4"/>
  <c r="AB770" i="1"/>
  <c r="G1196" i="4"/>
  <c r="AB715" i="1"/>
  <c r="G1200" i="4"/>
  <c r="AB718" i="1"/>
  <c r="G1204" i="4"/>
  <c r="AB731" i="1"/>
  <c r="G1208" i="4"/>
  <c r="AB736" i="1"/>
  <c r="G1212" i="4"/>
  <c r="AB720" i="1"/>
  <c r="G1216" i="4"/>
  <c r="AB739" i="1"/>
  <c r="G1220" i="4"/>
  <c r="AB674" i="1"/>
  <c r="G1224" i="4"/>
  <c r="AB716" i="1"/>
  <c r="G1228" i="4"/>
  <c r="AB779" i="1"/>
  <c r="G1232" i="4"/>
  <c r="AB672" i="1"/>
  <c r="G1236" i="4"/>
  <c r="AB788" i="1"/>
  <c r="G1240" i="4"/>
  <c r="AB656" i="1"/>
  <c r="G1244" i="4"/>
  <c r="AB694" i="1"/>
  <c r="G1248" i="4"/>
  <c r="AB778" i="1"/>
  <c r="I1130" i="4"/>
  <c r="AF776" i="1"/>
  <c r="I1134" i="4"/>
  <c r="AF668" i="1"/>
  <c r="I1138" i="4"/>
  <c r="AF711" i="1"/>
  <c r="I1142" i="4"/>
  <c r="AF756" i="1"/>
  <c r="I1146" i="4"/>
  <c r="AF754" i="1"/>
  <c r="I1150" i="4"/>
  <c r="AF672" i="1"/>
  <c r="I1154" i="4"/>
  <c r="AF763" i="1"/>
  <c r="I1158" i="4"/>
  <c r="AF705" i="1"/>
  <c r="I1162" i="4"/>
  <c r="AF666" i="1"/>
  <c r="I1166" i="4"/>
  <c r="AF701" i="1"/>
  <c r="I1170" i="4"/>
  <c r="AF670" i="1"/>
  <c r="I1174" i="4"/>
  <c r="AF734" i="1"/>
  <c r="I1178" i="4"/>
  <c r="AF774" i="1"/>
  <c r="I1182" i="4"/>
  <c r="AF657" i="1"/>
  <c r="I1186" i="4"/>
  <c r="AF758" i="1"/>
  <c r="I1190" i="4"/>
  <c r="AF783" i="1"/>
  <c r="I1194" i="4"/>
  <c r="AF698" i="1"/>
  <c r="I1198" i="4"/>
  <c r="AF730" i="1"/>
  <c r="I1202" i="4"/>
  <c r="AF665" i="1"/>
  <c r="I1206" i="4"/>
  <c r="AF724" i="1"/>
  <c r="I1210" i="4"/>
  <c r="AF695" i="1"/>
  <c r="I1214" i="4"/>
  <c r="AF745" i="1"/>
  <c r="I1218" i="4"/>
  <c r="AF673" i="1"/>
  <c r="I1222" i="4"/>
  <c r="AF736" i="1"/>
  <c r="I1226" i="4"/>
  <c r="AF661" i="1"/>
  <c r="I1230" i="4"/>
  <c r="AF765" i="1"/>
  <c r="I1234" i="4"/>
  <c r="AF762" i="1"/>
  <c r="I1238" i="4"/>
  <c r="AF788" i="1"/>
  <c r="I1242" i="4"/>
  <c r="AF740" i="1"/>
  <c r="I1246" i="4"/>
  <c r="AF697" i="1"/>
  <c r="J1129" i="4"/>
  <c r="P724" i="1"/>
  <c r="J1133" i="4"/>
  <c r="P763" i="1"/>
  <c r="J1137" i="4"/>
  <c r="P669" i="1"/>
  <c r="J1141" i="4"/>
  <c r="P781" i="1"/>
  <c r="J1145" i="4"/>
  <c r="P703" i="1"/>
  <c r="J1149" i="4"/>
  <c r="P684" i="1"/>
  <c r="J1153" i="4"/>
  <c r="P673" i="1"/>
  <c r="J1157" i="4"/>
  <c r="P771" i="1"/>
  <c r="J1161" i="4"/>
  <c r="P719" i="1"/>
  <c r="J1165" i="4"/>
  <c r="P664" i="1"/>
  <c r="J1169" i="4"/>
  <c r="P675" i="1"/>
  <c r="J1173" i="4"/>
  <c r="P718" i="1"/>
  <c r="J1177" i="4"/>
  <c r="P674" i="1"/>
  <c r="J1181" i="4"/>
  <c r="P680" i="1"/>
  <c r="J1185" i="4"/>
  <c r="P746" i="1"/>
  <c r="J1189" i="4"/>
  <c r="P713" i="1"/>
  <c r="J1193" i="4"/>
  <c r="P777" i="1"/>
  <c r="J1197" i="4"/>
  <c r="P723" i="1"/>
  <c r="J1201" i="4"/>
  <c r="P725" i="1"/>
  <c r="J1205" i="4"/>
  <c r="P762" i="1"/>
  <c r="J1209" i="4"/>
  <c r="P729" i="1"/>
  <c r="J1213" i="4"/>
  <c r="P722" i="1"/>
  <c r="J1217" i="4"/>
  <c r="P788" i="1"/>
  <c r="J1221" i="4"/>
  <c r="P693" i="1"/>
  <c r="J1225" i="4"/>
  <c r="P749" i="1"/>
  <c r="J1229" i="4"/>
  <c r="P774" i="1"/>
  <c r="J1233" i="4"/>
  <c r="P707" i="1"/>
  <c r="J1237" i="4"/>
  <c r="P689" i="1"/>
  <c r="J1241" i="4"/>
  <c r="P770" i="1"/>
  <c r="J1245" i="4"/>
  <c r="P789" i="1"/>
  <c r="J1249" i="4"/>
  <c r="P721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06" i="1" s="1"/>
  <c r="BBH832" i="1"/>
  <c r="X607" i="1" s="1"/>
  <c r="BGV832" i="1"/>
  <c r="X593" i="1" s="1"/>
  <c r="BGV826" i="1"/>
  <c r="T606" i="1" s="1"/>
  <c r="BEB832" i="1"/>
  <c r="X520" i="1" s="1"/>
  <c r="BHE826" i="1"/>
  <c r="T586" i="1" s="1"/>
  <c r="BFU832" i="1"/>
  <c r="X543" i="1" s="1"/>
  <c r="BHE832" i="1"/>
  <c r="X542" i="1" s="1"/>
  <c r="BGM826" i="1"/>
  <c r="T598" i="1" s="1"/>
  <c r="BHE850" i="1"/>
  <c r="AJ596" i="1" s="1"/>
  <c r="BHE868" i="1"/>
  <c r="AW538" i="1" s="1"/>
  <c r="BGV868" i="1"/>
  <c r="AW585" i="1" s="1"/>
  <c r="BGM868" i="1"/>
  <c r="AW605" i="1" s="1"/>
  <c r="BGD832" i="1"/>
  <c r="X633" i="1" s="1"/>
  <c r="BGD868" i="1"/>
  <c r="AW575" i="1" s="1"/>
  <c r="BFU868" i="1"/>
  <c r="AW583" i="1" s="1"/>
  <c r="BFL868" i="1"/>
  <c r="AW629" i="1" s="1"/>
  <c r="BFL832" i="1"/>
  <c r="X536" i="1" s="1"/>
  <c r="BFC832" i="1"/>
  <c r="X581" i="1" s="1"/>
  <c r="BFC868" i="1"/>
  <c r="AW637" i="1" s="1"/>
  <c r="BEK832" i="1"/>
  <c r="X572" i="1" s="1"/>
  <c r="BDJ832" i="1"/>
  <c r="X585" i="1" s="1"/>
  <c r="BDA832" i="1"/>
  <c r="X535" i="1" s="1"/>
  <c r="BAY832" i="1"/>
  <c r="X616" i="1" s="1"/>
  <c r="BBQ832" i="1"/>
  <c r="X545" i="1" s="1"/>
  <c r="BET832" i="1"/>
  <c r="X640" i="1" s="1"/>
  <c r="BDS832" i="1"/>
  <c r="X527" i="1" s="1"/>
  <c r="BAY868" i="1"/>
  <c r="AW571" i="1" s="1"/>
  <c r="BET868" i="1"/>
  <c r="AW596" i="1" s="1"/>
  <c r="BEK868" i="1"/>
  <c r="AW612" i="1" s="1"/>
  <c r="BEB868" i="1"/>
  <c r="AW625" i="1" s="1"/>
  <c r="BDS868" i="1"/>
  <c r="AW546" i="1" s="1"/>
  <c r="BDJ868" i="1"/>
  <c r="AW539" i="1" s="1"/>
  <c r="BDA868" i="1"/>
  <c r="AW558" i="1" s="1"/>
  <c r="BCR832" i="1"/>
  <c r="X521" i="1" s="1"/>
  <c r="BCR868" i="1"/>
  <c r="AW526" i="1" s="1"/>
  <c r="BCI868" i="1"/>
  <c r="AW616" i="1" s="1"/>
  <c r="BCI832" i="1"/>
  <c r="X641" i="1" s="1"/>
  <c r="BBZ868" i="1"/>
  <c r="AW530" i="1" s="1"/>
  <c r="BBZ832" i="1"/>
  <c r="X552" i="1" s="1"/>
  <c r="BBQ868" i="1"/>
  <c r="AW578" i="1" s="1"/>
  <c r="BBH868" i="1"/>
  <c r="AW633" i="1" s="1"/>
  <c r="BAP868" i="1"/>
  <c r="AW574" i="1" s="1"/>
  <c r="BAP832" i="1"/>
  <c r="X573" i="1" s="1"/>
  <c r="BGV850" i="1"/>
  <c r="AJ647" i="1" s="1"/>
  <c r="BBZ826" i="1"/>
  <c r="T630" i="1" s="1"/>
  <c r="BBZ850" i="1"/>
  <c r="AJ535" i="1" s="1"/>
  <c r="BDA826" i="1"/>
  <c r="T540" i="1" s="1"/>
  <c r="BET826" i="1"/>
  <c r="T585" i="1" s="1"/>
  <c r="BCI850" i="1"/>
  <c r="AJ552" i="1" s="1"/>
  <c r="BFC850" i="1"/>
  <c r="AJ584" i="1" s="1"/>
  <c r="BBH826" i="1"/>
  <c r="T643" i="1" s="1"/>
  <c r="BCI826" i="1"/>
  <c r="T580" i="1" s="1"/>
  <c r="BDS826" i="1"/>
  <c r="T542" i="1" s="1"/>
  <c r="BFU826" i="1"/>
  <c r="T548" i="1" s="1"/>
  <c r="BCR850" i="1"/>
  <c r="AJ531" i="1" s="1"/>
  <c r="BGD826" i="1"/>
  <c r="T550" i="1" s="1"/>
  <c r="BAP850" i="1"/>
  <c r="AJ526" i="1" s="1"/>
  <c r="BDA850" i="1"/>
  <c r="AJ550" i="1" s="1"/>
  <c r="BET850" i="1"/>
  <c r="AJ603" i="1" s="1"/>
  <c r="BGD850" i="1"/>
  <c r="AJ539" i="1" s="1"/>
  <c r="BAY826" i="1"/>
  <c r="T620" i="1" s="1"/>
  <c r="BBH850" i="1"/>
  <c r="AJ520" i="1" s="1"/>
  <c r="BEB826" i="1"/>
  <c r="T639" i="1" s="1"/>
  <c r="BBQ850" i="1"/>
  <c r="AJ614" i="1" s="1"/>
  <c r="BEK850" i="1"/>
  <c r="AJ578" i="1" s="1"/>
  <c r="BFU850" i="1"/>
  <c r="AJ558" i="1" s="1"/>
  <c r="BAP826" i="1"/>
  <c r="T581" i="1" s="1"/>
  <c r="BCR826" i="1"/>
  <c r="T528" i="1" s="1"/>
  <c r="BEK826" i="1"/>
  <c r="T603" i="1" s="1"/>
  <c r="BAY850" i="1"/>
  <c r="AJ572" i="1" s="1"/>
  <c r="BDS850" i="1"/>
  <c r="AJ616" i="1" s="1"/>
  <c r="BGM850" i="1"/>
  <c r="AJ600" i="1" s="1"/>
  <c r="BFC826" i="1"/>
  <c r="T547" i="1" s="1"/>
  <c r="BDJ850" i="1"/>
  <c r="AJ611" i="1" s="1"/>
  <c r="BEB850" i="1"/>
  <c r="AJ612" i="1" s="1"/>
  <c r="BFL850" i="1"/>
  <c r="AJ625" i="1" s="1"/>
  <c r="BBQ826" i="1"/>
  <c r="T614" i="1" s="1"/>
  <c r="BDJ826" i="1"/>
  <c r="T575" i="1" s="1"/>
  <c r="BFL826" i="1"/>
  <c r="T567" i="1" s="1"/>
  <c r="BAP862" i="1"/>
  <c r="AR556" i="1" s="1"/>
  <c r="BBZ862" i="1"/>
  <c r="AR572" i="1" s="1"/>
  <c r="BCR862" i="1"/>
  <c r="AR549" i="1" s="1"/>
  <c r="BET862" i="1"/>
  <c r="AR639" i="1" s="1"/>
  <c r="BGD862" i="1"/>
  <c r="AR649" i="1" s="1"/>
  <c r="BAY814" i="1"/>
  <c r="L631" i="1" s="1"/>
  <c r="BBZ814" i="1"/>
  <c r="L520" i="1" s="1"/>
  <c r="BDJ814" i="1"/>
  <c r="L598" i="1" s="1"/>
  <c r="BET814" i="1"/>
  <c r="L609" i="1" s="1"/>
  <c r="BGD814" i="1"/>
  <c r="L643" i="1" s="1"/>
  <c r="BAP808" i="1"/>
  <c r="H579" i="1" s="1"/>
  <c r="BBZ808" i="1"/>
  <c r="H596" i="1" s="1"/>
  <c r="BDJ808" i="1"/>
  <c r="H562" i="1" s="1"/>
  <c r="BET808" i="1"/>
  <c r="H641" i="1" s="1"/>
  <c r="BGD808" i="1"/>
  <c r="H528" i="1" s="1"/>
  <c r="BAP820" i="1"/>
  <c r="P540" i="1" s="1"/>
  <c r="BBQ820" i="1"/>
  <c r="P517" i="1" s="1"/>
  <c r="BDJ820" i="1"/>
  <c r="P639" i="1" s="1"/>
  <c r="BET820" i="1"/>
  <c r="P614" i="1" s="1"/>
  <c r="BGD820" i="1"/>
  <c r="P599" i="1" s="1"/>
  <c r="BAP838" i="1"/>
  <c r="AB586" i="1" s="1"/>
  <c r="BBZ838" i="1"/>
  <c r="AB630" i="1" s="1"/>
  <c r="BDA838" i="1"/>
  <c r="AB566" i="1" s="1"/>
  <c r="BET838" i="1"/>
  <c r="AB547" i="1" s="1"/>
  <c r="BGD838" i="1"/>
  <c r="AB546" i="1" s="1"/>
  <c r="BAY856" i="1"/>
  <c r="AN522" i="1" s="1"/>
  <c r="BBZ856" i="1"/>
  <c r="AN625" i="1" s="1"/>
  <c r="BDJ856" i="1"/>
  <c r="AN556" i="1" s="1"/>
  <c r="BET856" i="1"/>
  <c r="AN574" i="1" s="1"/>
  <c r="BGD856" i="1"/>
  <c r="AN582" i="1" s="1"/>
  <c r="BAY844" i="1"/>
  <c r="AF555" i="1" s="1"/>
  <c r="BBZ844" i="1"/>
  <c r="AF579" i="1" s="1"/>
  <c r="BDJ844" i="1"/>
  <c r="AF539" i="1" s="1"/>
  <c r="BET844" i="1"/>
  <c r="AF622" i="1" s="1"/>
  <c r="BGD844" i="1"/>
  <c r="AF641" i="1" s="1"/>
  <c r="BAY862" i="1"/>
  <c r="AR554" i="1" s="1"/>
  <c r="BCI862" i="1"/>
  <c r="AR613" i="1" s="1"/>
  <c r="BDS862" i="1"/>
  <c r="AR560" i="1" s="1"/>
  <c r="BFC862" i="1"/>
  <c r="AR603" i="1" s="1"/>
  <c r="BGM862" i="1"/>
  <c r="AR648" i="1" s="1"/>
  <c r="BBH814" i="1"/>
  <c r="L599" i="1" s="1"/>
  <c r="BCI814" i="1"/>
  <c r="L610" i="1" s="1"/>
  <c r="BDS814" i="1"/>
  <c r="L528" i="1" s="1"/>
  <c r="BFC814" i="1"/>
  <c r="L640" i="1" s="1"/>
  <c r="BGM814" i="1"/>
  <c r="L612" i="1" s="1"/>
  <c r="BAY808" i="1"/>
  <c r="H544" i="1" s="1"/>
  <c r="BCI808" i="1"/>
  <c r="H574" i="1" s="1"/>
  <c r="BDS808" i="1"/>
  <c r="H530" i="1" s="1"/>
  <c r="BFC808" i="1"/>
  <c r="H588" i="1" s="1"/>
  <c r="BGM808" i="1"/>
  <c r="H608" i="1" s="1"/>
  <c r="BAY820" i="1"/>
  <c r="P533" i="1" s="1"/>
  <c r="BCI820" i="1"/>
  <c r="P585" i="1" s="1"/>
  <c r="BDS820" i="1"/>
  <c r="P556" i="1" s="1"/>
  <c r="BFC820" i="1"/>
  <c r="P649" i="1" s="1"/>
  <c r="BGM820" i="1"/>
  <c r="P635" i="1" s="1"/>
  <c r="BAY838" i="1"/>
  <c r="AB594" i="1" s="1"/>
  <c r="BCI838" i="1"/>
  <c r="AB648" i="1" s="1"/>
  <c r="BDS838" i="1"/>
  <c r="AB522" i="1" s="1"/>
  <c r="BFC838" i="1"/>
  <c r="AB617" i="1" s="1"/>
  <c r="BGM838" i="1"/>
  <c r="AB525" i="1" s="1"/>
  <c r="BAP856" i="1"/>
  <c r="AN563" i="1" s="1"/>
  <c r="BCI856" i="1"/>
  <c r="AN571" i="1" s="1"/>
  <c r="BDS856" i="1"/>
  <c r="AN575" i="1" s="1"/>
  <c r="BFC856" i="1"/>
  <c r="AN552" i="1" s="1"/>
  <c r="BGM856" i="1"/>
  <c r="AN547" i="1" s="1"/>
  <c r="BAP844" i="1"/>
  <c r="AF586" i="1" s="1"/>
  <c r="BCI844" i="1"/>
  <c r="AF528" i="1" s="1"/>
  <c r="BDS844" i="1"/>
  <c r="AF560" i="1" s="1"/>
  <c r="BFC844" i="1"/>
  <c r="AF625" i="1" s="1"/>
  <c r="BGM844" i="1"/>
  <c r="AF594" i="1" s="1"/>
  <c r="BBH862" i="1"/>
  <c r="AR533" i="1" s="1"/>
  <c r="BDJ862" i="1"/>
  <c r="AR574" i="1" s="1"/>
  <c r="BEB862" i="1"/>
  <c r="AR635" i="1" s="1"/>
  <c r="BFL862" i="1"/>
  <c r="AR593" i="1" s="1"/>
  <c r="BGV862" i="1"/>
  <c r="AR614" i="1" s="1"/>
  <c r="BBQ814" i="1"/>
  <c r="L521" i="1" s="1"/>
  <c r="BCR814" i="1"/>
  <c r="L601" i="1" s="1"/>
  <c r="BEB814" i="1"/>
  <c r="L647" i="1" s="1"/>
  <c r="BFL814" i="1"/>
  <c r="L535" i="1" s="1"/>
  <c r="BGV814" i="1"/>
  <c r="L648" i="1" s="1"/>
  <c r="BBH808" i="1"/>
  <c r="H539" i="1" s="1"/>
  <c r="BCR808" i="1"/>
  <c r="H650" i="1" s="1"/>
  <c r="BEB808" i="1"/>
  <c r="H602" i="1" s="1"/>
  <c r="BFL808" i="1"/>
  <c r="H547" i="1" s="1"/>
  <c r="BGV808" i="1"/>
  <c r="H577" i="1" s="1"/>
  <c r="BBZ820" i="1"/>
  <c r="P631" i="1" s="1"/>
  <c r="BCR820" i="1"/>
  <c r="P590" i="1" s="1"/>
  <c r="BEB820" i="1"/>
  <c r="P611" i="1" s="1"/>
  <c r="BFL820" i="1"/>
  <c r="P613" i="1" s="1"/>
  <c r="BGV820" i="1"/>
  <c r="P558" i="1" s="1"/>
  <c r="BBH838" i="1"/>
  <c r="AB632" i="1" s="1"/>
  <c r="BCR838" i="1"/>
  <c r="AB571" i="1" s="1"/>
  <c r="BEB838" i="1"/>
  <c r="AB619" i="1" s="1"/>
  <c r="BFL838" i="1"/>
  <c r="AB627" i="1" s="1"/>
  <c r="BGV838" i="1"/>
  <c r="AB597" i="1" s="1"/>
  <c r="BBQ856" i="1"/>
  <c r="AN519" i="1" s="1"/>
  <c r="BCR856" i="1"/>
  <c r="AN630" i="1" s="1"/>
  <c r="BEB856" i="1"/>
  <c r="AN517" i="1" s="1"/>
  <c r="BFL856" i="1"/>
  <c r="AN627" i="1" s="1"/>
  <c r="BGV856" i="1"/>
  <c r="AN549" i="1" s="1"/>
  <c r="BBH844" i="1"/>
  <c r="AF642" i="1" s="1"/>
  <c r="BCR844" i="1"/>
  <c r="AF563" i="1" s="1"/>
  <c r="BEB844" i="1"/>
  <c r="AF646" i="1" s="1"/>
  <c r="BFL844" i="1"/>
  <c r="AF611" i="1" s="1"/>
  <c r="BGV844" i="1"/>
  <c r="AF633" i="1" s="1"/>
  <c r="BBQ862" i="1"/>
  <c r="AR584" i="1" s="1"/>
  <c r="BDA862" i="1"/>
  <c r="AR575" i="1" s="1"/>
  <c r="BEK862" i="1"/>
  <c r="AR636" i="1" s="1"/>
  <c r="BFU862" i="1"/>
  <c r="AR608" i="1" s="1"/>
  <c r="BHE862" i="1"/>
  <c r="AR632" i="1" s="1"/>
  <c r="BAP814" i="1"/>
  <c r="L572" i="1" s="1"/>
  <c r="BDA814" i="1"/>
  <c r="L597" i="1" s="1"/>
  <c r="BEK814" i="1"/>
  <c r="L526" i="1" s="1"/>
  <c r="BFU814" i="1"/>
  <c r="L595" i="1" s="1"/>
  <c r="BHE814" i="1"/>
  <c r="L581" i="1" s="1"/>
  <c r="BBQ808" i="1"/>
  <c r="H578" i="1" s="1"/>
  <c r="BDA808" i="1"/>
  <c r="H615" i="1" s="1"/>
  <c r="BEK808" i="1"/>
  <c r="H638" i="1" s="1"/>
  <c r="BFU808" i="1"/>
  <c r="H581" i="1" s="1"/>
  <c r="BHE808" i="1"/>
  <c r="H552" i="1" s="1"/>
  <c r="BBH820" i="1"/>
  <c r="P530" i="1" s="1"/>
  <c r="BDA820" i="1"/>
  <c r="P548" i="1" s="1"/>
  <c r="BEK820" i="1"/>
  <c r="P534" i="1" s="1"/>
  <c r="BFU820" i="1"/>
  <c r="P575" i="1" s="1"/>
  <c r="BHE820" i="1"/>
  <c r="P525" i="1" s="1"/>
  <c r="BBQ838" i="1"/>
  <c r="AB624" i="1" s="1"/>
  <c r="BDJ838" i="1"/>
  <c r="AB561" i="1" s="1"/>
  <c r="BEK838" i="1"/>
  <c r="AB518" i="1" s="1"/>
  <c r="BFU838" i="1"/>
  <c r="AB559" i="1" s="1"/>
  <c r="BHE838" i="1"/>
  <c r="AB604" i="1" s="1"/>
  <c r="BBH856" i="1"/>
  <c r="AN624" i="1" s="1"/>
  <c r="BDA856" i="1"/>
  <c r="AN525" i="1" s="1"/>
  <c r="BEK856" i="1"/>
  <c r="AN560" i="1" s="1"/>
  <c r="BFU856" i="1"/>
  <c r="AN613" i="1" s="1"/>
  <c r="BHE856" i="1"/>
  <c r="AN641" i="1" s="1"/>
  <c r="BBQ844" i="1"/>
  <c r="AF564" i="1" s="1"/>
  <c r="BDA844" i="1"/>
  <c r="AF551" i="1" s="1"/>
  <c r="BEK844" i="1"/>
  <c r="AF610" i="1" s="1"/>
  <c r="BFU844" i="1"/>
  <c r="AF581" i="1" s="1"/>
  <c r="BHE844" i="1"/>
  <c r="AF638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3" i="1" s="1"/>
  <c r="APD863" i="1"/>
  <c r="APE868" i="1" s="1"/>
  <c r="AW527" i="1" s="1"/>
  <c r="APM803" i="1"/>
  <c r="APN808" i="1" s="1"/>
  <c r="H522" i="1" s="1"/>
  <c r="APM815" i="1"/>
  <c r="APN820" i="1" s="1"/>
  <c r="P566" i="1" s="1"/>
  <c r="APM827" i="1"/>
  <c r="APN832" i="1" s="1"/>
  <c r="X619" i="1" s="1"/>
  <c r="APM839" i="1"/>
  <c r="APN844" i="1" s="1"/>
  <c r="AF584" i="1" s="1"/>
  <c r="APM851" i="1"/>
  <c r="APN856" i="1" s="1"/>
  <c r="AN586" i="1" s="1"/>
  <c r="APM863" i="1"/>
  <c r="APN868" i="1" s="1"/>
  <c r="AW645" i="1" s="1"/>
  <c r="APD857" i="1"/>
  <c r="APE862" i="1" s="1"/>
  <c r="AR559" i="1" s="1"/>
  <c r="APM833" i="1"/>
  <c r="APN838" i="1" s="1"/>
  <c r="AB622" i="1" s="1"/>
  <c r="APM797" i="1"/>
  <c r="APM809" i="1"/>
  <c r="APN814" i="1" s="1"/>
  <c r="L649" i="1" s="1"/>
  <c r="APM845" i="1"/>
  <c r="APN850" i="1" s="1"/>
  <c r="AJ640" i="1" s="1"/>
  <c r="ALR821" i="1"/>
  <c r="ALS826" i="1" s="1"/>
  <c r="T594" i="1" s="1"/>
  <c r="ALR833" i="1"/>
  <c r="ALS838" i="1" s="1"/>
  <c r="AB527" i="1" s="1"/>
  <c r="ALR845" i="1"/>
  <c r="ALS850" i="1" s="1"/>
  <c r="AJ633" i="1" s="1"/>
  <c r="ALR857" i="1"/>
  <c r="ALS862" i="1" s="1"/>
  <c r="AR602" i="1" s="1"/>
  <c r="AMA797" i="1"/>
  <c r="AMA809" i="1"/>
  <c r="AMB814" i="1" s="1"/>
  <c r="L533" i="1" s="1"/>
  <c r="AMA821" i="1"/>
  <c r="AMB826" i="1" s="1"/>
  <c r="T537" i="1" s="1"/>
  <c r="AMA833" i="1"/>
  <c r="AMB838" i="1" s="1"/>
  <c r="AB539" i="1" s="1"/>
  <c r="AMA845" i="1"/>
  <c r="AMB850" i="1" s="1"/>
  <c r="AJ540" i="1" s="1"/>
  <c r="AMA857" i="1"/>
  <c r="AMB862" i="1" s="1"/>
  <c r="AR552" i="1" s="1"/>
  <c r="AMJ797" i="1"/>
  <c r="AMJ809" i="1"/>
  <c r="AMK814" i="1" s="1"/>
  <c r="L571" i="1" s="1"/>
  <c r="AMJ821" i="1"/>
  <c r="AMK826" i="1" s="1"/>
  <c r="T613" i="1" s="1"/>
  <c r="AMJ833" i="1"/>
  <c r="AMK838" i="1" s="1"/>
  <c r="AB583" i="1" s="1"/>
  <c r="AMJ845" i="1"/>
  <c r="AMK850" i="1" s="1"/>
  <c r="AJ588" i="1" s="1"/>
  <c r="AMJ857" i="1"/>
  <c r="AMK862" i="1" s="1"/>
  <c r="AR577" i="1" s="1"/>
  <c r="AMS797" i="1"/>
  <c r="AMT802" i="1" s="1"/>
  <c r="D521" i="1" s="1"/>
  <c r="AMS809" i="1"/>
  <c r="AMT814" i="1" s="1"/>
  <c r="L583" i="1" s="1"/>
  <c r="AMS821" i="1"/>
  <c r="AMT826" i="1" s="1"/>
  <c r="T565" i="1" s="1"/>
  <c r="AMS833" i="1"/>
  <c r="AMT838" i="1" s="1"/>
  <c r="AB614" i="1" s="1"/>
  <c r="AMS845" i="1"/>
  <c r="AMT850" i="1" s="1"/>
  <c r="AJ608" i="1" s="1"/>
  <c r="AMS857" i="1"/>
  <c r="AMT862" i="1" s="1"/>
  <c r="AR573" i="1" s="1"/>
  <c r="ANB797" i="1"/>
  <c r="ANB809" i="1"/>
  <c r="ANC814" i="1" s="1"/>
  <c r="L587" i="1" s="1"/>
  <c r="ANB821" i="1"/>
  <c r="ANC826" i="1" s="1"/>
  <c r="T619" i="1" s="1"/>
  <c r="ANB833" i="1"/>
  <c r="ANC838" i="1" s="1"/>
  <c r="AB591" i="1" s="1"/>
  <c r="ANB845" i="1"/>
  <c r="ANC850" i="1" s="1"/>
  <c r="AJ537" i="1" s="1"/>
  <c r="ANB857" i="1"/>
  <c r="ANC862" i="1" s="1"/>
  <c r="AR524" i="1" s="1"/>
  <c r="ANK797" i="1"/>
  <c r="ANK809" i="1"/>
  <c r="ANL814" i="1" s="1"/>
  <c r="L573" i="1" s="1"/>
  <c r="ANK821" i="1"/>
  <c r="ANL826" i="1" s="1"/>
  <c r="T535" i="1" s="1"/>
  <c r="ANK833" i="1"/>
  <c r="ANL838" i="1" s="1"/>
  <c r="AB645" i="1" s="1"/>
  <c r="ANK845" i="1"/>
  <c r="ANL850" i="1" s="1"/>
  <c r="AJ598" i="1" s="1"/>
  <c r="ANK857" i="1"/>
  <c r="ANL862" i="1" s="1"/>
  <c r="AR553" i="1" s="1"/>
  <c r="ANT797" i="1"/>
  <c r="ANT809" i="1"/>
  <c r="ANU814" i="1" s="1"/>
  <c r="L630" i="1" s="1"/>
  <c r="ANT821" i="1"/>
  <c r="ANU826" i="1" s="1"/>
  <c r="T627" i="1" s="1"/>
  <c r="ANT833" i="1"/>
  <c r="ANU838" i="1" s="1"/>
  <c r="AB536" i="1" s="1"/>
  <c r="ANT845" i="1"/>
  <c r="ANU850" i="1" s="1"/>
  <c r="AJ565" i="1" s="1"/>
  <c r="ANT857" i="1"/>
  <c r="ANU862" i="1" s="1"/>
  <c r="AR612" i="1" s="1"/>
  <c r="AOC797" i="1"/>
  <c r="AOC809" i="1"/>
  <c r="AOD814" i="1" s="1"/>
  <c r="L616" i="1" s="1"/>
  <c r="AOC821" i="1"/>
  <c r="AOD826" i="1" s="1"/>
  <c r="T611" i="1" s="1"/>
  <c r="AOC833" i="1"/>
  <c r="AOD838" i="1" s="1"/>
  <c r="AB599" i="1" s="1"/>
  <c r="AOC845" i="1"/>
  <c r="AOD850" i="1" s="1"/>
  <c r="AJ544" i="1" s="1"/>
  <c r="AOC857" i="1"/>
  <c r="AOD862" i="1" s="1"/>
  <c r="AR555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12" i="1" s="1"/>
  <c r="AOU809" i="1"/>
  <c r="AOV814" i="1" s="1"/>
  <c r="L618" i="1" s="1"/>
  <c r="AOU821" i="1"/>
  <c r="AOV826" i="1" s="1"/>
  <c r="T587" i="1" s="1"/>
  <c r="AOU833" i="1"/>
  <c r="AOV838" i="1" s="1"/>
  <c r="AB535" i="1" s="1"/>
  <c r="AOU845" i="1"/>
  <c r="AOV850" i="1" s="1"/>
  <c r="AJ562" i="1" s="1"/>
  <c r="AOU857" i="1"/>
  <c r="AOV862" i="1" s="1"/>
  <c r="AR643" i="1" s="1"/>
  <c r="APD797" i="1"/>
  <c r="APD809" i="1"/>
  <c r="APE814" i="1" s="1"/>
  <c r="L615" i="1" s="1"/>
  <c r="APD821" i="1"/>
  <c r="APE826" i="1" s="1"/>
  <c r="T520" i="1" s="1"/>
  <c r="APD833" i="1"/>
  <c r="APE838" i="1" s="1"/>
  <c r="AB587" i="1" s="1"/>
  <c r="APD845" i="1"/>
  <c r="APE850" i="1" s="1"/>
  <c r="AJ605" i="1" s="1"/>
  <c r="APM821" i="1"/>
  <c r="APN826" i="1" s="1"/>
  <c r="T572" i="1" s="1"/>
  <c r="APM857" i="1"/>
  <c r="APN862" i="1" s="1"/>
  <c r="AR627" i="1" s="1"/>
  <c r="AKZ797" i="1"/>
  <c r="AKZ821" i="1"/>
  <c r="ALA826" i="1" s="1"/>
  <c r="T529" i="1" s="1"/>
  <c r="AKZ845" i="1"/>
  <c r="ALA850" i="1" s="1"/>
  <c r="AJ623" i="1" s="1"/>
  <c r="AKZ857" i="1"/>
  <c r="ALA862" i="1" s="1"/>
  <c r="AR558" i="1" s="1"/>
  <c r="ALI797" i="1"/>
  <c r="ALI809" i="1"/>
  <c r="ALJ814" i="1" s="1"/>
  <c r="L603" i="1" s="1"/>
  <c r="AKQ797" i="1"/>
  <c r="AKQ821" i="1"/>
  <c r="AKR826" i="1" s="1"/>
  <c r="T610" i="1" s="1"/>
  <c r="AKQ845" i="1"/>
  <c r="AKR850" i="1" s="1"/>
  <c r="AJ632" i="1" s="1"/>
  <c r="AKQ809" i="1"/>
  <c r="AKR814" i="1" s="1"/>
  <c r="L546" i="1" s="1"/>
  <c r="AKQ833" i="1"/>
  <c r="AKR838" i="1" s="1"/>
  <c r="AB560" i="1" s="1"/>
  <c r="AKQ857" i="1"/>
  <c r="AKR862" i="1" s="1"/>
  <c r="AR583" i="1" s="1"/>
  <c r="AKZ809" i="1"/>
  <c r="ALA814" i="1" s="1"/>
  <c r="L569" i="1" s="1"/>
  <c r="AKZ833" i="1"/>
  <c r="ALA838" i="1" s="1"/>
  <c r="AB577" i="1" s="1"/>
  <c r="ALI833" i="1"/>
  <c r="ALJ838" i="1" s="1"/>
  <c r="AB528" i="1" s="1"/>
  <c r="ALI857" i="1"/>
  <c r="ALJ862" i="1" s="1"/>
  <c r="AR596" i="1" s="1"/>
  <c r="ALR809" i="1"/>
  <c r="ALS814" i="1" s="1"/>
  <c r="L608" i="1" s="1"/>
  <c r="ALI821" i="1"/>
  <c r="ALJ826" i="1" s="1"/>
  <c r="T625" i="1" s="1"/>
  <c r="ALI845" i="1"/>
  <c r="ALJ850" i="1" s="1"/>
  <c r="AJ554" i="1" s="1"/>
  <c r="ALR797" i="1"/>
  <c r="AKQ803" i="1"/>
  <c r="AKR808" i="1" s="1"/>
  <c r="H523" i="1" s="1"/>
  <c r="AKQ815" i="1"/>
  <c r="AKR820" i="1" s="1"/>
  <c r="P616" i="1" s="1"/>
  <c r="AKQ827" i="1"/>
  <c r="AKR832" i="1" s="1"/>
  <c r="X524" i="1" s="1"/>
  <c r="AKQ839" i="1"/>
  <c r="AKR844" i="1" s="1"/>
  <c r="AF602" i="1" s="1"/>
  <c r="AKQ851" i="1"/>
  <c r="AKR856" i="1" s="1"/>
  <c r="AN639" i="1" s="1"/>
  <c r="AKQ863" i="1"/>
  <c r="AKR868" i="1" s="1"/>
  <c r="AW547" i="1" s="1"/>
  <c r="AKZ803" i="1"/>
  <c r="ALA808" i="1" s="1"/>
  <c r="H531" i="1" s="1"/>
  <c r="AKZ815" i="1"/>
  <c r="ALA820" i="1" s="1"/>
  <c r="P521" i="1" s="1"/>
  <c r="AKZ827" i="1"/>
  <c r="ALA832" i="1" s="1"/>
  <c r="X601" i="1" s="1"/>
  <c r="AKZ839" i="1"/>
  <c r="ALA844" i="1" s="1"/>
  <c r="AF615" i="1" s="1"/>
  <c r="AKZ851" i="1"/>
  <c r="ALA856" i="1" s="1"/>
  <c r="AN558" i="1" s="1"/>
  <c r="AKZ863" i="1"/>
  <c r="ALA868" i="1" s="1"/>
  <c r="AW523" i="1" s="1"/>
  <c r="ALI803" i="1"/>
  <c r="ALJ808" i="1" s="1"/>
  <c r="H616" i="1" s="1"/>
  <c r="ALI815" i="1"/>
  <c r="ALJ820" i="1" s="1"/>
  <c r="P595" i="1" s="1"/>
  <c r="ALI827" i="1"/>
  <c r="ALJ832" i="1" s="1"/>
  <c r="X559" i="1" s="1"/>
  <c r="ALI839" i="1"/>
  <c r="ALJ844" i="1" s="1"/>
  <c r="AF592" i="1" s="1"/>
  <c r="ALI851" i="1"/>
  <c r="ALJ856" i="1" s="1"/>
  <c r="AN567" i="1" s="1"/>
  <c r="ALI863" i="1"/>
  <c r="ALJ868" i="1" s="1"/>
  <c r="AW594" i="1" s="1"/>
  <c r="ALR803" i="1"/>
  <c r="ALS808" i="1" s="1"/>
  <c r="H592" i="1" s="1"/>
  <c r="ALR815" i="1"/>
  <c r="ALS820" i="1" s="1"/>
  <c r="P617" i="1" s="1"/>
  <c r="ALR827" i="1"/>
  <c r="ALS832" i="1" s="1"/>
  <c r="X533" i="1" s="1"/>
  <c r="ALR839" i="1"/>
  <c r="ALS844" i="1" s="1"/>
  <c r="AF518" i="1" s="1"/>
  <c r="ALR851" i="1"/>
  <c r="ALS856" i="1" s="1"/>
  <c r="AN554" i="1" s="1"/>
  <c r="ALR863" i="1"/>
  <c r="ALS868" i="1" s="1"/>
  <c r="AW577" i="1" s="1"/>
  <c r="AMA803" i="1"/>
  <c r="AMB808" i="1" s="1"/>
  <c r="H584" i="1" s="1"/>
  <c r="AMA815" i="1"/>
  <c r="AMB820" i="1" s="1"/>
  <c r="P621" i="1" s="1"/>
  <c r="AMA827" i="1"/>
  <c r="AMB832" i="1" s="1"/>
  <c r="X604" i="1" s="1"/>
  <c r="AMA839" i="1"/>
  <c r="AMB844" i="1" s="1"/>
  <c r="AF520" i="1" s="1"/>
  <c r="AMA851" i="1"/>
  <c r="AMB856" i="1" s="1"/>
  <c r="AN584" i="1" s="1"/>
  <c r="AMA863" i="1"/>
  <c r="AMB868" i="1" s="1"/>
  <c r="AW622" i="1" s="1"/>
  <c r="AMJ803" i="1"/>
  <c r="AMK808" i="1" s="1"/>
  <c r="H525" i="1" s="1"/>
  <c r="AMJ815" i="1"/>
  <c r="AMK820" i="1" s="1"/>
  <c r="P608" i="1" s="1"/>
  <c r="AMJ827" i="1"/>
  <c r="AMK832" i="1" s="1"/>
  <c r="X549" i="1" s="1"/>
  <c r="AMJ839" i="1"/>
  <c r="AMK844" i="1" s="1"/>
  <c r="AF595" i="1" s="1"/>
  <c r="AMJ851" i="1"/>
  <c r="AMK856" i="1" s="1"/>
  <c r="AN610" i="1" s="1"/>
  <c r="AMJ863" i="1"/>
  <c r="AMK868" i="1" s="1"/>
  <c r="AW573" i="1" s="1"/>
  <c r="AMS803" i="1"/>
  <c r="AMT808" i="1" s="1"/>
  <c r="H572" i="1" s="1"/>
  <c r="AMS815" i="1"/>
  <c r="AMT820" i="1" s="1"/>
  <c r="P636" i="1" s="1"/>
  <c r="AMS827" i="1"/>
  <c r="AMT832" i="1" s="1"/>
  <c r="X628" i="1" s="1"/>
  <c r="AMS839" i="1"/>
  <c r="AMT844" i="1" s="1"/>
  <c r="AF600" i="1" s="1"/>
  <c r="AMS851" i="1"/>
  <c r="AMT856" i="1" s="1"/>
  <c r="AN615" i="1" s="1"/>
  <c r="AMS863" i="1"/>
  <c r="AMT868" i="1" s="1"/>
  <c r="AW580" i="1" s="1"/>
  <c r="ANB803" i="1"/>
  <c r="ANC808" i="1" s="1"/>
  <c r="H565" i="1" s="1"/>
  <c r="ANB815" i="1"/>
  <c r="ANC820" i="1" s="1"/>
  <c r="P580" i="1" s="1"/>
  <c r="ANB827" i="1"/>
  <c r="ANC832" i="1" s="1"/>
  <c r="X584" i="1" s="1"/>
  <c r="ANB839" i="1"/>
  <c r="ANC844" i="1" s="1"/>
  <c r="AF603" i="1" s="1"/>
  <c r="ANB851" i="1"/>
  <c r="ANC856" i="1" s="1"/>
  <c r="AN578" i="1" s="1"/>
  <c r="ANB863" i="1"/>
  <c r="ANC868" i="1" s="1"/>
  <c r="AW598" i="1" s="1"/>
  <c r="ANK803" i="1"/>
  <c r="ANL808" i="1" s="1"/>
  <c r="H607" i="1" s="1"/>
  <c r="ANK815" i="1"/>
  <c r="ANL820" i="1" s="1"/>
  <c r="P571" i="1" s="1"/>
  <c r="ANK827" i="1"/>
  <c r="ANL832" i="1" s="1"/>
  <c r="X592" i="1" s="1"/>
  <c r="ANK839" i="1"/>
  <c r="ANL844" i="1" s="1"/>
  <c r="AF545" i="1" s="1"/>
  <c r="ANK851" i="1"/>
  <c r="ANL856" i="1" s="1"/>
  <c r="AN637" i="1" s="1"/>
  <c r="ANK863" i="1"/>
  <c r="ANL868" i="1" s="1"/>
  <c r="AW597" i="1" s="1"/>
  <c r="ANT803" i="1"/>
  <c r="ANU808" i="1" s="1"/>
  <c r="H553" i="1" s="1"/>
  <c r="ANT815" i="1"/>
  <c r="ANU820" i="1" s="1"/>
  <c r="P641" i="1" s="1"/>
  <c r="ANT827" i="1"/>
  <c r="ANU832" i="1" s="1"/>
  <c r="X546" i="1" s="1"/>
  <c r="ANT839" i="1"/>
  <c r="ANU844" i="1" s="1"/>
  <c r="AF530" i="1" s="1"/>
  <c r="ANT851" i="1"/>
  <c r="ANU856" i="1" s="1"/>
  <c r="AN551" i="1" s="1"/>
  <c r="ANT863" i="1"/>
  <c r="ANU868" i="1" s="1"/>
  <c r="AW587" i="1" s="1"/>
  <c r="AOC803" i="1"/>
  <c r="AOD808" i="1" s="1"/>
  <c r="H593" i="1" s="1"/>
  <c r="AOC815" i="1"/>
  <c r="AOD820" i="1" s="1"/>
  <c r="P561" i="1" s="1"/>
  <c r="AOC827" i="1"/>
  <c r="AOD832" i="1" s="1"/>
  <c r="X558" i="1" s="1"/>
  <c r="AOC839" i="1"/>
  <c r="AOD844" i="1" s="1"/>
  <c r="AF599" i="1" s="1"/>
  <c r="AOC851" i="1"/>
  <c r="AOD856" i="1" s="1"/>
  <c r="AN529" i="1" s="1"/>
  <c r="AOC863" i="1"/>
  <c r="AOD868" i="1" s="1"/>
  <c r="AW566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28" i="1" s="1"/>
  <c r="AOU815" i="1"/>
  <c r="AOV820" i="1" s="1"/>
  <c r="P569" i="1" s="1"/>
  <c r="AOU827" i="1"/>
  <c r="AOV832" i="1" s="1"/>
  <c r="X580" i="1" s="1"/>
  <c r="AOU839" i="1"/>
  <c r="AOV844" i="1" s="1"/>
  <c r="AF527" i="1" s="1"/>
  <c r="AOU851" i="1"/>
  <c r="AOV856" i="1" s="1"/>
  <c r="AN626" i="1" s="1"/>
  <c r="AOU863" i="1"/>
  <c r="AOV868" i="1" s="1"/>
  <c r="AW560" i="1" s="1"/>
  <c r="APD803" i="1"/>
  <c r="APE808" i="1" s="1"/>
  <c r="H534" i="1" s="1"/>
  <c r="APD815" i="1"/>
  <c r="APE820" i="1" s="1"/>
  <c r="P527" i="1" s="1"/>
  <c r="APD827" i="1"/>
  <c r="APE832" i="1" s="1"/>
  <c r="X579" i="1" s="1"/>
  <c r="APD839" i="1"/>
  <c r="APE844" i="1" s="1"/>
  <c r="AF650" i="1" s="1"/>
  <c r="AOC870" i="1" l="1"/>
  <c r="P493" i="1" s="1"/>
  <c r="AMA870" i="1"/>
  <c r="P477" i="1" s="1"/>
  <c r="ALR870" i="1"/>
  <c r="P490" i="1" s="1"/>
  <c r="AOU870" i="1"/>
  <c r="T489" i="1" s="1"/>
  <c r="AMS870" i="1"/>
  <c r="P492" i="1" s="1"/>
  <c r="AMB802" i="1"/>
  <c r="D641" i="1" s="1"/>
  <c r="AOD802" i="1"/>
  <c r="D608" i="1" s="1"/>
  <c r="AOM802" i="1"/>
  <c r="ALS802" i="1"/>
  <c r="D637" i="1" s="1"/>
  <c r="YB797" i="1"/>
  <c r="G35" i="1" l="1"/>
  <c r="G94" i="1"/>
  <c r="G75" i="1"/>
  <c r="G82" i="1"/>
  <c r="G85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0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5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86" i="1" s="1"/>
  <c r="BAG868" i="1"/>
  <c r="AW529" i="1" s="1"/>
  <c r="AZO808" i="1"/>
  <c r="H587" i="1" s="1"/>
  <c r="AVB808" i="1"/>
  <c r="AYN832" i="1"/>
  <c r="X629" i="1" s="1"/>
  <c r="ATI868" i="1"/>
  <c r="AXV844" i="1"/>
  <c r="AF620" i="1" s="1"/>
  <c r="AZF868" i="1"/>
  <c r="AW630" i="1" s="1"/>
  <c r="AWU850" i="1"/>
  <c r="AJ569" i="1" s="1"/>
  <c r="AXV868" i="1"/>
  <c r="AW640" i="1" s="1"/>
  <c r="ARG850" i="1"/>
  <c r="AZO856" i="1"/>
  <c r="AN633" i="1" s="1"/>
  <c r="AZO814" i="1"/>
  <c r="L550" i="1" s="1"/>
  <c r="ASZ808" i="1"/>
  <c r="H649" i="1" s="1"/>
  <c r="AXM820" i="1"/>
  <c r="P606" i="1" s="1"/>
  <c r="ASH832" i="1"/>
  <c r="X539" i="1" s="1"/>
  <c r="AUJ820" i="1"/>
  <c r="AQX814" i="1"/>
  <c r="AYN868" i="1"/>
  <c r="AW569" i="1" s="1"/>
  <c r="AUA862" i="1"/>
  <c r="AXM838" i="1"/>
  <c r="AB564" i="1" s="1"/>
  <c r="AWC802" i="1"/>
  <c r="AVK826" i="1"/>
  <c r="ASQ856" i="1"/>
  <c r="AYW826" i="1"/>
  <c r="T589" i="1" s="1"/>
  <c r="AQX826" i="1"/>
  <c r="AUS814" i="1"/>
  <c r="AUS808" i="1"/>
  <c r="AZX856" i="1"/>
  <c r="AN635" i="1" s="1"/>
  <c r="AVK844" i="1"/>
  <c r="AUJ808" i="1"/>
  <c r="AXV808" i="1"/>
  <c r="H517" i="1" s="1"/>
  <c r="AZX850" i="1"/>
  <c r="AJ542" i="1" s="1"/>
  <c r="ATR862" i="1"/>
  <c r="AQO814" i="1"/>
  <c r="L622" i="1" s="1"/>
  <c r="AZX814" i="1"/>
  <c r="L617" i="1" s="1"/>
  <c r="ASQ862" i="1"/>
  <c r="ASQ820" i="1"/>
  <c r="ATR820" i="1"/>
  <c r="AWC838" i="1"/>
  <c r="ARY850" i="1"/>
  <c r="AZX844" i="1"/>
  <c r="AF583" i="1" s="1"/>
  <c r="AYN856" i="1"/>
  <c r="AN638" i="1" s="1"/>
  <c r="AZX862" i="1"/>
  <c r="AR622" i="1" s="1"/>
  <c r="AVT820" i="1"/>
  <c r="AZF820" i="1"/>
  <c r="P604" i="1" s="1"/>
  <c r="AUA820" i="1"/>
  <c r="AQO838" i="1"/>
  <c r="AB520" i="1" s="1"/>
  <c r="AYW862" i="1"/>
  <c r="AR590" i="1" s="1"/>
  <c r="ARP862" i="1"/>
  <c r="AYN862" i="1"/>
  <c r="AR630" i="1" s="1"/>
  <c r="AVK862" i="1"/>
  <c r="AXV826" i="1"/>
  <c r="T648" i="1" s="1"/>
  <c r="ASQ808" i="1"/>
  <c r="AVT862" i="1"/>
  <c r="AXV862" i="1"/>
  <c r="AR641" i="1" s="1"/>
  <c r="AWU820" i="1"/>
  <c r="P647" i="1" s="1"/>
  <c r="AZX820" i="1"/>
  <c r="P549" i="1" s="1"/>
  <c r="ASZ820" i="1"/>
  <c r="P623" i="1" s="1"/>
  <c r="AWU862" i="1"/>
  <c r="AR617" i="1" s="1"/>
  <c r="ATI832" i="1"/>
  <c r="ARY838" i="1"/>
  <c r="AUA808" i="1"/>
  <c r="AYE808" i="1"/>
  <c r="H558" i="1" s="1"/>
  <c r="AUJ814" i="1"/>
  <c r="AWU838" i="1"/>
  <c r="AB618" i="1" s="1"/>
  <c r="BAG808" i="1"/>
  <c r="H627" i="1" s="1"/>
  <c r="AVB820" i="1"/>
  <c r="ATI826" i="1"/>
  <c r="ARG808" i="1"/>
  <c r="AXD808" i="1"/>
  <c r="H606" i="1" s="1"/>
  <c r="AUA814" i="1"/>
  <c r="AVK814" i="1"/>
  <c r="AYN850" i="1"/>
  <c r="AJ583" i="1" s="1"/>
  <c r="AYE820" i="1"/>
  <c r="P607" i="1" s="1"/>
  <c r="AVK820" i="1"/>
  <c r="ARG832" i="1"/>
  <c r="AYW850" i="1"/>
  <c r="AJ631" i="1" s="1"/>
  <c r="ARP838" i="1"/>
  <c r="ATI850" i="1"/>
  <c r="AYN808" i="1"/>
  <c r="H538" i="1" s="1"/>
  <c r="AWU814" i="1"/>
  <c r="L534" i="1" s="1"/>
  <c r="AYN820" i="1"/>
  <c r="P572" i="1" s="1"/>
  <c r="AQX838" i="1"/>
  <c r="AWC808" i="1"/>
  <c r="AZX808" i="1"/>
  <c r="H617" i="1" s="1"/>
  <c r="BAG832" i="1"/>
  <c r="X600" i="1" s="1"/>
  <c r="AXV850" i="1"/>
  <c r="AJ634" i="1" s="1"/>
  <c r="AQO862" i="1"/>
  <c r="AR626" i="1" s="1"/>
  <c r="AUJ850" i="1"/>
  <c r="AQO826" i="1"/>
  <c r="T647" i="1" s="1"/>
  <c r="AUJ826" i="1"/>
  <c r="AYW838" i="1"/>
  <c r="AB608" i="1" s="1"/>
  <c r="AWL862" i="1"/>
  <c r="AUS838" i="1"/>
  <c r="AUS844" i="1"/>
  <c r="ARY862" i="1"/>
  <c r="ASZ850" i="1"/>
  <c r="AJ577" i="1" s="1"/>
  <c r="AUA838" i="1"/>
  <c r="ARG868" i="1"/>
  <c r="AUJ868" i="1"/>
  <c r="AVT868" i="1"/>
  <c r="AYW868" i="1"/>
  <c r="AW579" i="1" s="1"/>
  <c r="ARY820" i="1"/>
  <c r="AUS862" i="1"/>
  <c r="AWC850" i="1"/>
  <c r="AUA850" i="1"/>
  <c r="AWL808" i="1"/>
  <c r="ASZ826" i="1"/>
  <c r="T651" i="1" s="1"/>
  <c r="ASZ868" i="1"/>
  <c r="AW603" i="1" s="1"/>
  <c r="AZF826" i="1"/>
  <c r="T549" i="1" s="1"/>
  <c r="AUA856" i="1"/>
  <c r="AWL856" i="1"/>
  <c r="AXD820" i="1"/>
  <c r="P637" i="1" s="1"/>
  <c r="AYW820" i="1"/>
  <c r="P638" i="1" s="1"/>
  <c r="AQO820" i="1"/>
  <c r="P596" i="1" s="1"/>
  <c r="AXM844" i="1"/>
  <c r="AF575" i="1" s="1"/>
  <c r="AUA868" i="1"/>
  <c r="ARY832" i="1"/>
  <c r="AUS832" i="1"/>
  <c r="AWB870" i="1"/>
  <c r="AWC832" i="1"/>
  <c r="BAG850" i="1"/>
  <c r="AJ606" i="1" s="1"/>
  <c r="AWU844" i="1"/>
  <c r="AF549" i="1" s="1"/>
  <c r="BAG844" i="1"/>
  <c r="AF571" i="1" s="1"/>
  <c r="AVT850" i="1"/>
  <c r="AXM814" i="1"/>
  <c r="L626" i="1" s="1"/>
  <c r="ARP820" i="1"/>
  <c r="AUS820" i="1"/>
  <c r="ARG814" i="1"/>
  <c r="ARG820" i="1"/>
  <c r="ASZ838" i="1"/>
  <c r="AB612" i="1" s="1"/>
  <c r="AYN844" i="1"/>
  <c r="AF631" i="1" s="1"/>
  <c r="AVB856" i="1"/>
  <c r="ASQ838" i="1"/>
  <c r="ARP844" i="1"/>
  <c r="AYE844" i="1"/>
  <c r="AF601" i="1" s="1"/>
  <c r="AWL820" i="1"/>
  <c r="AVK808" i="1"/>
  <c r="AYE814" i="1"/>
  <c r="L590" i="1" s="1"/>
  <c r="AUS826" i="1"/>
  <c r="AXM826" i="1"/>
  <c r="T561" i="1" s="1"/>
  <c r="AYN814" i="1"/>
  <c r="L560" i="1" s="1"/>
  <c r="ASH838" i="1"/>
  <c r="AB625" i="1" s="1"/>
  <c r="AVT838" i="1"/>
  <c r="AVK838" i="1"/>
  <c r="BAG826" i="1"/>
  <c r="T566" i="1" s="1"/>
  <c r="AXD850" i="1"/>
  <c r="AJ590" i="1" s="1"/>
  <c r="ATI856" i="1"/>
  <c r="AXM856" i="1"/>
  <c r="AN553" i="1" s="1"/>
  <c r="AQX868" i="1"/>
  <c r="ARY868" i="1"/>
  <c r="AYE868" i="1"/>
  <c r="AW604" i="1" s="1"/>
  <c r="AUS868" i="1"/>
  <c r="AXM868" i="1"/>
  <c r="AW584" i="1" s="1"/>
  <c r="AVB862" i="1"/>
  <c r="AWL850" i="1"/>
  <c r="AWL832" i="1"/>
  <c r="BAG862" i="1"/>
  <c r="AR623" i="1" s="1"/>
  <c r="AYE832" i="1"/>
  <c r="X529" i="1" s="1"/>
  <c r="AWU808" i="1"/>
  <c r="H556" i="1" s="1"/>
  <c r="AUA826" i="1"/>
  <c r="AVT826" i="1"/>
  <c r="AWC826" i="1"/>
  <c r="AZO820" i="1"/>
  <c r="P579" i="1" s="1"/>
  <c r="AUJ838" i="1"/>
  <c r="ARG856" i="1"/>
  <c r="BAG856" i="1"/>
  <c r="AN530" i="1" s="1"/>
  <c r="AXV820" i="1"/>
  <c r="P538" i="1" s="1"/>
  <c r="ATR856" i="1"/>
  <c r="AXD856" i="1"/>
  <c r="AN631" i="1" s="1"/>
  <c r="AZF838" i="1"/>
  <c r="AB551" i="1" s="1"/>
  <c r="ARP826" i="1"/>
  <c r="ASH844" i="1"/>
  <c r="AF588" i="1" s="1"/>
  <c r="AUA844" i="1"/>
  <c r="AQX832" i="1"/>
  <c r="AVB832" i="1"/>
  <c r="AXD832" i="1"/>
  <c r="X575" i="1" s="1"/>
  <c r="ASQ832" i="1"/>
  <c r="AWU832" i="1"/>
  <c r="X574" i="1" s="1"/>
  <c r="AZF832" i="1"/>
  <c r="X556" i="1" s="1"/>
  <c r="ARG838" i="1"/>
  <c r="AXV838" i="1"/>
  <c r="AB650" i="1" s="1"/>
  <c r="AQX844" i="1"/>
  <c r="AVB844" i="1"/>
  <c r="AXD844" i="1"/>
  <c r="AF591" i="1" s="1"/>
  <c r="ASH850" i="1"/>
  <c r="AJ642" i="1" s="1"/>
  <c r="AVB814" i="1"/>
  <c r="AVT814" i="1"/>
  <c r="ATR826" i="1"/>
  <c r="AZO844" i="1"/>
  <c r="AF618" i="1" s="1"/>
  <c r="ASQ814" i="1"/>
  <c r="BAG838" i="1"/>
  <c r="AB521" i="1" s="1"/>
  <c r="AVB802" i="1"/>
  <c r="AVA870" i="1"/>
  <c r="AVK856" i="1"/>
  <c r="AQO808" i="1"/>
  <c r="H535" i="1" s="1"/>
  <c r="ATI808" i="1"/>
  <c r="ASZ862" i="1"/>
  <c r="AR647" i="1" s="1"/>
  <c r="AXM862" i="1"/>
  <c r="AR637" i="1" s="1"/>
  <c r="ATR814" i="1"/>
  <c r="AZF814" i="1"/>
  <c r="L543" i="1" s="1"/>
  <c r="AVB826" i="1"/>
  <c r="AWL826" i="1"/>
  <c r="AZX826" i="1"/>
  <c r="T640" i="1" s="1"/>
  <c r="AUJ856" i="1"/>
  <c r="AVT856" i="1"/>
  <c r="AZX838" i="1"/>
  <c r="AB557" i="1" s="1"/>
  <c r="AYE838" i="1"/>
  <c r="AB633" i="1" s="1"/>
  <c r="AVT844" i="1"/>
  <c r="AZF844" i="1"/>
  <c r="AF578" i="1" s="1"/>
  <c r="AXV856" i="1"/>
  <c r="AN538" i="1" s="1"/>
  <c r="ARP868" i="1"/>
  <c r="ASH868" i="1"/>
  <c r="AW609" i="1" s="1"/>
  <c r="AVK868" i="1"/>
  <c r="AZX868" i="1"/>
  <c r="AW651" i="1" s="1"/>
  <c r="ARG862" i="1"/>
  <c r="AYE850" i="1"/>
  <c r="AJ536" i="1" s="1"/>
  <c r="AWC814" i="1"/>
  <c r="ARP856" i="1"/>
  <c r="ARY814" i="1"/>
  <c r="ASZ814" i="1"/>
  <c r="L641" i="1" s="1"/>
  <c r="AYW814" i="1"/>
  <c r="L650" i="1" s="1"/>
  <c r="AQX862" i="1"/>
  <c r="AZF862" i="1"/>
  <c r="AR601" i="1" s="1"/>
  <c r="ARY808" i="1"/>
  <c r="ARG826" i="1"/>
  <c r="AXD826" i="1"/>
  <c r="T599" i="1" s="1"/>
  <c r="ASH862" i="1"/>
  <c r="AR585" i="1" s="1"/>
  <c r="AQX820" i="1"/>
  <c r="AZO838" i="1"/>
  <c r="AB643" i="1" s="1"/>
  <c r="AUS856" i="1"/>
  <c r="ATI862" i="1"/>
  <c r="AWL868" i="1"/>
  <c r="AYW808" i="1"/>
  <c r="H646" i="1" s="1"/>
  <c r="ASQ850" i="1"/>
  <c r="AUJ844" i="1"/>
  <c r="ASH826" i="1"/>
  <c r="T638" i="1" s="1"/>
  <c r="ARP832" i="1"/>
  <c r="AVK832" i="1"/>
  <c r="ATR832" i="1"/>
  <c r="ASZ832" i="1"/>
  <c r="X652" i="1" s="1"/>
  <c r="AXM832" i="1"/>
  <c r="X569" i="1" s="1"/>
  <c r="AZO832" i="1"/>
  <c r="X630" i="1" s="1"/>
  <c r="AZF850" i="1"/>
  <c r="AJ523" i="1" s="1"/>
  <c r="ASZ856" i="1"/>
  <c r="AN535" i="1" s="1"/>
  <c r="AVB838" i="1"/>
  <c r="AYN838" i="1"/>
  <c r="AB644" i="1" s="1"/>
  <c r="ASQ844" i="1"/>
  <c r="ATR850" i="1"/>
  <c r="AYW844" i="1"/>
  <c r="AF606" i="1" s="1"/>
  <c r="AZF808" i="1"/>
  <c r="H625" i="1" s="1"/>
  <c r="ATI844" i="1"/>
  <c r="ARP814" i="1"/>
  <c r="AWL814" i="1"/>
  <c r="AYW832" i="1"/>
  <c r="X637" i="1" s="1"/>
  <c r="AQX808" i="1"/>
  <c r="ATR808" i="1"/>
  <c r="AVT808" i="1"/>
  <c r="AXV814" i="1"/>
  <c r="L563" i="1" s="1"/>
  <c r="ARY826" i="1"/>
  <c r="ATI838" i="1"/>
  <c r="ASH820" i="1"/>
  <c r="P618" i="1" s="1"/>
  <c r="AWC862" i="1"/>
  <c r="ASH808" i="1"/>
  <c r="H621" i="1" s="1"/>
  <c r="AXD814" i="1"/>
  <c r="L555" i="1" s="1"/>
  <c r="ATI814" i="1"/>
  <c r="BAG814" i="1"/>
  <c r="L593" i="1" s="1"/>
  <c r="ASH814" i="1"/>
  <c r="L623" i="1" s="1"/>
  <c r="AWU826" i="1"/>
  <c r="T532" i="1" s="1"/>
  <c r="AZF856" i="1"/>
  <c r="AN598" i="1" s="1"/>
  <c r="ATR838" i="1"/>
  <c r="AYN826" i="1"/>
  <c r="T618" i="1" s="1"/>
  <c r="ATR844" i="1"/>
  <c r="AUS850" i="1"/>
  <c r="ARY802" i="1"/>
  <c r="ARX870" i="1"/>
  <c r="AQO868" i="1"/>
  <c r="AW563" i="1" s="1"/>
  <c r="ATR868" i="1"/>
  <c r="ASQ868" i="1"/>
  <c r="AXV832" i="1"/>
  <c r="X625" i="1" s="1"/>
  <c r="BAG820" i="1"/>
  <c r="P543" i="1" s="1"/>
  <c r="ARP850" i="1"/>
  <c r="AXM850" i="1"/>
  <c r="AJ593" i="1" s="1"/>
  <c r="AVB850" i="1"/>
  <c r="ASH856" i="1"/>
  <c r="AN643" i="1" s="1"/>
  <c r="AYE856" i="1"/>
  <c r="AN587" i="1" s="1"/>
  <c r="ASQ826" i="1"/>
  <c r="AUJ862" i="1"/>
  <c r="ARG844" i="1"/>
  <c r="AWL844" i="1"/>
  <c r="AXD862" i="1"/>
  <c r="AR598" i="1" s="1"/>
  <c r="ARP808" i="1"/>
  <c r="AXM808" i="1"/>
  <c r="H550" i="1" s="1"/>
  <c r="AVB868" i="1"/>
  <c r="AZO826" i="1"/>
  <c r="T595" i="1" s="1"/>
  <c r="AQX850" i="1"/>
  <c r="AWL838" i="1"/>
  <c r="AQX856" i="1"/>
  <c r="AWC856" i="1"/>
  <c r="ATI820" i="1"/>
  <c r="AZO862" i="1"/>
  <c r="AR631" i="1" s="1"/>
  <c r="AWC820" i="1"/>
  <c r="AWU868" i="1"/>
  <c r="AW631" i="1" s="1"/>
  <c r="AQO856" i="1"/>
  <c r="AN597" i="1" s="1"/>
  <c r="AQO850" i="1"/>
  <c r="AJ599" i="1" s="1"/>
  <c r="AVK850" i="1"/>
  <c r="AYE826" i="1"/>
  <c r="T555" i="1" s="1"/>
  <c r="ASZ844" i="1"/>
  <c r="AF552" i="1" s="1"/>
  <c r="AQO832" i="1"/>
  <c r="X627" i="1" s="1"/>
  <c r="AUJ832" i="1"/>
  <c r="AUA832" i="1"/>
  <c r="AVT832" i="1"/>
  <c r="AZX832" i="1"/>
  <c r="X610" i="1" s="1"/>
  <c r="AZO850" i="1"/>
  <c r="AJ573" i="1" s="1"/>
  <c r="ARY856" i="1"/>
  <c r="AXD838" i="1"/>
  <c r="AB545" i="1" s="1"/>
  <c r="AQO844" i="1"/>
  <c r="AF652" i="1" s="1"/>
  <c r="ARY844" i="1"/>
  <c r="AWC844" i="1"/>
  <c r="AWU856" i="1"/>
  <c r="AN650" i="1" s="1"/>
  <c r="AYW856" i="1"/>
  <c r="AN628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401" i="1" s="1"/>
  <c r="B61" i="5"/>
  <c r="E407" i="1" s="1"/>
  <c r="G407" i="1" s="1"/>
  <c r="B137" i="5"/>
  <c r="E403" i="1" s="1"/>
  <c r="B134" i="5"/>
  <c r="E389" i="1" s="1"/>
  <c r="B138" i="5"/>
  <c r="E373" i="1" s="1"/>
  <c r="B129" i="5"/>
  <c r="E406" i="1" s="1"/>
  <c r="B71" i="5"/>
  <c r="E388" i="1" s="1"/>
  <c r="B43" i="5"/>
  <c r="E383" i="1" s="1"/>
  <c r="B103" i="5"/>
  <c r="E402" i="1" s="1"/>
  <c r="B99" i="5"/>
  <c r="E371" i="1" s="1"/>
  <c r="G371" i="1" s="1"/>
  <c r="B127" i="5"/>
  <c r="E377" i="1" s="1"/>
  <c r="B125" i="5"/>
  <c r="E395" i="1" s="1"/>
  <c r="B29" i="5"/>
  <c r="E375" i="1" s="1"/>
  <c r="B53" i="5"/>
  <c r="E376" i="1" s="1"/>
  <c r="G376" i="1" s="1"/>
  <c r="B116" i="5"/>
  <c r="E391" i="1" s="1"/>
  <c r="G391" i="1" s="1"/>
  <c r="B15" i="5"/>
  <c r="E397" i="1" s="1"/>
  <c r="B37" i="5"/>
  <c r="E405" i="1" s="1"/>
  <c r="B93" i="5"/>
  <c r="E393" i="1" s="1"/>
  <c r="B64" i="5"/>
  <c r="E379" i="1" s="1"/>
  <c r="B111" i="5"/>
  <c r="E408" i="1" s="1"/>
  <c r="B86" i="5"/>
  <c r="E390" i="1" s="1"/>
  <c r="B83" i="5"/>
  <c r="E374" i="1" s="1"/>
  <c r="B55" i="5"/>
  <c r="E387" i="1" s="1"/>
  <c r="B132" i="5"/>
  <c r="E385" i="1" s="1"/>
  <c r="B139" i="5"/>
  <c r="E396" i="1" s="1"/>
  <c r="B92" i="5"/>
  <c r="E392" i="1" s="1"/>
  <c r="G392" i="1" s="1"/>
  <c r="B20" i="5"/>
  <c r="E398" i="1" s="1"/>
  <c r="E380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5" i="1" l="1"/>
  <c r="G382" i="1"/>
  <c r="G408" i="1"/>
  <c r="G370" i="1"/>
  <c r="G374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51" i="1" s="1"/>
  <c r="G351" i="1" s="1"/>
  <c r="B174" i="5"/>
  <c r="E420" i="1" s="1"/>
  <c r="B173" i="5"/>
  <c r="E419" i="1" s="1"/>
  <c r="B97" i="5"/>
  <c r="E347" i="1" s="1"/>
  <c r="B78" i="5"/>
  <c r="E360" i="1" s="1"/>
  <c r="B77" i="5"/>
  <c r="E350" i="1" s="1"/>
  <c r="B72" i="5"/>
  <c r="E343" i="1" s="1"/>
  <c r="G343" i="1" s="1"/>
  <c r="B57" i="5"/>
  <c r="E356" i="1" s="1"/>
  <c r="G356" i="1" s="1"/>
  <c r="B54" i="5"/>
  <c r="E354" i="1" s="1"/>
  <c r="B51" i="5"/>
  <c r="E363" i="1" s="1"/>
  <c r="B45" i="5"/>
  <c r="E336" i="1" s="1"/>
  <c r="G336" i="1" s="1"/>
  <c r="B155" i="5"/>
  <c r="E418" i="1" s="1"/>
  <c r="B32" i="5"/>
  <c r="E367" i="1" s="1"/>
  <c r="B27" i="5"/>
  <c r="E349" i="1" s="1"/>
  <c r="G349" i="1" s="1"/>
  <c r="B23" i="5"/>
  <c r="E353" i="1" s="1"/>
  <c r="G353" i="1" s="1"/>
  <c r="B10" i="5"/>
  <c r="E352" i="1" s="1"/>
  <c r="G352" i="1" s="1"/>
  <c r="B133" i="5"/>
  <c r="E361" i="1" s="1"/>
  <c r="B89" i="5"/>
  <c r="E365" i="1" s="1"/>
  <c r="G393" i="1" l="1"/>
  <c r="G342" i="1"/>
  <c r="G354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86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59" i="1" s="1"/>
  <c r="AZE870" i="1"/>
  <c r="T477" i="1" s="1"/>
  <c r="AWU802" i="1"/>
  <c r="D530" i="1" s="1"/>
  <c r="AWT870" i="1"/>
  <c r="AYE802" i="1"/>
  <c r="D541" i="1" s="1"/>
  <c r="AYD870" i="1"/>
  <c r="ASH802" i="1"/>
  <c r="D606" i="1" s="1"/>
  <c r="ASG870" i="1"/>
  <c r="T501" i="1" s="1"/>
  <c r="AYW802" i="1"/>
  <c r="D542" i="1" s="1"/>
  <c r="AYV870" i="1"/>
  <c r="T505" i="1" s="1"/>
  <c r="ALA802" i="1"/>
  <c r="D622" i="1" s="1"/>
  <c r="AKZ870" i="1"/>
  <c r="P469" i="1" s="1"/>
  <c r="ALI870" i="1"/>
  <c r="P499" i="1" s="1"/>
  <c r="ALJ802" i="1"/>
  <c r="D616" i="1" s="1"/>
  <c r="ANT870" i="1"/>
  <c r="P496" i="1" s="1"/>
  <c r="ANU802" i="1"/>
  <c r="D623" i="1" s="1"/>
  <c r="AMJ870" i="1"/>
  <c r="P480" i="1" s="1"/>
  <c r="AMK802" i="1"/>
  <c r="D539" i="1" s="1"/>
  <c r="APE802" i="1"/>
  <c r="D555" i="1" s="1"/>
  <c r="APD870" i="1"/>
  <c r="P470" i="1" s="1"/>
  <c r="ANL802" i="1"/>
  <c r="D526" i="1" s="1"/>
  <c r="ANK870" i="1"/>
  <c r="P484" i="1" s="1"/>
  <c r="ANB870" i="1"/>
  <c r="P487" i="1" s="1"/>
  <c r="ANC802" i="1"/>
  <c r="D621" i="1" s="1"/>
  <c r="AKQ870" i="1"/>
  <c r="P478" i="1" s="1"/>
  <c r="AKR802" i="1"/>
  <c r="D615" i="1" s="1"/>
  <c r="APN802" i="1"/>
  <c r="D572" i="1" s="1"/>
  <c r="APM870" i="1"/>
  <c r="T490" i="1" s="1"/>
  <c r="BBY870" i="1"/>
  <c r="T481" i="1" s="1"/>
  <c r="BBZ802" i="1"/>
  <c r="D566" i="1" s="1"/>
  <c r="BFB870" i="1"/>
  <c r="T495" i="1" s="1"/>
  <c r="BFC802" i="1"/>
  <c r="D547" i="1" s="1"/>
  <c r="BGD802" i="1"/>
  <c r="D548" i="1" s="1"/>
  <c r="BGC870" i="1"/>
  <c r="T484" i="1" s="1"/>
  <c r="BAP802" i="1"/>
  <c r="D554" i="1" s="1"/>
  <c r="BAO870" i="1"/>
  <c r="T469" i="1" s="1"/>
  <c r="BCH870" i="1"/>
  <c r="T488" i="1" s="1"/>
  <c r="BCI802" i="1"/>
  <c r="D531" i="1" s="1"/>
  <c r="BCQ870" i="1"/>
  <c r="T480" i="1" s="1"/>
  <c r="BCR802" i="1"/>
  <c r="D552" i="1" s="1"/>
  <c r="BEK802" i="1"/>
  <c r="D648" i="1" s="1"/>
  <c r="BEJ870" i="1"/>
  <c r="T487" i="1" s="1"/>
  <c r="BGM802" i="1"/>
  <c r="D628" i="1" s="1"/>
  <c r="BGL870" i="1"/>
  <c r="T494" i="1" s="1"/>
  <c r="BBP870" i="1"/>
  <c r="T468" i="1" s="1"/>
  <c r="BBQ802" i="1"/>
  <c r="D583" i="1" s="1"/>
  <c r="BFK870" i="1"/>
  <c r="BFL802" i="1"/>
  <c r="D536" i="1" s="1"/>
  <c r="BAX870" i="1"/>
  <c r="T478" i="1" s="1"/>
  <c r="BAY802" i="1"/>
  <c r="D550" i="1" s="1"/>
  <c r="BDI870" i="1"/>
  <c r="T476" i="1" s="1"/>
  <c r="BDJ802" i="1"/>
  <c r="D567" i="1" s="1"/>
  <c r="BCZ870" i="1"/>
  <c r="T470" i="1" s="1"/>
  <c r="BDA802" i="1"/>
  <c r="D578" i="1" s="1"/>
  <c r="BES870" i="1"/>
  <c r="T497" i="1" s="1"/>
  <c r="BET802" i="1"/>
  <c r="D581" i="1" s="1"/>
  <c r="BGV802" i="1"/>
  <c r="D613" i="1" s="1"/>
  <c r="BGU870" i="1"/>
  <c r="T498" i="1" s="1"/>
  <c r="BBG870" i="1"/>
  <c r="T482" i="1" s="1"/>
  <c r="BBH802" i="1"/>
  <c r="D534" i="1" s="1"/>
  <c r="BDR870" i="1"/>
  <c r="BDS802" i="1"/>
  <c r="D546" i="1" s="1"/>
  <c r="BEA870" i="1"/>
  <c r="T502" i="1" s="1"/>
  <c r="BEB802" i="1"/>
  <c r="D553" i="1" s="1"/>
  <c r="BFU802" i="1"/>
  <c r="D549" i="1" s="1"/>
  <c r="BFT870" i="1"/>
  <c r="T475" i="1" s="1"/>
  <c r="BHD870" i="1"/>
  <c r="T473" i="1" s="1"/>
  <c r="BHE802" i="1"/>
  <c r="D565" i="1" s="1"/>
  <c r="ASP870" i="1"/>
  <c r="ASQ802" i="1"/>
  <c r="AZW870" i="1"/>
  <c r="T499" i="1" s="1"/>
  <c r="AZX802" i="1"/>
  <c r="D624" i="1" s="1"/>
  <c r="AQO802" i="1"/>
  <c r="D570" i="1" s="1"/>
  <c r="AQN870" i="1"/>
  <c r="T492" i="1" s="1"/>
  <c r="AXV802" i="1"/>
  <c r="D636" i="1" s="1"/>
  <c r="AXU870" i="1"/>
  <c r="AQW870" i="1"/>
  <c r="AQX802" i="1"/>
  <c r="ARP802" i="1"/>
  <c r="ARO870" i="1"/>
  <c r="BAG802" i="1"/>
  <c r="D605" i="1" s="1"/>
  <c r="BAF870" i="1"/>
  <c r="T479" i="1" s="1"/>
  <c r="ATI802" i="1"/>
  <c r="ATH870" i="1"/>
  <c r="AZN870" i="1"/>
  <c r="T493" i="1" s="1"/>
  <c r="AZO802" i="1"/>
  <c r="D589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611" i="1" s="1"/>
  <c r="AXL870" i="1"/>
  <c r="AVK802" i="1"/>
  <c r="AVJ870" i="1"/>
  <c r="AXD802" i="1"/>
  <c r="D562" i="1" s="1"/>
  <c r="AXC870" i="1"/>
  <c r="AUA802" i="1"/>
  <c r="ATZ870" i="1"/>
  <c r="AVS870" i="1"/>
  <c r="AVT802" i="1"/>
  <c r="ARF870" i="1"/>
  <c r="ARG802" i="1"/>
  <c r="AYM870" i="1"/>
  <c r="AYN802" i="1"/>
  <c r="D519" i="1" s="1"/>
  <c r="AHX814" i="1"/>
  <c r="L592" i="1" s="1"/>
  <c r="AQF814" i="1"/>
  <c r="L541" i="1" s="1"/>
  <c r="AIP814" i="1"/>
  <c r="L632" i="1" s="1"/>
  <c r="AHO814" i="1"/>
  <c r="L637" i="1" s="1"/>
  <c r="AJQ814" i="1"/>
  <c r="L519" i="1" s="1"/>
  <c r="AIG814" i="1"/>
  <c r="L629" i="1" s="1"/>
  <c r="APW814" i="1"/>
  <c r="AJZ814" i="1"/>
  <c r="L542" i="1" s="1"/>
  <c r="AIY814" i="1"/>
  <c r="L551" i="1" s="1"/>
  <c r="AKI814" i="1"/>
  <c r="L564" i="1" s="1"/>
  <c r="AJH814" i="1"/>
  <c r="L558" i="1" s="1"/>
  <c r="AJZ838" i="1"/>
  <c r="AB533" i="1" s="1"/>
  <c r="AHX850" i="1"/>
  <c r="AJ534" i="1" s="1"/>
  <c r="AJH850" i="1"/>
  <c r="AJ524" i="1" s="1"/>
  <c r="APW850" i="1"/>
  <c r="AIY838" i="1"/>
  <c r="AB531" i="1" s="1"/>
  <c r="AKI838" i="1"/>
  <c r="AB541" i="1" s="1"/>
  <c r="AIG868" i="1"/>
  <c r="AW555" i="1" s="1"/>
  <c r="AJQ868" i="1"/>
  <c r="AW517" i="1" s="1"/>
  <c r="AIY826" i="1"/>
  <c r="T557" i="1" s="1"/>
  <c r="AJZ826" i="1"/>
  <c r="T543" i="1" s="1"/>
  <c r="AKH870" i="1"/>
  <c r="P479" i="1" s="1"/>
  <c r="AKI802" i="1"/>
  <c r="D604" i="1" s="1"/>
  <c r="AIY802" i="1"/>
  <c r="D597" i="1" s="1"/>
  <c r="AIX870" i="1"/>
  <c r="P473" i="1" s="1"/>
  <c r="APV870" i="1"/>
  <c r="APW802" i="1"/>
  <c r="AHO820" i="1"/>
  <c r="P524" i="1" s="1"/>
  <c r="AIY820" i="1"/>
  <c r="P552" i="1" s="1"/>
  <c r="AKI820" i="1"/>
  <c r="P529" i="1" s="1"/>
  <c r="APW820" i="1"/>
  <c r="AHO808" i="1"/>
  <c r="H601" i="1" s="1"/>
  <c r="AJZ808" i="1"/>
  <c r="H637" i="1" s="1"/>
  <c r="AJH808" i="1"/>
  <c r="H594" i="1" s="1"/>
  <c r="APW808" i="1"/>
  <c r="AHO862" i="1"/>
  <c r="AR543" i="1" s="1"/>
  <c r="AJQ862" i="1"/>
  <c r="AR530" i="1" s="1"/>
  <c r="AIG862" i="1"/>
  <c r="AR600" i="1" s="1"/>
  <c r="APW862" i="1"/>
  <c r="AIG844" i="1"/>
  <c r="AF546" i="1" s="1"/>
  <c r="AJQ844" i="1"/>
  <c r="AF525" i="1" s="1"/>
  <c r="AIG832" i="1"/>
  <c r="X595" i="1" s="1"/>
  <c r="AIP832" i="1"/>
  <c r="X518" i="1" s="1"/>
  <c r="AHO856" i="1"/>
  <c r="AN545" i="1" s="1"/>
  <c r="AKI856" i="1"/>
  <c r="AN566" i="1" s="1"/>
  <c r="AJQ856" i="1"/>
  <c r="AN616" i="1" s="1"/>
  <c r="APW856" i="1"/>
  <c r="AIG850" i="1"/>
  <c r="AJ559" i="1" s="1"/>
  <c r="AJQ850" i="1"/>
  <c r="AJ568" i="1" s="1"/>
  <c r="AJZ850" i="1"/>
  <c r="AJ624" i="1" s="1"/>
  <c r="AJH838" i="1"/>
  <c r="AB572" i="1" s="1"/>
  <c r="AIP868" i="1"/>
  <c r="AW541" i="1" s="1"/>
  <c r="AJZ868" i="1"/>
  <c r="AW638" i="1" s="1"/>
  <c r="AHX826" i="1"/>
  <c r="T517" i="1" s="1"/>
  <c r="AJH826" i="1"/>
  <c r="T628" i="1" s="1"/>
  <c r="AJG870" i="1"/>
  <c r="AJH802" i="1"/>
  <c r="D592" i="1" s="1"/>
  <c r="AJY870" i="1"/>
  <c r="P482" i="1" s="1"/>
  <c r="AJZ802" i="1"/>
  <c r="D620" i="1" s="1"/>
  <c r="AHX820" i="1"/>
  <c r="P644" i="1" s="1"/>
  <c r="AJH820" i="1"/>
  <c r="P588" i="1" s="1"/>
  <c r="AQF820" i="1"/>
  <c r="P594" i="1" s="1"/>
  <c r="AHX808" i="1"/>
  <c r="H545" i="1" s="1"/>
  <c r="AKI808" i="1"/>
  <c r="H568" i="1" s="1"/>
  <c r="AJQ808" i="1"/>
  <c r="H614" i="1" s="1"/>
  <c r="AQF808" i="1"/>
  <c r="H626" i="1" s="1"/>
  <c r="AIP862" i="1"/>
  <c r="AR545" i="1" s="1"/>
  <c r="AJZ862" i="1"/>
  <c r="AR581" i="1" s="1"/>
  <c r="AQF862" i="1"/>
  <c r="AR652" i="1" s="1"/>
  <c r="AIP844" i="1"/>
  <c r="AF536" i="1" s="1"/>
  <c r="AJZ844" i="1"/>
  <c r="AF568" i="1" s="1"/>
  <c r="AJZ832" i="1"/>
  <c r="X566" i="1" s="1"/>
  <c r="AIY832" i="1"/>
  <c r="X530" i="1" s="1"/>
  <c r="AHX856" i="1"/>
  <c r="AN521" i="1" s="1"/>
  <c r="AIP856" i="1"/>
  <c r="AN550" i="1" s="1"/>
  <c r="AQF856" i="1"/>
  <c r="AN651" i="1" s="1"/>
  <c r="AHO850" i="1"/>
  <c r="AJ527" i="1" s="1"/>
  <c r="AIP850" i="1"/>
  <c r="AJ560" i="1" s="1"/>
  <c r="AHO838" i="1"/>
  <c r="AB598" i="1" s="1"/>
  <c r="AJQ838" i="1"/>
  <c r="AB593" i="1" s="1"/>
  <c r="AHX838" i="1"/>
  <c r="AB573" i="1" s="1"/>
  <c r="APW838" i="1"/>
  <c r="AHO868" i="1"/>
  <c r="AW535" i="1" s="1"/>
  <c r="AIY868" i="1"/>
  <c r="AW599" i="1" s="1"/>
  <c r="AKI868" i="1"/>
  <c r="AW628" i="1" s="1"/>
  <c r="APW868" i="1"/>
  <c r="AHO826" i="1"/>
  <c r="T588" i="1" s="1"/>
  <c r="AIG826" i="1"/>
  <c r="T590" i="1" s="1"/>
  <c r="AJQ826" i="1"/>
  <c r="T541" i="1" s="1"/>
  <c r="AHO802" i="1"/>
  <c r="D645" i="1" s="1"/>
  <c r="AHN870" i="1"/>
  <c r="P491" i="1" s="1"/>
  <c r="AIF870" i="1"/>
  <c r="P502" i="1" s="1"/>
  <c r="AIG802" i="1"/>
  <c r="D619" i="1" s="1"/>
  <c r="AJQ802" i="1"/>
  <c r="D594" i="1" s="1"/>
  <c r="AJP870" i="1"/>
  <c r="P468" i="1" s="1"/>
  <c r="AQE870" i="1"/>
  <c r="P505" i="1" s="1"/>
  <c r="AQF802" i="1"/>
  <c r="D580" i="1" s="1"/>
  <c r="AIG820" i="1"/>
  <c r="P602" i="1" s="1"/>
  <c r="AJQ820" i="1"/>
  <c r="P522" i="1" s="1"/>
  <c r="AIG808" i="1"/>
  <c r="H633" i="1" s="1"/>
  <c r="AIY862" i="1"/>
  <c r="AR547" i="1" s="1"/>
  <c r="AKI862" i="1"/>
  <c r="AR579" i="1" s="1"/>
  <c r="AHO844" i="1"/>
  <c r="AF541" i="1" s="1"/>
  <c r="AIY844" i="1"/>
  <c r="AF593" i="1" s="1"/>
  <c r="AKI844" i="1"/>
  <c r="AF524" i="1" s="1"/>
  <c r="APW844" i="1"/>
  <c r="AHO832" i="1"/>
  <c r="X626" i="1" s="1"/>
  <c r="AKI832" i="1"/>
  <c r="X531" i="1" s="1"/>
  <c r="AJH832" i="1"/>
  <c r="X631" i="1" s="1"/>
  <c r="APW832" i="1"/>
  <c r="AIG856" i="1"/>
  <c r="AN559" i="1" s="1"/>
  <c r="AIY856" i="1"/>
  <c r="AN580" i="1" s="1"/>
  <c r="AKI850" i="1"/>
  <c r="AJ644" i="1" s="1"/>
  <c r="AIY850" i="1"/>
  <c r="AJ525" i="1" s="1"/>
  <c r="AQF850" i="1"/>
  <c r="AJ630" i="1" s="1"/>
  <c r="AIP838" i="1"/>
  <c r="AB615" i="1" s="1"/>
  <c r="AIG838" i="1"/>
  <c r="AB616" i="1" s="1"/>
  <c r="AQF838" i="1"/>
  <c r="AB628" i="1" s="1"/>
  <c r="AHX868" i="1"/>
  <c r="AW590" i="1" s="1"/>
  <c r="AJH868" i="1"/>
  <c r="AW652" i="1" s="1"/>
  <c r="AQF868" i="1"/>
  <c r="AW618" i="1" s="1"/>
  <c r="AKI826" i="1"/>
  <c r="T605" i="1" s="1"/>
  <c r="AIP826" i="1"/>
  <c r="T622" i="1" s="1"/>
  <c r="APW826" i="1"/>
  <c r="AQF826" i="1"/>
  <c r="T633" i="1" s="1"/>
  <c r="AHW870" i="1"/>
  <c r="P472" i="1" s="1"/>
  <c r="AHX802" i="1"/>
  <c r="D585" i="1" s="1"/>
  <c r="AIO870" i="1"/>
  <c r="P488" i="1" s="1"/>
  <c r="AIP802" i="1"/>
  <c r="D538" i="1" s="1"/>
  <c r="AIP820" i="1"/>
  <c r="P605" i="1" s="1"/>
  <c r="AJZ820" i="1"/>
  <c r="P537" i="1" s="1"/>
  <c r="AIP808" i="1"/>
  <c r="H570" i="1" s="1"/>
  <c r="AIY808" i="1"/>
  <c r="H586" i="1" s="1"/>
  <c r="AJH862" i="1"/>
  <c r="AR640" i="1" s="1"/>
  <c r="AHX862" i="1"/>
  <c r="AR542" i="1" s="1"/>
  <c r="AHX844" i="1"/>
  <c r="AF644" i="1" s="1"/>
  <c r="AJH844" i="1"/>
  <c r="AF550" i="1" s="1"/>
  <c r="AQF844" i="1"/>
  <c r="AF589" i="1" s="1"/>
  <c r="AHX832" i="1"/>
  <c r="X588" i="1" s="1"/>
  <c r="AJQ832" i="1"/>
  <c r="X519" i="1" s="1"/>
  <c r="AQF832" i="1"/>
  <c r="X614" i="1" s="1"/>
  <c r="AJZ856" i="1"/>
  <c r="AN577" i="1" s="1"/>
  <c r="AJH856" i="1"/>
  <c r="AN526" i="1" s="1"/>
  <c r="T467" i="1" l="1"/>
  <c r="G4" i="1"/>
  <c r="T472" i="1"/>
  <c r="O293" i="1"/>
  <c r="G45" i="1"/>
  <c r="T491" i="1"/>
  <c r="T471" i="1"/>
  <c r="P497" i="1"/>
  <c r="T486" i="1"/>
  <c r="T485" i="1"/>
  <c r="T474" i="1"/>
  <c r="T483" i="1"/>
  <c r="N332" i="1"/>
  <c r="G52" i="1"/>
  <c r="O310" i="1"/>
  <c r="G112" i="1"/>
  <c r="O312" i="1"/>
  <c r="G39" i="1"/>
  <c r="O290" i="1"/>
  <c r="G100" i="1"/>
  <c r="G12" i="1"/>
  <c r="G10" i="1"/>
  <c r="O292" i="1"/>
  <c r="G138" i="1"/>
  <c r="O316" i="1"/>
  <c r="G47" i="1"/>
  <c r="O294" i="1"/>
  <c r="G128" i="1"/>
  <c r="O317" i="1"/>
  <c r="G77" i="1"/>
  <c r="O303" i="1"/>
  <c r="G119" i="1"/>
  <c r="O314" i="1"/>
  <c r="G51" i="1"/>
  <c r="O297" i="1"/>
  <c r="G72" i="1"/>
  <c r="O301" i="1"/>
  <c r="G116" i="1"/>
  <c r="O313" i="1"/>
  <c r="G64" i="1"/>
  <c r="G95" i="1"/>
  <c r="G6" i="1"/>
  <c r="G113" i="1"/>
  <c r="G96" i="1"/>
  <c r="O307" i="1"/>
  <c r="O306" i="1"/>
  <c r="O300" i="1"/>
  <c r="G50" i="1"/>
  <c r="O296" i="1"/>
  <c r="G120" i="1"/>
  <c r="O315" i="1"/>
  <c r="G91" i="1"/>
  <c r="O308" i="1"/>
  <c r="G80" i="1"/>
  <c r="O305" i="1"/>
  <c r="G55" i="1"/>
  <c r="O318" i="1"/>
  <c r="O295" i="1"/>
  <c r="O298" i="1"/>
  <c r="O304" i="1"/>
  <c r="O311" i="1"/>
  <c r="O288" i="1"/>
  <c r="G41" i="1"/>
  <c r="O291" i="1"/>
  <c r="G59" i="1"/>
  <c r="O299" i="1"/>
  <c r="G17" i="1"/>
  <c r="O289" i="1"/>
  <c r="G92" i="1"/>
  <c r="O309" i="1"/>
  <c r="G74" i="1"/>
  <c r="O302" i="1"/>
  <c r="G36" i="1"/>
  <c r="G44" i="1"/>
  <c r="G99" i="1"/>
  <c r="G126" i="1"/>
  <c r="G43" i="1"/>
  <c r="G133" i="1"/>
  <c r="G49" i="1"/>
  <c r="G57" i="1"/>
  <c r="G101" i="1"/>
  <c r="G122" i="1"/>
  <c r="G87" i="1"/>
  <c r="G81" i="1"/>
  <c r="G68" i="1"/>
  <c r="G104" i="1"/>
  <c r="G78" i="1"/>
  <c r="G108" i="1"/>
  <c r="G37" i="1"/>
  <c r="G22" i="1"/>
  <c r="G69" i="1"/>
  <c r="G19" i="1"/>
  <c r="G121" i="1"/>
  <c r="G76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5" i="1" s="1"/>
  <c r="B172" i="5"/>
  <c r="E432" i="1" s="1"/>
  <c r="G432" i="1" s="1"/>
  <c r="B108" i="5"/>
  <c r="E326" i="1" s="1"/>
  <c r="B170" i="5"/>
  <c r="E416" i="1" s="1"/>
  <c r="B105" i="5"/>
  <c r="E359" i="1" s="1"/>
  <c r="B165" i="5"/>
  <c r="E433" i="1" s="1"/>
  <c r="G433" i="1" s="1"/>
  <c r="B73" i="5"/>
  <c r="E325" i="1" s="1"/>
  <c r="B69" i="5"/>
  <c r="E355" i="1" s="1"/>
  <c r="B62" i="5"/>
  <c r="E323" i="1" s="1"/>
  <c r="B33" i="5"/>
  <c r="E320" i="1" s="1"/>
  <c r="B25" i="5"/>
  <c r="E358" i="1" s="1"/>
  <c r="B13" i="5"/>
  <c r="E328" i="1" s="1"/>
  <c r="G328" i="1" s="1"/>
  <c r="G430" i="1" l="1"/>
  <c r="G448" i="1"/>
  <c r="G367" i="1"/>
  <c r="G345" i="1"/>
  <c r="B102" i="5"/>
  <c r="E294" i="1" s="1"/>
  <c r="B178" i="5"/>
  <c r="E422" i="1" s="1"/>
  <c r="B126" i="5"/>
  <c r="E293" i="1" s="1"/>
  <c r="B141" i="5"/>
  <c r="E296" i="1" s="1"/>
  <c r="G296" i="1" s="1"/>
  <c r="B65" i="5"/>
  <c r="E334" i="1" s="1"/>
  <c r="B82" i="5"/>
  <c r="E295" i="1" s="1"/>
  <c r="G295" i="1" s="1"/>
  <c r="B84" i="5"/>
  <c r="E316" i="1" s="1"/>
  <c r="B96" i="5"/>
  <c r="E290" i="1" s="1"/>
  <c r="B19" i="5"/>
  <c r="E324" i="1" s="1"/>
  <c r="B9" i="5"/>
  <c r="E288" i="1" s="1"/>
  <c r="B11" i="5"/>
  <c r="E357" i="1" s="1"/>
  <c r="G357" i="1" s="1"/>
  <c r="B76" i="5"/>
  <c r="E317" i="1" s="1"/>
  <c r="G317" i="1" s="1"/>
  <c r="B117" i="5"/>
  <c r="E338" i="1" s="1"/>
  <c r="G338" i="1" s="1"/>
  <c r="E346" i="1"/>
  <c r="B36" i="5"/>
  <c r="E332" i="1" s="1"/>
  <c r="B39" i="5"/>
  <c r="E298" i="1" s="1"/>
  <c r="B156" i="5"/>
  <c r="E410" i="1" s="1"/>
  <c r="B47" i="5"/>
  <c r="E364" i="1" s="1"/>
  <c r="B48" i="5"/>
  <c r="E304" i="1" s="1"/>
  <c r="G304" i="1" s="1"/>
  <c r="B60" i="5"/>
  <c r="E301" i="1" s="1"/>
  <c r="B109" i="5"/>
  <c r="E315" i="1" s="1"/>
  <c r="G315" i="1" s="1"/>
  <c r="B30" i="5"/>
  <c r="E297" i="1" s="1"/>
  <c r="B34" i="5"/>
  <c r="E308" i="1" s="1"/>
  <c r="B167" i="5"/>
  <c r="E461" i="1" s="1"/>
  <c r="B42" i="5"/>
  <c r="E321" i="1" s="1"/>
  <c r="G321" i="1" s="1"/>
  <c r="B147" i="5"/>
  <c r="E404" i="1" s="1"/>
  <c r="B17" i="5"/>
  <c r="E311" i="1" s="1"/>
  <c r="B22" i="5"/>
  <c r="E305" i="1" s="1"/>
  <c r="B50" i="5"/>
  <c r="E314" i="1" s="1"/>
  <c r="B66" i="5"/>
  <c r="E291" i="1" s="1"/>
  <c r="B67" i="5"/>
  <c r="E310" i="1" s="1"/>
  <c r="G310" i="1" s="1"/>
  <c r="B162" i="5"/>
  <c r="E459" i="1" s="1"/>
  <c r="G459" i="1" s="1"/>
  <c r="G398" i="1"/>
  <c r="B85" i="5"/>
  <c r="E331" i="1" s="1"/>
  <c r="B91" i="5"/>
  <c r="E312" i="1" s="1"/>
  <c r="B176" i="5"/>
  <c r="E411" i="1" s="1"/>
  <c r="B140" i="5"/>
  <c r="E318" i="1" s="1"/>
  <c r="B151" i="5"/>
  <c r="E457" i="1" s="1"/>
  <c r="B24" i="5"/>
  <c r="E341" i="1" s="1"/>
  <c r="B153" i="5"/>
  <c r="E458" i="1" s="1"/>
  <c r="B79" i="5"/>
  <c r="E339" i="1" s="1"/>
  <c r="B81" i="5"/>
  <c r="E330" i="1" s="1"/>
  <c r="G330" i="1" s="1"/>
  <c r="B166" i="5"/>
  <c r="E409" i="1" s="1"/>
  <c r="B100" i="5"/>
  <c r="E302" i="1" s="1"/>
  <c r="G302" i="1" s="1"/>
  <c r="B107" i="5"/>
  <c r="E313" i="1" s="1"/>
  <c r="B110" i="5"/>
  <c r="E319" i="1" s="1"/>
  <c r="B115" i="5"/>
  <c r="E289" i="1" s="1"/>
  <c r="B177" i="5"/>
  <c r="E421" i="1" s="1"/>
  <c r="G421" i="1" s="1"/>
  <c r="B101" i="5"/>
  <c r="E322" i="1" s="1"/>
  <c r="B7" i="5"/>
  <c r="B144" i="5"/>
  <c r="E424" i="1" s="1"/>
  <c r="B31" i="5"/>
  <c r="E307" i="1" s="1"/>
  <c r="B35" i="5"/>
  <c r="E344" i="1" s="1"/>
  <c r="B159" i="5"/>
  <c r="E460" i="1" s="1"/>
  <c r="G460" i="1" s="1"/>
  <c r="B164" i="5"/>
  <c r="E417" i="1" s="1"/>
  <c r="B90" i="5"/>
  <c r="E300" i="1" s="1"/>
  <c r="B98" i="5"/>
  <c r="E327" i="1" s="1"/>
  <c r="B106" i="5"/>
  <c r="E309" i="1" s="1"/>
  <c r="B120" i="5"/>
  <c r="E333" i="1" s="1"/>
  <c r="B121" i="5"/>
  <c r="E299" i="1" s="1"/>
  <c r="B122" i="5"/>
  <c r="E306" i="1" s="1"/>
  <c r="G306" i="1" s="1"/>
  <c r="B123" i="5"/>
  <c r="E303" i="1" s="1"/>
  <c r="G303" i="1" s="1"/>
  <c r="B135" i="5"/>
  <c r="E292" i="1" s="1"/>
  <c r="G292" i="1" s="1"/>
  <c r="G294" i="1" l="1"/>
  <c r="E337" i="1"/>
  <c r="G337" i="1" s="1"/>
  <c r="G461" i="1"/>
  <c r="G323" i="1"/>
  <c r="G348" i="1"/>
  <c r="G355" i="1"/>
  <c r="G434" i="1"/>
  <c r="G364" i="1"/>
  <c r="G395" i="1"/>
  <c r="G439" i="1"/>
  <c r="G429" i="1"/>
  <c r="G442" i="1"/>
  <c r="G450" i="1"/>
  <c r="G377" i="1"/>
  <c r="G410" i="1"/>
  <c r="G414" i="1"/>
  <c r="G451" i="1"/>
  <c r="G329" i="1"/>
  <c r="G289" i="1"/>
  <c r="G299" i="1"/>
  <c r="G417" i="1"/>
  <c r="G431" i="1"/>
  <c r="G326" i="1"/>
  <c r="G402" i="1"/>
  <c r="G418" i="1"/>
  <c r="G426" i="1"/>
  <c r="G322" i="1"/>
  <c r="G399" i="1"/>
  <c r="G401" i="1"/>
  <c r="G311" i="1"/>
  <c r="G361" i="1"/>
  <c r="G359" i="1"/>
  <c r="G419" i="1"/>
  <c r="G332" i="1"/>
  <c r="G331" i="1"/>
  <c r="G428" i="1"/>
  <c r="G454" i="1"/>
  <c r="G437" i="1"/>
  <c r="G458" i="1"/>
  <c r="G424" i="1"/>
  <c r="G363" i="1"/>
  <c r="G340" i="1"/>
  <c r="G438" i="1"/>
  <c r="G422" i="1"/>
  <c r="G420" i="1"/>
  <c r="G440" i="1"/>
  <c r="G383" i="1"/>
  <c r="G457" i="1"/>
  <c r="G301" i="1"/>
  <c r="G309" i="1"/>
  <c r="G298" i="1"/>
  <c r="G405" i="1"/>
  <c r="G427" i="1"/>
  <c r="G404" i="1"/>
  <c r="G346" i="1"/>
  <c r="G290" i="1"/>
  <c r="G333" i="1"/>
  <c r="G297" i="1"/>
  <c r="G444" i="1"/>
  <c r="G412" i="1"/>
  <c r="G423" i="1"/>
  <c r="G416" i="1"/>
  <c r="G324" i="1"/>
  <c r="G360" i="1"/>
  <c r="G312" i="1"/>
  <c r="G403" i="1"/>
  <c r="G411" i="1"/>
  <c r="G334" i="1"/>
  <c r="G339" i="1"/>
  <c r="G456" i="1"/>
  <c r="G358" i="1"/>
  <c r="G293" i="1"/>
  <c r="G441" i="1"/>
  <c r="G372" i="1"/>
  <c r="G307" i="1"/>
  <c r="G308" i="1"/>
  <c r="G341" i="1"/>
  <c r="G369" i="1"/>
  <c r="G325" i="1"/>
  <c r="G396" i="1"/>
  <c r="G305" i="1"/>
  <c r="G314" i="1"/>
  <c r="G452" i="1"/>
  <c r="G350" i="1"/>
  <c r="G409" i="1"/>
  <c r="G368" i="1"/>
  <c r="G400" i="1"/>
  <c r="G397" i="1"/>
  <c r="G319" i="1"/>
  <c r="G327" i="1"/>
  <c r="G447" i="1"/>
  <c r="G413" i="1"/>
  <c r="G445" i="1"/>
  <c r="G313" i="1"/>
  <c r="G415" i="1"/>
  <c r="G366" i="1"/>
  <c r="G347" i="1"/>
  <c r="G455" i="1"/>
  <c r="G373" i="1"/>
  <c r="G406" i="1"/>
  <c r="G316" i="1"/>
  <c r="G318" i="1"/>
  <c r="G320" i="1"/>
  <c r="G380" i="1"/>
  <c r="G365" i="1"/>
  <c r="G300" i="1"/>
  <c r="G387" i="1"/>
  <c r="G335" i="1"/>
  <c r="G388" i="1"/>
  <c r="G435" i="1"/>
  <c r="G375" i="1"/>
  <c r="G390" i="1"/>
  <c r="G344" i="1"/>
  <c r="G385" i="1"/>
  <c r="G379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80" i="1" s="1"/>
  <c r="RG827" i="1"/>
  <c r="RH832" i="1" s="1"/>
  <c r="X561" i="1" s="1"/>
  <c r="XN832" i="1"/>
  <c r="X609" i="1" s="1"/>
  <c r="EC839" i="1"/>
  <c r="ED844" i="1" s="1"/>
  <c r="AF612" i="1" s="1"/>
  <c r="RG839" i="1"/>
  <c r="RH844" i="1" s="1"/>
  <c r="AF608" i="1" s="1"/>
  <c r="RG857" i="1"/>
  <c r="RH862" i="1" s="1"/>
  <c r="AR606" i="1" s="1"/>
  <c r="ACI857" i="1"/>
  <c r="ACJ862" i="1" s="1"/>
  <c r="ACI863" i="1"/>
  <c r="ACJ868" i="1" s="1"/>
  <c r="RQ832" i="1"/>
  <c r="X567" i="1" s="1"/>
  <c r="QO821" i="1"/>
  <c r="QP826" i="1" s="1"/>
  <c r="ABZ821" i="1"/>
  <c r="ACA826" i="1" s="1"/>
  <c r="VK827" i="1"/>
  <c r="VL832" i="1" s="1"/>
  <c r="FD839" i="1"/>
  <c r="FE844" i="1" s="1"/>
  <c r="AF542" i="1" s="1"/>
  <c r="VK839" i="1"/>
  <c r="VL844" i="1" s="1"/>
  <c r="EC809" i="1"/>
  <c r="ED814" i="1" s="1"/>
  <c r="L524" i="1" s="1"/>
  <c r="ACI815" i="1"/>
  <c r="ACJ820" i="1" s="1"/>
  <c r="WD826" i="1"/>
  <c r="HF839" i="1"/>
  <c r="HG844" i="1" s="1"/>
  <c r="AF624" i="1" s="1"/>
  <c r="AAY845" i="1"/>
  <c r="AAZ850" i="1" s="1"/>
  <c r="AJ566" i="1" s="1"/>
  <c r="ACI845" i="1"/>
  <c r="ACJ850" i="1" s="1"/>
  <c r="RQ814" i="1"/>
  <c r="L628" i="1" s="1"/>
  <c r="ZG832" i="1"/>
  <c r="X586" i="1" s="1"/>
  <c r="EC833" i="1"/>
  <c r="ED838" i="1" s="1"/>
  <c r="AB641" i="1" s="1"/>
  <c r="RQ850" i="1"/>
  <c r="AJ643" i="1" s="1"/>
  <c r="US845" i="1"/>
  <c r="UT850" i="1" s="1"/>
  <c r="QO803" i="1"/>
  <c r="QP808" i="1" s="1"/>
  <c r="FD809" i="1"/>
  <c r="FE814" i="1" s="1"/>
  <c r="L588" i="1" s="1"/>
  <c r="RG809" i="1"/>
  <c r="RH814" i="1" s="1"/>
  <c r="L642" i="1" s="1"/>
  <c r="ABQ815" i="1"/>
  <c r="ABR820" i="1" s="1"/>
  <c r="P619" i="1" s="1"/>
  <c r="ZG826" i="1"/>
  <c r="T646" i="1" s="1"/>
  <c r="ADA803" i="1"/>
  <c r="ADB808" i="1" s="1"/>
  <c r="AAY827" i="1"/>
  <c r="AAZ832" i="1" s="1"/>
  <c r="X643" i="1" s="1"/>
  <c r="ACI827" i="1"/>
  <c r="ACJ832" i="1" s="1"/>
  <c r="ADA833" i="1"/>
  <c r="ADB838" i="1" s="1"/>
  <c r="AAG839" i="1"/>
  <c r="AAH844" i="1" s="1"/>
  <c r="AF647" i="1" s="1"/>
  <c r="HF851" i="1"/>
  <c r="HG856" i="1" s="1"/>
  <c r="AN576" i="1" s="1"/>
  <c r="RG851" i="1"/>
  <c r="RH856" i="1" s="1"/>
  <c r="AN572" i="1" s="1"/>
  <c r="ZG856" i="1"/>
  <c r="AN532" i="1" s="1"/>
  <c r="FD863" i="1"/>
  <c r="FE868" i="1" s="1"/>
  <c r="AW564" i="1" s="1"/>
  <c r="AAY797" i="1"/>
  <c r="ZX845" i="1"/>
  <c r="ZY850" i="1" s="1"/>
  <c r="AJ579" i="1" s="1"/>
  <c r="ACR809" i="1"/>
  <c r="ACS814" i="1" s="1"/>
  <c r="ABQ851" i="1"/>
  <c r="ABR856" i="1" s="1"/>
  <c r="AN636" i="1" s="1"/>
  <c r="FD821" i="1"/>
  <c r="FE826" i="1" s="1"/>
  <c r="T558" i="1" s="1"/>
  <c r="ACI797" i="1"/>
  <c r="ACR803" i="1"/>
  <c r="ACS808" i="1" s="1"/>
  <c r="HF809" i="1"/>
  <c r="HG814" i="1" s="1"/>
  <c r="L570" i="1" s="1"/>
  <c r="QO809" i="1"/>
  <c r="QP814" i="1" s="1"/>
  <c r="YX814" i="1"/>
  <c r="L562" i="1" s="1"/>
  <c r="ABH809" i="1"/>
  <c r="ABI814" i="1" s="1"/>
  <c r="L652" i="1" s="1"/>
  <c r="ZP820" i="1"/>
  <c r="P584" i="1" s="1"/>
  <c r="ABZ803" i="1"/>
  <c r="ACA808" i="1" s="1"/>
  <c r="EC815" i="1"/>
  <c r="ED820" i="1" s="1"/>
  <c r="P545" i="1" s="1"/>
  <c r="OE820" i="1"/>
  <c r="P520" i="1" s="1"/>
  <c r="RG815" i="1"/>
  <c r="RH820" i="1" s="1"/>
  <c r="P592" i="1" s="1"/>
  <c r="XN820" i="1"/>
  <c r="P536" i="1" s="1"/>
  <c r="ZX803" i="1"/>
  <c r="ZY808" i="1" s="1"/>
  <c r="H543" i="1" s="1"/>
  <c r="EC845" i="1"/>
  <c r="ED850" i="1" s="1"/>
  <c r="AJ620" i="1" s="1"/>
  <c r="HF845" i="1"/>
  <c r="HG850" i="1" s="1"/>
  <c r="AJ627" i="1" s="1"/>
  <c r="ZG850" i="1"/>
  <c r="AJ555" i="1" s="1"/>
  <c r="ADA845" i="1"/>
  <c r="ADB850" i="1" s="1"/>
  <c r="EC851" i="1"/>
  <c r="ED856" i="1" s="1"/>
  <c r="AN619" i="1" s="1"/>
  <c r="US851" i="1"/>
  <c r="UT856" i="1" s="1"/>
  <c r="VK851" i="1"/>
  <c r="VL856" i="1" s="1"/>
  <c r="XN856" i="1"/>
  <c r="AN601" i="1" s="1"/>
  <c r="ZX851" i="1"/>
  <c r="ZY856" i="1" s="1"/>
  <c r="AN518" i="1" s="1"/>
  <c r="ZG862" i="1"/>
  <c r="AR541" i="1" s="1"/>
  <c r="AAG857" i="1"/>
  <c r="AAH862" i="1" s="1"/>
  <c r="AR629" i="1" s="1"/>
  <c r="AAY857" i="1"/>
  <c r="AAZ862" i="1" s="1"/>
  <c r="AR615" i="1" s="1"/>
  <c r="ABH839" i="1"/>
  <c r="ABI844" i="1" s="1"/>
  <c r="AF522" i="1" s="1"/>
  <c r="OE850" i="1"/>
  <c r="AJ551" i="1" s="1"/>
  <c r="XN862" i="1"/>
  <c r="AR537" i="1" s="1"/>
  <c r="ZP868" i="1"/>
  <c r="AW592" i="1" s="1"/>
  <c r="EC797" i="1"/>
  <c r="FD797" i="1"/>
  <c r="RG797" i="1"/>
  <c r="EC803" i="1"/>
  <c r="ED808" i="1" s="1"/>
  <c r="H529" i="1" s="1"/>
  <c r="WD808" i="1"/>
  <c r="ZG808" i="1"/>
  <c r="H629" i="1" s="1"/>
  <c r="ABQ803" i="1"/>
  <c r="ABR808" i="1" s="1"/>
  <c r="H639" i="1" s="1"/>
  <c r="HF815" i="1"/>
  <c r="HG820" i="1" s="1"/>
  <c r="P646" i="1" s="1"/>
  <c r="QO815" i="1"/>
  <c r="QP820" i="1" s="1"/>
  <c r="RQ820" i="1"/>
  <c r="P523" i="1" s="1"/>
  <c r="US815" i="1"/>
  <c r="UT820" i="1" s="1"/>
  <c r="YX820" i="1"/>
  <c r="P650" i="1" s="1"/>
  <c r="ZX815" i="1"/>
  <c r="ZY820" i="1" s="1"/>
  <c r="P625" i="1" s="1"/>
  <c r="ABH815" i="1"/>
  <c r="ABI820" i="1" s="1"/>
  <c r="P610" i="1" s="1"/>
  <c r="OE826" i="1"/>
  <c r="T571" i="1" s="1"/>
  <c r="UA827" i="1"/>
  <c r="UB832" i="1" s="1"/>
  <c r="X648" i="1" s="1"/>
  <c r="RQ838" i="1"/>
  <c r="AB585" i="1" s="1"/>
  <c r="UA833" i="1"/>
  <c r="UB838" i="1" s="1"/>
  <c r="AB530" i="1" s="1"/>
  <c r="US833" i="1"/>
  <c r="UT838" i="1" s="1"/>
  <c r="XN838" i="1"/>
  <c r="AB565" i="1" s="1"/>
  <c r="ZX833" i="1"/>
  <c r="ZY838" i="1" s="1"/>
  <c r="AB606" i="1" s="1"/>
  <c r="ABZ833" i="1"/>
  <c r="ACA838" i="1" s="1"/>
  <c r="ACR833" i="1"/>
  <c r="ACS838" i="1" s="1"/>
  <c r="ABH845" i="1"/>
  <c r="ABI850" i="1" s="1"/>
  <c r="AJ521" i="1" s="1"/>
  <c r="QO851" i="1"/>
  <c r="QP856" i="1" s="1"/>
  <c r="WD862" i="1"/>
  <c r="RG863" i="1"/>
  <c r="RH868" i="1" s="1"/>
  <c r="AW543" i="1" s="1"/>
  <c r="AAP863" i="1"/>
  <c r="AAQ868" i="1" s="1"/>
  <c r="ABZ863" i="1"/>
  <c r="ACA868" i="1" s="1"/>
  <c r="ACR797" i="1"/>
  <c r="FD803" i="1"/>
  <c r="FE808" i="1" s="1"/>
  <c r="H635" i="1" s="1"/>
  <c r="HF803" i="1"/>
  <c r="HG808" i="1" s="1"/>
  <c r="H610" i="1" s="1"/>
  <c r="OE808" i="1"/>
  <c r="H590" i="1" s="1"/>
  <c r="AAG803" i="1"/>
  <c r="AAH808" i="1" s="1"/>
  <c r="H566" i="1" s="1"/>
  <c r="UA809" i="1"/>
  <c r="UB814" i="1" s="1"/>
  <c r="L619" i="1" s="1"/>
  <c r="WD814" i="1"/>
  <c r="ABZ809" i="1"/>
  <c r="ACA814" i="1" s="1"/>
  <c r="WD820" i="1"/>
  <c r="ZG820" i="1"/>
  <c r="P642" i="1" s="1"/>
  <c r="ACR815" i="1"/>
  <c r="ACS820" i="1" s="1"/>
  <c r="ZP826" i="1"/>
  <c r="T601" i="1" s="1"/>
  <c r="AAY821" i="1"/>
  <c r="AAZ826" i="1" s="1"/>
  <c r="T635" i="1" s="1"/>
  <c r="ABQ821" i="1"/>
  <c r="ABR826" i="1" s="1"/>
  <c r="T631" i="1" s="1"/>
  <c r="US827" i="1"/>
  <c r="UT832" i="1" s="1"/>
  <c r="YX832" i="1"/>
  <c r="X550" i="1" s="1"/>
  <c r="ZX827" i="1"/>
  <c r="ZY832" i="1" s="1"/>
  <c r="X651" i="1" s="1"/>
  <c r="AAP827" i="1"/>
  <c r="AAQ832" i="1" s="1"/>
  <c r="ABH827" i="1"/>
  <c r="ABI832" i="1" s="1"/>
  <c r="X635" i="1" s="1"/>
  <c r="ABZ827" i="1"/>
  <c r="ACA832" i="1" s="1"/>
  <c r="HF833" i="1"/>
  <c r="HG838" i="1" s="1"/>
  <c r="AB652" i="1" s="1"/>
  <c r="OE844" i="1"/>
  <c r="AF538" i="1" s="1"/>
  <c r="US839" i="1"/>
  <c r="UT844" i="1" s="1"/>
  <c r="ZP844" i="1"/>
  <c r="AF523" i="1" s="1"/>
  <c r="ACI839" i="1"/>
  <c r="ACJ844" i="1" s="1"/>
  <c r="ADA839" i="1"/>
  <c r="ADB844" i="1" s="1"/>
  <c r="UA845" i="1"/>
  <c r="UB850" i="1" s="1"/>
  <c r="AJ564" i="1" s="1"/>
  <c r="WD850" i="1"/>
  <c r="YX850" i="1"/>
  <c r="AJ652" i="1" s="1"/>
  <c r="ZO870" i="1"/>
  <c r="P475" i="1" s="1"/>
  <c r="ADA797" i="1"/>
  <c r="ADB802" i="1" s="1"/>
  <c r="XN808" i="1"/>
  <c r="H644" i="1" s="1"/>
  <c r="VK809" i="1"/>
  <c r="VL814" i="1" s="1"/>
  <c r="FD815" i="1"/>
  <c r="FE820" i="1" s="1"/>
  <c r="P554" i="1" s="1"/>
  <c r="VK815" i="1"/>
  <c r="VL820" i="1" s="1"/>
  <c r="VK821" i="1"/>
  <c r="VL826" i="1" s="1"/>
  <c r="XN826" i="1"/>
  <c r="T616" i="1" s="1"/>
  <c r="ZX821" i="1"/>
  <c r="ZY826" i="1" s="1"/>
  <c r="T536" i="1" s="1"/>
  <c r="AAP821" i="1"/>
  <c r="AAQ826" i="1" s="1"/>
  <c r="ACR821" i="1"/>
  <c r="ACS826" i="1" s="1"/>
  <c r="EC827" i="1"/>
  <c r="ED832" i="1" s="1"/>
  <c r="X551" i="1" s="1"/>
  <c r="WD832" i="1"/>
  <c r="AAG827" i="1"/>
  <c r="AAH832" i="1" s="1"/>
  <c r="X649" i="1" s="1"/>
  <c r="ABQ827" i="1"/>
  <c r="ABR832" i="1" s="1"/>
  <c r="X613" i="1" s="1"/>
  <c r="ZG838" i="1"/>
  <c r="AB651" i="1" s="1"/>
  <c r="RQ808" i="1"/>
  <c r="H623" i="1" s="1"/>
  <c r="YX808" i="1"/>
  <c r="H648" i="1" s="1"/>
  <c r="OE814" i="1"/>
  <c r="L596" i="1" s="1"/>
  <c r="US809" i="1"/>
  <c r="UT814" i="1" s="1"/>
  <c r="XN814" i="1"/>
  <c r="L594" i="1" s="1"/>
  <c r="ZX809" i="1"/>
  <c r="ZY814" i="1" s="1"/>
  <c r="L621" i="1" s="1"/>
  <c r="AAP809" i="1"/>
  <c r="AAQ814" i="1" s="1"/>
  <c r="AAP815" i="1"/>
  <c r="AAQ820" i="1" s="1"/>
  <c r="RQ826" i="1"/>
  <c r="T568" i="1" s="1"/>
  <c r="UA821" i="1"/>
  <c r="UB826" i="1" s="1"/>
  <c r="T524" i="1" s="1"/>
  <c r="YX826" i="1"/>
  <c r="T597" i="1" s="1"/>
  <c r="HF827" i="1"/>
  <c r="HG832" i="1" s="1"/>
  <c r="X517" i="1" s="1"/>
  <c r="OE832" i="1"/>
  <c r="X557" i="1" s="1"/>
  <c r="QO827" i="1"/>
  <c r="QP832" i="1" s="1"/>
  <c r="ZP832" i="1"/>
  <c r="X564" i="1" s="1"/>
  <c r="AAG833" i="1"/>
  <c r="AAH838" i="1" s="1"/>
  <c r="AB638" i="1" s="1"/>
  <c r="AAY833" i="1"/>
  <c r="AAZ838" i="1" s="1"/>
  <c r="AB629" i="1" s="1"/>
  <c r="UA839" i="1"/>
  <c r="UB844" i="1" s="1"/>
  <c r="AF628" i="1" s="1"/>
  <c r="AAP839" i="1"/>
  <c r="AAQ844" i="1" s="1"/>
  <c r="ABZ839" i="1"/>
  <c r="ACA844" i="1" s="1"/>
  <c r="ABH833" i="1"/>
  <c r="ABI838" i="1" s="1"/>
  <c r="AB540" i="1" s="1"/>
  <c r="RG845" i="1"/>
  <c r="RH850" i="1" s="1"/>
  <c r="AJ518" i="1" s="1"/>
  <c r="XN850" i="1"/>
  <c r="AJ570" i="1" s="1"/>
  <c r="ZP850" i="1"/>
  <c r="AJ628" i="1" s="1"/>
  <c r="ACR845" i="1"/>
  <c r="ACS850" i="1" s="1"/>
  <c r="OE856" i="1"/>
  <c r="AN585" i="1" s="1"/>
  <c r="YX856" i="1"/>
  <c r="AN527" i="1" s="1"/>
  <c r="AAP851" i="1"/>
  <c r="AAQ856" i="1" s="1"/>
  <c r="ABH851" i="1"/>
  <c r="ABI856" i="1" s="1"/>
  <c r="AN600" i="1" s="1"/>
  <c r="ACR851" i="1"/>
  <c r="ACS856" i="1" s="1"/>
  <c r="EC857" i="1"/>
  <c r="ED862" i="1" s="1"/>
  <c r="AR534" i="1" s="1"/>
  <c r="UA863" i="1"/>
  <c r="UB868" i="1" s="1"/>
  <c r="AW644" i="1" s="1"/>
  <c r="XN868" i="1"/>
  <c r="AW561" i="1" s="1"/>
  <c r="ADA863" i="1"/>
  <c r="ADB868" i="1" s="1"/>
  <c r="RQ856" i="1"/>
  <c r="AN606" i="1" s="1"/>
  <c r="ZP856" i="1"/>
  <c r="AN642" i="1" s="1"/>
  <c r="AAG851" i="1"/>
  <c r="AAH856" i="1" s="1"/>
  <c r="AN645" i="1" s="1"/>
  <c r="ADA851" i="1"/>
  <c r="ADB856" i="1" s="1"/>
  <c r="OE862" i="1"/>
  <c r="AR520" i="1" s="1"/>
  <c r="YX862" i="1"/>
  <c r="AR646" i="1" s="1"/>
  <c r="ZX857" i="1"/>
  <c r="ZY862" i="1" s="1"/>
  <c r="AR620" i="1" s="1"/>
  <c r="AAP857" i="1"/>
  <c r="AAQ862" i="1" s="1"/>
  <c r="EC863" i="1"/>
  <c r="ED868" i="1" s="1"/>
  <c r="AW531" i="1" s="1"/>
  <c r="US863" i="1"/>
  <c r="UT868" i="1" s="1"/>
  <c r="AAY863" i="1"/>
  <c r="AAZ868" i="1" s="1"/>
  <c r="AW593" i="1" s="1"/>
  <c r="UA797" i="1"/>
  <c r="UB802" i="1" s="1"/>
  <c r="D626" i="1" s="1"/>
  <c r="ZX797" i="1"/>
  <c r="AAP797" i="1"/>
  <c r="UA803" i="1"/>
  <c r="UB808" i="1" s="1"/>
  <c r="H622" i="1" s="1"/>
  <c r="US803" i="1"/>
  <c r="UT808" i="1" s="1"/>
  <c r="AAP803" i="1"/>
  <c r="AAQ808" i="1" s="1"/>
  <c r="ABH803" i="1"/>
  <c r="ABI808" i="1" s="1"/>
  <c r="H624" i="1" s="1"/>
  <c r="US797" i="1"/>
  <c r="VK797" i="1"/>
  <c r="VL802" i="1" s="1"/>
  <c r="AAG797" i="1"/>
  <c r="ABH797" i="1"/>
  <c r="ABZ797" i="1"/>
  <c r="AAY803" i="1"/>
  <c r="AAZ808" i="1" s="1"/>
  <c r="H561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49" i="1" s="1"/>
  <c r="AAY809" i="1"/>
  <c r="AAZ814" i="1" s="1"/>
  <c r="L605" i="1" s="1"/>
  <c r="UA815" i="1"/>
  <c r="UB820" i="1" s="1"/>
  <c r="P651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608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24" i="1" s="1"/>
  <c r="AAY815" i="1"/>
  <c r="AAZ820" i="1" s="1"/>
  <c r="P518" i="1" s="1"/>
  <c r="EC821" i="1"/>
  <c r="ED826" i="1" s="1"/>
  <c r="T531" i="1" s="1"/>
  <c r="HF821" i="1"/>
  <c r="HG826" i="1" s="1"/>
  <c r="T649" i="1" s="1"/>
  <c r="AAG821" i="1"/>
  <c r="AAH826" i="1" s="1"/>
  <c r="T637" i="1" s="1"/>
  <c r="FD827" i="1"/>
  <c r="FE832" i="1" s="1"/>
  <c r="X547" i="1" s="1"/>
  <c r="ACR827" i="1"/>
  <c r="ACS832" i="1" s="1"/>
  <c r="ADA827" i="1"/>
  <c r="ADB832" i="1" s="1"/>
  <c r="FD833" i="1"/>
  <c r="FE838" i="1" s="1"/>
  <c r="AB626" i="1" s="1"/>
  <c r="QO833" i="1"/>
  <c r="QP838" i="1" s="1"/>
  <c r="RG833" i="1"/>
  <c r="RH838" i="1" s="1"/>
  <c r="AB558" i="1" s="1"/>
  <c r="VK833" i="1"/>
  <c r="VL838" i="1" s="1"/>
  <c r="WD838" i="1"/>
  <c r="ZP838" i="1"/>
  <c r="AB548" i="1" s="1"/>
  <c r="OE838" i="1"/>
  <c r="AB590" i="1" s="1"/>
  <c r="YX838" i="1"/>
  <c r="AB524" i="1" s="1"/>
  <c r="AAP833" i="1"/>
  <c r="AAQ838" i="1" s="1"/>
  <c r="ABQ833" i="1"/>
  <c r="ABR838" i="1" s="1"/>
  <c r="AB649" i="1" s="1"/>
  <c r="ACI833" i="1"/>
  <c r="ACJ838" i="1" s="1"/>
  <c r="QO839" i="1"/>
  <c r="QP844" i="1" s="1"/>
  <c r="ZX839" i="1"/>
  <c r="ZY844" i="1" s="1"/>
  <c r="AF617" i="1" s="1"/>
  <c r="AAY839" i="1"/>
  <c r="AAZ844" i="1" s="1"/>
  <c r="AF604" i="1" s="1"/>
  <c r="ABQ839" i="1"/>
  <c r="ABR844" i="1" s="1"/>
  <c r="AF637" i="1" s="1"/>
  <c r="XN844" i="1"/>
  <c r="AF623" i="1" s="1"/>
  <c r="YX844" i="1"/>
  <c r="AF548" i="1" s="1"/>
  <c r="AAG845" i="1"/>
  <c r="AAH850" i="1" s="1"/>
  <c r="AJ543" i="1" s="1"/>
  <c r="ABZ845" i="1"/>
  <c r="ACA850" i="1" s="1"/>
  <c r="RQ844" i="1"/>
  <c r="AF531" i="1" s="1"/>
  <c r="WD844" i="1"/>
  <c r="ACR839" i="1"/>
  <c r="ACS844" i="1" s="1"/>
  <c r="QO845" i="1"/>
  <c r="QP850" i="1" s="1"/>
  <c r="ABQ845" i="1"/>
  <c r="ABR850" i="1" s="1"/>
  <c r="AJ648" i="1" s="1"/>
  <c r="FD851" i="1"/>
  <c r="FE856" i="1" s="1"/>
  <c r="AN528" i="1" s="1"/>
  <c r="UA851" i="1"/>
  <c r="UB856" i="1" s="1"/>
  <c r="AN562" i="1" s="1"/>
  <c r="AAY851" i="1"/>
  <c r="AAZ856" i="1" s="1"/>
  <c r="AN609" i="1" s="1"/>
  <c r="ABZ851" i="1"/>
  <c r="ACA856" i="1" s="1"/>
  <c r="WD856" i="1"/>
  <c r="UA857" i="1"/>
  <c r="UB862" i="1" s="1"/>
  <c r="AR650" i="1" s="1"/>
  <c r="US857" i="1"/>
  <c r="UT862" i="1" s="1"/>
  <c r="VK857" i="1"/>
  <c r="VL862" i="1" s="1"/>
  <c r="ABH857" i="1"/>
  <c r="ABI862" i="1" s="1"/>
  <c r="AR532" i="1" s="1"/>
  <c r="ABZ857" i="1"/>
  <c r="ACA862" i="1" s="1"/>
  <c r="ADA857" i="1"/>
  <c r="ADB862" i="1" s="1"/>
  <c r="FD857" i="1"/>
  <c r="FE862" i="1" s="1"/>
  <c r="AR594" i="1" s="1"/>
  <c r="HF857" i="1"/>
  <c r="HG862" i="1" s="1"/>
  <c r="AR588" i="1" s="1"/>
  <c r="QO857" i="1"/>
  <c r="QP862" i="1" s="1"/>
  <c r="ZP862" i="1"/>
  <c r="AR591" i="1" s="1"/>
  <c r="ABQ857" i="1"/>
  <c r="ABR862" i="1" s="1"/>
  <c r="AR624" i="1" s="1"/>
  <c r="ACR857" i="1"/>
  <c r="ACS862" i="1" s="1"/>
  <c r="OE868" i="1"/>
  <c r="AW524" i="1" s="1"/>
  <c r="ZX863" i="1"/>
  <c r="ZY868" i="1" s="1"/>
  <c r="AW647" i="1" s="1"/>
  <c r="ACR863" i="1"/>
  <c r="ACS868" i="1" s="1"/>
  <c r="RQ868" i="1"/>
  <c r="AW602" i="1" s="1"/>
  <c r="VK863" i="1"/>
  <c r="VL868" i="1" s="1"/>
  <c r="WD868" i="1"/>
  <c r="ABH863" i="1"/>
  <c r="ABI868" i="1" s="1"/>
  <c r="AW619" i="1" s="1"/>
  <c r="ZP802" i="1"/>
  <c r="D529" i="1" s="1"/>
  <c r="OD870" i="1"/>
  <c r="RP870" i="1"/>
  <c r="P485" i="1" s="1"/>
  <c r="WC870" i="1"/>
  <c r="XM870" i="1"/>
  <c r="P498" i="1" s="1"/>
  <c r="RQ802" i="1"/>
  <c r="D520" i="1" s="1"/>
  <c r="ZG814" i="1"/>
  <c r="L625" i="1" s="1"/>
  <c r="YW870" i="1"/>
  <c r="T496" i="1" s="1"/>
  <c r="WD802" i="1"/>
  <c r="XN802" i="1"/>
  <c r="D575" i="1" s="1"/>
  <c r="YX802" i="1"/>
  <c r="D635" i="1" s="1"/>
  <c r="ZP808" i="1"/>
  <c r="H573" i="1" s="1"/>
  <c r="ZP814" i="1"/>
  <c r="L522" i="1" s="1"/>
  <c r="ZF870" i="1"/>
  <c r="T506" i="1" s="1"/>
  <c r="OE802" i="1"/>
  <c r="D625" i="1" s="1"/>
  <c r="ZG802" i="1"/>
  <c r="D649" i="1" s="1"/>
  <c r="ZG844" i="1"/>
  <c r="AF567" i="1" s="1"/>
  <c r="FD845" i="1"/>
  <c r="FE850" i="1" s="1"/>
  <c r="AJ635" i="1" s="1"/>
  <c r="VK845" i="1"/>
  <c r="VL850" i="1" s="1"/>
  <c r="AAP845" i="1"/>
  <c r="AAQ850" i="1" s="1"/>
  <c r="ACI851" i="1"/>
  <c r="ACJ856" i="1" s="1"/>
  <c r="RQ862" i="1"/>
  <c r="AR568" i="1" s="1"/>
  <c r="HF863" i="1"/>
  <c r="HG868" i="1" s="1"/>
  <c r="AW632" i="1" s="1"/>
  <c r="QO863" i="1"/>
  <c r="QP868" i="1" s="1"/>
  <c r="AAG863" i="1"/>
  <c r="AAH868" i="1" s="1"/>
  <c r="AW646" i="1" s="1"/>
  <c r="ABQ863" i="1"/>
  <c r="ABR868" i="1" s="1"/>
  <c r="AW614" i="1" s="1"/>
  <c r="YX868" i="1"/>
  <c r="AW556" i="1" s="1"/>
  <c r="ZG868" i="1"/>
  <c r="AW641" i="1" s="1"/>
  <c r="H469" i="1" l="1"/>
  <c r="G134" i="1"/>
  <c r="G118" i="1"/>
  <c r="G27" i="1"/>
  <c r="ACR870" i="1"/>
  <c r="ACI870" i="1"/>
  <c r="ABH870" i="1"/>
  <c r="P500" i="1" s="1"/>
  <c r="EC870" i="1"/>
  <c r="H467" i="1" s="1"/>
  <c r="G61" i="1"/>
  <c r="G98" i="1"/>
  <c r="ABZ870" i="1"/>
  <c r="ABQ870" i="1"/>
  <c r="AAY870" i="1"/>
  <c r="P495" i="1" s="1"/>
  <c r="AAP870" i="1"/>
  <c r="AAG870" i="1"/>
  <c r="P506" i="1" s="1"/>
  <c r="ZX870" i="1"/>
  <c r="P489" i="1" s="1"/>
  <c r="US870" i="1"/>
  <c r="FD870" i="1"/>
  <c r="QO870" i="1"/>
  <c r="RG870" i="1"/>
  <c r="L483" i="1" s="1"/>
  <c r="G18" i="1"/>
  <c r="HF870" i="1"/>
  <c r="AAZ802" i="1"/>
  <c r="D560" i="1" s="1"/>
  <c r="FE802" i="1"/>
  <c r="D609" i="1" s="1"/>
  <c r="VK870" i="1"/>
  <c r="ACS802" i="1"/>
  <c r="ADA870" i="1"/>
  <c r="QP802" i="1"/>
  <c r="ACA802" i="1"/>
  <c r="UT802" i="1"/>
  <c r="AAQ802" i="1"/>
  <c r="HG802" i="1"/>
  <c r="D632" i="1" s="1"/>
  <c r="ED802" i="1"/>
  <c r="D528" i="1" s="1"/>
  <c r="ABR802" i="1"/>
  <c r="D533" i="1" s="1"/>
  <c r="ABI802" i="1"/>
  <c r="D563" i="1" s="1"/>
  <c r="ACJ802" i="1"/>
  <c r="ZY802" i="1"/>
  <c r="D517" i="1" s="1"/>
  <c r="RH802" i="1"/>
  <c r="D537" i="1" s="1"/>
  <c r="AAH802" i="1"/>
  <c r="D584" i="1" s="1"/>
  <c r="UA870" i="1"/>
  <c r="P503" i="1" s="1"/>
  <c r="P508" i="1" l="1"/>
  <c r="D482" i="1"/>
  <c r="H482" i="1"/>
  <c r="G71" i="1"/>
  <c r="G123" i="1"/>
  <c r="G110" i="1"/>
  <c r="G7" i="1"/>
  <c r="G127" i="1"/>
  <c r="G86" i="1"/>
  <c r="G129" i="1"/>
  <c r="G93" i="1"/>
  <c r="G114" i="1"/>
  <c r="G131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69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8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2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00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36" i="1" s="1"/>
  <c r="HY862" i="1"/>
  <c r="AR587" i="1" s="1"/>
  <c r="HY832" i="1"/>
  <c r="X541" i="1" s="1"/>
  <c r="HY856" i="1"/>
  <c r="AN620" i="1" s="1"/>
  <c r="HY814" i="1"/>
  <c r="L554" i="1" s="1"/>
  <c r="HY838" i="1"/>
  <c r="AB642" i="1" s="1"/>
  <c r="HY820" i="1"/>
  <c r="P577" i="1" s="1"/>
  <c r="HY844" i="1"/>
  <c r="AF519" i="1" s="1"/>
  <c r="HY808" i="1"/>
  <c r="H645" i="1" s="1"/>
  <c r="HX870" i="1"/>
  <c r="D483" i="1" s="1"/>
  <c r="HY802" i="1"/>
  <c r="D535" i="1" s="1"/>
  <c r="HY850" i="1"/>
  <c r="AJ617" i="1" s="1"/>
  <c r="HY868" i="1"/>
  <c r="AW606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07" i="1" s="1"/>
  <c r="AEB861" i="1"/>
  <c r="AEC862" i="1" s="1"/>
  <c r="AR621" i="1" s="1"/>
  <c r="AEB815" i="1"/>
  <c r="AEC820" i="1" s="1"/>
  <c r="P547" i="1" s="1"/>
  <c r="AEB845" i="1"/>
  <c r="AEC850" i="1" s="1"/>
  <c r="AJ646" i="1" s="1"/>
  <c r="TI863" i="1"/>
  <c r="TJ868" i="1" s="1"/>
  <c r="G797" i="1"/>
  <c r="AHF868" i="1"/>
  <c r="AW521" i="1" s="1"/>
  <c r="XW868" i="1"/>
  <c r="AW591" i="1" s="1"/>
  <c r="GF862" i="1"/>
  <c r="YF868" i="1"/>
  <c r="AW520" i="1" s="1"/>
  <c r="AEC826" i="1"/>
  <c r="T652" i="1" s="1"/>
  <c r="AEU814" i="1"/>
  <c r="YF862" i="1"/>
  <c r="AR576" i="1" s="1"/>
  <c r="AEU868" i="1"/>
  <c r="XE838" i="1"/>
  <c r="AB554" i="1" s="1"/>
  <c r="ADK838" i="1"/>
  <c r="AB635" i="1" s="1"/>
  <c r="KS832" i="1"/>
  <c r="X532" i="1" s="1"/>
  <c r="HP868" i="1"/>
  <c r="AW576" i="1" s="1"/>
  <c r="DU850" i="1"/>
  <c r="AJ591" i="1" s="1"/>
  <c r="AEU820" i="1"/>
  <c r="AEL862" i="1"/>
  <c r="AEL838" i="1"/>
  <c r="AEU826" i="1"/>
  <c r="XE850" i="1"/>
  <c r="AJ519" i="1" s="1"/>
  <c r="AEL856" i="1"/>
  <c r="ADK844" i="1"/>
  <c r="AF640" i="1" s="1"/>
  <c r="XE820" i="1"/>
  <c r="P589" i="1" s="1"/>
  <c r="AEL808" i="1"/>
  <c r="YF832" i="1"/>
  <c r="X646" i="1" s="1"/>
  <c r="GX856" i="1"/>
  <c r="AN536" i="1" s="1"/>
  <c r="OW826" i="1"/>
  <c r="T621" i="1" s="1"/>
  <c r="DU862" i="1"/>
  <c r="AR571" i="1" s="1"/>
  <c r="IH862" i="1"/>
  <c r="AR540" i="1" s="1"/>
  <c r="KS838" i="1"/>
  <c r="AB526" i="1" s="1"/>
  <c r="AEC856" i="1"/>
  <c r="AN596" i="1" s="1"/>
  <c r="OW832" i="1"/>
  <c r="X589" i="1" s="1"/>
  <c r="OW844" i="1"/>
  <c r="AF649" i="1" s="1"/>
  <c r="AEL868" i="1"/>
  <c r="HP862" i="1"/>
  <c r="AR522" i="1" s="1"/>
  <c r="YF850" i="1"/>
  <c r="AJ582" i="1" s="1"/>
  <c r="AEC844" i="1"/>
  <c r="AF619" i="1" s="1"/>
  <c r="AEC808" i="1"/>
  <c r="H643" i="1" s="1"/>
  <c r="AEC832" i="1"/>
  <c r="X645" i="1" s="1"/>
  <c r="AEU832" i="1"/>
  <c r="AEC814" i="1"/>
  <c r="L634" i="1" s="1"/>
  <c r="AEL820" i="1"/>
  <c r="AEL832" i="1"/>
  <c r="AEC838" i="1"/>
  <c r="AB544" i="1" s="1"/>
  <c r="AEU808" i="1"/>
  <c r="AEU802" i="1"/>
  <c r="AEU850" i="1"/>
  <c r="AEL826" i="1"/>
  <c r="YF826" i="1"/>
  <c r="T552" i="1" s="1"/>
  <c r="WM832" i="1"/>
  <c r="X587" i="1" s="1"/>
  <c r="XE844" i="1"/>
  <c r="AF572" i="1" s="1"/>
  <c r="GF856" i="1"/>
  <c r="WM814" i="1"/>
  <c r="L591" i="1" s="1"/>
  <c r="IH856" i="1"/>
  <c r="AN581" i="1" s="1"/>
  <c r="DU832" i="1"/>
  <c r="X620" i="1" s="1"/>
  <c r="AEL802" i="1"/>
  <c r="YF814" i="1"/>
  <c r="L577" i="1" s="1"/>
  <c r="WM868" i="1"/>
  <c r="AW617" i="1" s="1"/>
  <c r="AEC802" i="1"/>
  <c r="D650" i="1" s="1"/>
  <c r="IH868" i="1"/>
  <c r="AW595" i="1" s="1"/>
  <c r="TJ832" i="1"/>
  <c r="HP814" i="1"/>
  <c r="L620" i="1" s="1"/>
  <c r="HP832" i="1"/>
  <c r="X544" i="1" s="1"/>
  <c r="XE856" i="1"/>
  <c r="AN632" i="1" s="1"/>
  <c r="KS850" i="1"/>
  <c r="AJ532" i="1" s="1"/>
  <c r="TJ862" i="1"/>
  <c r="XE808" i="1"/>
  <c r="H605" i="1" s="1"/>
  <c r="DU802" i="1"/>
  <c r="D579" i="1" s="1"/>
  <c r="DT870" i="1"/>
  <c r="WL870" i="1"/>
  <c r="L468" i="1" s="1"/>
  <c r="WM802" i="1"/>
  <c r="D561" i="1" s="1"/>
  <c r="ADK814" i="1"/>
  <c r="L636" i="1" s="1"/>
  <c r="IH850" i="1"/>
  <c r="AJ594" i="1" s="1"/>
  <c r="TJ844" i="1"/>
  <c r="WM838" i="1"/>
  <c r="AB517" i="1" s="1"/>
  <c r="GF832" i="1"/>
  <c r="GX862" i="1"/>
  <c r="AR550" i="1" s="1"/>
  <c r="IH838" i="1"/>
  <c r="AB611" i="1" s="1"/>
  <c r="DU808" i="1"/>
  <c r="H591" i="1" s="1"/>
  <c r="TJ808" i="1"/>
  <c r="ADK862" i="1"/>
  <c r="AR644" i="1" s="1"/>
  <c r="GF820" i="1"/>
  <c r="KS844" i="1"/>
  <c r="AF566" i="1" s="1"/>
  <c r="GF814" i="1"/>
  <c r="OW802" i="1"/>
  <c r="D573" i="1" s="1"/>
  <c r="OV870" i="1"/>
  <c r="L474" i="1" s="1"/>
  <c r="GF838" i="1"/>
  <c r="DU868" i="1"/>
  <c r="AW525" i="1" s="1"/>
  <c r="DU826" i="1"/>
  <c r="T519" i="1" s="1"/>
  <c r="KS856" i="1"/>
  <c r="AN647" i="1" s="1"/>
  <c r="HP820" i="1"/>
  <c r="P622" i="1" s="1"/>
  <c r="DU856" i="1"/>
  <c r="AN539" i="1" s="1"/>
  <c r="TJ856" i="1"/>
  <c r="GX868" i="1"/>
  <c r="AW615" i="1" s="1"/>
  <c r="ADK826" i="1"/>
  <c r="T607" i="1" s="1"/>
  <c r="XE826" i="1"/>
  <c r="T539" i="1" s="1"/>
  <c r="HP850" i="1"/>
  <c r="AJ621" i="1" s="1"/>
  <c r="ADK802" i="1"/>
  <c r="D543" i="1" s="1"/>
  <c r="ADJ870" i="1"/>
  <c r="YF802" i="1"/>
  <c r="D557" i="1" s="1"/>
  <c r="YE870" i="1"/>
  <c r="L477" i="1" s="1"/>
  <c r="DU844" i="1"/>
  <c r="AF626" i="1" s="1"/>
  <c r="GX838" i="1"/>
  <c r="AB575" i="1" s="1"/>
  <c r="YF838" i="1"/>
  <c r="AB646" i="1" s="1"/>
  <c r="XE862" i="1"/>
  <c r="AR607" i="1" s="1"/>
  <c r="HP826" i="1"/>
  <c r="T522" i="1" s="1"/>
  <c r="TJ838" i="1"/>
  <c r="OW808" i="1"/>
  <c r="H580" i="1" s="1"/>
  <c r="HP808" i="1"/>
  <c r="H582" i="1" s="1"/>
  <c r="WM808" i="1"/>
  <c r="H548" i="1" s="1"/>
  <c r="WM862" i="1"/>
  <c r="AR562" i="1" s="1"/>
  <c r="DU820" i="1"/>
  <c r="P570" i="1" s="1"/>
  <c r="ADK868" i="1"/>
  <c r="AW642" i="1" s="1"/>
  <c r="KS802" i="1"/>
  <c r="D634" i="1" s="1"/>
  <c r="KR870" i="1"/>
  <c r="L475" i="1" s="1"/>
  <c r="XE814" i="1"/>
  <c r="L530" i="1" s="1"/>
  <c r="TJ802" i="1"/>
  <c r="OW868" i="1"/>
  <c r="AW626" i="1" s="1"/>
  <c r="WM826" i="1"/>
  <c r="T570" i="1" s="1"/>
  <c r="GX832" i="1"/>
  <c r="X618" i="1" s="1"/>
  <c r="WM856" i="1"/>
  <c r="AN591" i="1" s="1"/>
  <c r="GX826" i="1"/>
  <c r="T556" i="1" s="1"/>
  <c r="HO870" i="1"/>
  <c r="H473" i="1" s="1"/>
  <c r="HP802" i="1"/>
  <c r="D639" i="1" s="1"/>
  <c r="XD870" i="1"/>
  <c r="XE802" i="1"/>
  <c r="D523" i="1" s="1"/>
  <c r="DU814" i="1"/>
  <c r="L545" i="1" s="1"/>
  <c r="IH832" i="1"/>
  <c r="X638" i="1" s="1"/>
  <c r="KS814" i="1"/>
  <c r="L611" i="1" s="1"/>
  <c r="WM844" i="1"/>
  <c r="AF634" i="1" s="1"/>
  <c r="DU838" i="1"/>
  <c r="AB581" i="1" s="1"/>
  <c r="HP838" i="1"/>
  <c r="AB519" i="1" s="1"/>
  <c r="OW820" i="1"/>
  <c r="P544" i="1" s="1"/>
  <c r="ADK820" i="1"/>
  <c r="P601" i="1" s="1"/>
  <c r="HP844" i="1"/>
  <c r="AF540" i="1" s="1"/>
  <c r="IH826" i="1"/>
  <c r="T560" i="1" s="1"/>
  <c r="IH808" i="1"/>
  <c r="H526" i="1" s="1"/>
  <c r="TJ814" i="1"/>
  <c r="IG870" i="1"/>
  <c r="IH802" i="1"/>
  <c r="D602" i="1" s="1"/>
  <c r="OW862" i="1"/>
  <c r="AR645" i="1" s="1"/>
  <c r="TJ850" i="1"/>
  <c r="KS820" i="1"/>
  <c r="P632" i="1" s="1"/>
  <c r="XE832" i="1"/>
  <c r="X650" i="1" s="1"/>
  <c r="GX820" i="1"/>
  <c r="P568" i="1" s="1"/>
  <c r="GX814" i="1"/>
  <c r="L586" i="1" s="1"/>
  <c r="OW838" i="1"/>
  <c r="AB537" i="1" s="1"/>
  <c r="HP856" i="1"/>
  <c r="AN612" i="1" s="1"/>
  <c r="YF856" i="1"/>
  <c r="AN523" i="1" s="1"/>
  <c r="GF868" i="1"/>
  <c r="OW850" i="1"/>
  <c r="AJ522" i="1" s="1"/>
  <c r="TJ826" i="1"/>
  <c r="GF802" i="1"/>
  <c r="GE870" i="1"/>
  <c r="D484" i="1" s="1"/>
  <c r="GX802" i="1"/>
  <c r="D642" i="1" s="1"/>
  <c r="GW870" i="1"/>
  <c r="OW814" i="1"/>
  <c r="L553" i="1" s="1"/>
  <c r="ADK832" i="1"/>
  <c r="X605" i="1" s="1"/>
  <c r="GF844" i="1"/>
  <c r="YF844" i="1"/>
  <c r="AF544" i="1" s="1"/>
  <c r="IH844" i="1"/>
  <c r="AF585" i="1" s="1"/>
  <c r="KS826" i="1"/>
  <c r="T596" i="1" s="1"/>
  <c r="GX850" i="1"/>
  <c r="AJ546" i="1" s="1"/>
  <c r="GX808" i="1"/>
  <c r="H551" i="1" s="1"/>
  <c r="KS808" i="1"/>
  <c r="H597" i="1" s="1"/>
  <c r="ADK808" i="1"/>
  <c r="H631" i="1" s="1"/>
  <c r="WM820" i="1"/>
  <c r="P565" i="1" s="1"/>
  <c r="TJ820" i="1"/>
  <c r="IH814" i="1"/>
  <c r="L606" i="1" s="1"/>
  <c r="GF808" i="1"/>
  <c r="YF808" i="1"/>
  <c r="H636" i="1" s="1"/>
  <c r="GX844" i="1"/>
  <c r="AF543" i="1" s="1"/>
  <c r="OW856" i="1"/>
  <c r="AN608" i="1" s="1"/>
  <c r="IH820" i="1"/>
  <c r="P615" i="1" s="1"/>
  <c r="ADK856" i="1"/>
  <c r="AN546" i="1" s="1"/>
  <c r="YF820" i="1"/>
  <c r="P640" i="1" s="1"/>
  <c r="ADK850" i="1"/>
  <c r="AJ567" i="1" s="1"/>
  <c r="GF826" i="1"/>
  <c r="WM850" i="1"/>
  <c r="AJ545" i="1" s="1"/>
  <c r="SR868" i="1"/>
  <c r="AW549" i="1" s="1"/>
  <c r="AFD868" i="1"/>
  <c r="TA862" i="1"/>
  <c r="AR527" i="1" s="1"/>
  <c r="NM862" i="1"/>
  <c r="AR605" i="1" s="1"/>
  <c r="YO868" i="1"/>
  <c r="AW620" i="1" s="1"/>
  <c r="VU862" i="1"/>
  <c r="AR592" i="1" s="1"/>
  <c r="MU868" i="1"/>
  <c r="EV868" i="1"/>
  <c r="AW534" i="1" s="1"/>
  <c r="AI862" i="1"/>
  <c r="AR521" i="1" s="1"/>
  <c r="Q856" i="1"/>
  <c r="AN607" i="1" s="1"/>
  <c r="GO862" i="1"/>
  <c r="AR599" i="1" s="1"/>
  <c r="UK868" i="1"/>
  <c r="AW639" i="1" s="1"/>
  <c r="BA868" i="1"/>
  <c r="AW567" i="1" s="1"/>
  <c r="FW862" i="1"/>
  <c r="AR544" i="1" s="1"/>
  <c r="NM856" i="1"/>
  <c r="AN590" i="1" s="1"/>
  <c r="DC862" i="1"/>
  <c r="AR570" i="1" s="1"/>
  <c r="PF868" i="1"/>
  <c r="AW562" i="1" s="1"/>
  <c r="AI868" i="1"/>
  <c r="AW557" i="1" s="1"/>
  <c r="FN862" i="1"/>
  <c r="AR531" i="1" s="1"/>
  <c r="AR862" i="1"/>
  <c r="AR523" i="1" s="1"/>
  <c r="VC862" i="1"/>
  <c r="AR651" i="1" s="1"/>
  <c r="PF862" i="1"/>
  <c r="AR595" i="1" s="1"/>
  <c r="KA862" i="1"/>
  <c r="AR582" i="1" s="1"/>
  <c r="AGE868" i="1"/>
  <c r="AW581" i="1" s="1"/>
  <c r="WV868" i="1"/>
  <c r="AW623" i="1" s="1"/>
  <c r="IQ868" i="1"/>
  <c r="AW519" i="1" s="1"/>
  <c r="QG868" i="1"/>
  <c r="AW545" i="1" s="1"/>
  <c r="JR868" i="1"/>
  <c r="AW533" i="1" s="1"/>
  <c r="VU868" i="1"/>
  <c r="AW636" i="1" s="1"/>
  <c r="Z868" i="1"/>
  <c r="AW551" i="1" s="1"/>
  <c r="CB868" i="1"/>
  <c r="AW588" i="1" s="1"/>
  <c r="EM868" i="1"/>
  <c r="AW553" i="1" s="1"/>
  <c r="GO868" i="1"/>
  <c r="AW518" i="1" s="1"/>
  <c r="KJ868" i="1"/>
  <c r="NM868" i="1"/>
  <c r="AW624" i="1" s="1"/>
  <c r="Q868" i="1"/>
  <c r="AW552" i="1" s="1"/>
  <c r="QY868" i="1"/>
  <c r="AW650" i="1" s="1"/>
  <c r="FW868" i="1"/>
  <c r="AW540" i="1" s="1"/>
  <c r="H868" i="1"/>
  <c r="AW532" i="1" s="1"/>
  <c r="H862" i="1"/>
  <c r="AR535" i="1" s="1"/>
  <c r="CB862" i="1"/>
  <c r="AR519" i="1" s="1"/>
  <c r="UK862" i="1"/>
  <c r="AR638" i="1" s="1"/>
  <c r="JR862" i="1"/>
  <c r="AR538" i="1" s="1"/>
  <c r="ND862" i="1"/>
  <c r="AR518" i="1" s="1"/>
  <c r="XW862" i="1"/>
  <c r="AR634" i="1" s="1"/>
  <c r="DL862" i="1"/>
  <c r="AR546" i="1" s="1"/>
  <c r="AGN862" i="1"/>
  <c r="AR529" i="1" s="1"/>
  <c r="QY862" i="1"/>
  <c r="AR619" i="1" s="1"/>
  <c r="BJ862" i="1"/>
  <c r="AR548" i="1" s="1"/>
  <c r="Q862" i="1"/>
  <c r="AR564" i="1" s="1"/>
  <c r="BA862" i="1"/>
  <c r="AR526" i="1" s="1"/>
  <c r="IQ862" i="1"/>
  <c r="AR625" i="1" s="1"/>
  <c r="SR862" i="1"/>
  <c r="AR597" i="1" s="1"/>
  <c r="CK862" i="1"/>
  <c r="AR565" i="1" s="1"/>
  <c r="Z862" i="1"/>
  <c r="AR580" i="1" s="1"/>
  <c r="NV862" i="1"/>
  <c r="AR628" i="1" s="1"/>
  <c r="PX862" i="1"/>
  <c r="AR609" i="1" s="1"/>
  <c r="MC862" i="1"/>
  <c r="AR642" i="1" s="1"/>
  <c r="BS862" i="1"/>
  <c r="AR525" i="1" s="1"/>
  <c r="PO862" i="1"/>
  <c r="AR610" i="1" s="1"/>
  <c r="EM862" i="1"/>
  <c r="AR536" i="1" s="1"/>
  <c r="EM856" i="1"/>
  <c r="AN568" i="1" s="1"/>
  <c r="UK838" i="1"/>
  <c r="AB601" i="1" s="1"/>
  <c r="CK868" i="1"/>
  <c r="AW522" i="1" s="1"/>
  <c r="QY838" i="1"/>
  <c r="AB634" i="1" s="1"/>
  <c r="AHF856" i="1"/>
  <c r="AN599" i="1" s="1"/>
  <c r="JR856" i="1"/>
  <c r="AN611" i="1" s="1"/>
  <c r="CB856" i="1"/>
  <c r="AN592" i="1" s="1"/>
  <c r="UK856" i="1"/>
  <c r="AN541" i="1" s="1"/>
  <c r="FW856" i="1"/>
  <c r="AN618" i="1" s="1"/>
  <c r="ON856" i="1"/>
  <c r="AN542" i="1" s="1"/>
  <c r="Z856" i="1"/>
  <c r="AN565" i="1" s="1"/>
  <c r="SR856" i="1"/>
  <c r="AN564" i="1" s="1"/>
  <c r="DC856" i="1"/>
  <c r="AN603" i="1" s="1"/>
  <c r="ND856" i="1"/>
  <c r="AN537" i="1" s="1"/>
  <c r="BJ856" i="1"/>
  <c r="AN561" i="1" s="1"/>
  <c r="AGW856" i="1"/>
  <c r="AN543" i="1" s="1"/>
  <c r="FN850" i="1"/>
  <c r="AJ574" i="1" s="1"/>
  <c r="XW850" i="1"/>
  <c r="AJ575" i="1" s="1"/>
  <c r="NM850" i="1"/>
  <c r="AJ650" i="1" s="1"/>
  <c r="AHF850" i="1"/>
  <c r="AJ637" i="1" s="1"/>
  <c r="AR832" i="1"/>
  <c r="X528" i="1" s="1"/>
  <c r="BJ868" i="1"/>
  <c r="AW608" i="1" s="1"/>
  <c r="AHF838" i="1"/>
  <c r="AB580" i="1" s="1"/>
  <c r="PO868" i="1"/>
  <c r="AW536" i="1" s="1"/>
  <c r="MU838" i="1"/>
  <c r="CT838" i="1"/>
  <c r="AB538" i="1" s="1"/>
  <c r="JR832" i="1"/>
  <c r="X639" i="1" s="1"/>
  <c r="UK832" i="1"/>
  <c r="X538" i="1" s="1"/>
  <c r="BJ838" i="1"/>
  <c r="AB563" i="1" s="1"/>
  <c r="VU856" i="1"/>
  <c r="AN573" i="1" s="1"/>
  <c r="BA850" i="1"/>
  <c r="AJ576" i="1" s="1"/>
  <c r="AFM868" i="1"/>
  <c r="XW856" i="1"/>
  <c r="AN593" i="1" s="1"/>
  <c r="ADT862" i="1"/>
  <c r="LT832" i="1"/>
  <c r="X598" i="1" s="1"/>
  <c r="JI808" i="1"/>
  <c r="H560" i="1" s="1"/>
  <c r="VC826" i="1"/>
  <c r="T583" i="1" s="1"/>
  <c r="MU850" i="1"/>
  <c r="JI868" i="1"/>
  <c r="AW613" i="1" s="1"/>
  <c r="WV844" i="1"/>
  <c r="AF533" i="1" s="1"/>
  <c r="UK826" i="1"/>
  <c r="T644" i="1" s="1"/>
  <c r="KA868" i="1"/>
  <c r="AW537" i="1" s="1"/>
  <c r="DL814" i="1"/>
  <c r="L613" i="1" s="1"/>
  <c r="AI814" i="1"/>
  <c r="L525" i="1" s="1"/>
  <c r="TS868" i="1"/>
  <c r="AW649" i="1" s="1"/>
  <c r="QG820" i="1"/>
  <c r="P562" i="1" s="1"/>
  <c r="MC850" i="1"/>
  <c r="AJ638" i="1" s="1"/>
  <c r="AGE838" i="1"/>
  <c r="AB569" i="1" s="1"/>
  <c r="VC868" i="1"/>
  <c r="AW621" i="1" s="1"/>
  <c r="YO850" i="1"/>
  <c r="AJ553" i="1" s="1"/>
  <c r="BJ814" i="1"/>
  <c r="L557" i="1" s="1"/>
  <c r="KA814" i="1"/>
  <c r="L644" i="1" s="1"/>
  <c r="LK862" i="1"/>
  <c r="SI838" i="1"/>
  <c r="AB605" i="1" s="1"/>
  <c r="IZ868" i="1"/>
  <c r="AW634" i="1" s="1"/>
  <c r="VC850" i="1"/>
  <c r="AJ528" i="1" s="1"/>
  <c r="YO844" i="1"/>
  <c r="AF648" i="1" s="1"/>
  <c r="CT844" i="1"/>
  <c r="AF569" i="1" s="1"/>
  <c r="AR850" i="1"/>
  <c r="AJ581" i="1" s="1"/>
  <c r="PX826" i="1"/>
  <c r="T559" i="1" s="1"/>
  <c r="H850" i="1"/>
  <c r="AJ609" i="1" s="1"/>
  <c r="ADT850" i="1"/>
  <c r="JI844" i="1"/>
  <c r="AF596" i="1" s="1"/>
  <c r="RZ862" i="1"/>
  <c r="IZ844" i="1"/>
  <c r="AF607" i="1" s="1"/>
  <c r="TS850" i="1"/>
  <c r="AJ636" i="1" s="1"/>
  <c r="AGN850" i="1"/>
  <c r="AJ602" i="1" s="1"/>
  <c r="BJ850" i="1"/>
  <c r="AJ607" i="1" s="1"/>
  <c r="AFV832" i="1"/>
  <c r="AGN832" i="1"/>
  <c r="X565" i="1" s="1"/>
  <c r="VU826" i="1"/>
  <c r="T645" i="1" s="1"/>
  <c r="LB862" i="1"/>
  <c r="AR566" i="1" s="1"/>
  <c r="KJ862" i="1"/>
  <c r="GO814" i="1"/>
  <c r="L585" i="1" s="1"/>
  <c r="ND814" i="1"/>
  <c r="L544" i="1" s="1"/>
  <c r="AFD838" i="1"/>
  <c r="KA808" i="1"/>
  <c r="H603" i="1" s="1"/>
  <c r="AFV850" i="1"/>
  <c r="VC814" i="1"/>
  <c r="L574" i="1" s="1"/>
  <c r="KA838" i="1"/>
  <c r="AB543" i="1" s="1"/>
  <c r="TA838" i="1"/>
  <c r="AB592" i="1" s="1"/>
  <c r="PF838" i="1"/>
  <c r="AB610" i="1" s="1"/>
  <c r="Z844" i="1"/>
  <c r="AF621" i="1" s="1"/>
  <c r="AFV868" i="1"/>
  <c r="ND868" i="1"/>
  <c r="AW568" i="1" s="1"/>
  <c r="AFD832" i="1"/>
  <c r="AFM850" i="1"/>
  <c r="ON832" i="1"/>
  <c r="X548" i="1" s="1"/>
  <c r="QG826" i="1"/>
  <c r="T563" i="1" s="1"/>
  <c r="TA820" i="1"/>
  <c r="P626" i="1" s="1"/>
  <c r="QG838" i="1"/>
  <c r="AB637" i="1" s="1"/>
  <c r="YO838" i="1"/>
  <c r="AB529" i="1" s="1"/>
  <c r="YO856" i="1"/>
  <c r="AN544" i="1" s="1"/>
  <c r="KJ844" i="1"/>
  <c r="PX832" i="1"/>
  <c r="X602" i="1" s="1"/>
  <c r="AGN868" i="1"/>
  <c r="AW586" i="1" s="1"/>
  <c r="AFD820" i="1"/>
  <c r="PO826" i="1"/>
  <c r="T632" i="1" s="1"/>
  <c r="AFM820" i="1"/>
  <c r="LK850" i="1"/>
  <c r="ADT838" i="1"/>
  <c r="ND844" i="1"/>
  <c r="AF556" i="1" s="1"/>
  <c r="YO862" i="1"/>
  <c r="AR539" i="1" s="1"/>
  <c r="ND850" i="1"/>
  <c r="AJ601" i="1" s="1"/>
  <c r="IQ832" i="1"/>
  <c r="X537" i="1" s="1"/>
  <c r="EM850" i="1"/>
  <c r="AJ589" i="1" s="1"/>
  <c r="CB838" i="1"/>
  <c r="AB595" i="1" s="1"/>
  <c r="JI826" i="1"/>
  <c r="T521" i="1" s="1"/>
  <c r="QY844" i="1"/>
  <c r="AF639" i="1" s="1"/>
  <c r="BS832" i="1"/>
  <c r="X591" i="1" s="1"/>
  <c r="PF826" i="1"/>
  <c r="T551" i="1" s="1"/>
  <c r="AGN820" i="1"/>
  <c r="P555" i="1" s="1"/>
  <c r="LB850" i="1"/>
  <c r="AJ592" i="1" s="1"/>
  <c r="DL868" i="1"/>
  <c r="AW565" i="1" s="1"/>
  <c r="ON862" i="1"/>
  <c r="AR633" i="1" s="1"/>
  <c r="TA868" i="1"/>
  <c r="AW559" i="1" s="1"/>
  <c r="BS850" i="1"/>
  <c r="AJ571" i="1" s="1"/>
  <c r="LT826" i="1"/>
  <c r="T600" i="1" s="1"/>
  <c r="MC832" i="1"/>
  <c r="X624" i="1" s="1"/>
  <c r="GO838" i="1"/>
  <c r="AB568" i="1" s="1"/>
  <c r="SR820" i="1"/>
  <c r="P600" i="1" s="1"/>
  <c r="EM820" i="1"/>
  <c r="P581" i="1" s="1"/>
  <c r="AI838" i="1"/>
  <c r="AB556" i="1" s="1"/>
  <c r="AFM838" i="1"/>
  <c r="EV838" i="1"/>
  <c r="AB602" i="1" s="1"/>
  <c r="CK838" i="1"/>
  <c r="AB620" i="1" s="1"/>
  <c r="AFD850" i="1"/>
  <c r="ADT868" i="1"/>
  <c r="QG862" i="1"/>
  <c r="AR611" i="1" s="1"/>
  <c r="FN868" i="1"/>
  <c r="AW548" i="1" s="1"/>
  <c r="CT856" i="1"/>
  <c r="AN589" i="1" s="1"/>
  <c r="ML844" i="1"/>
  <c r="AF554" i="1" s="1"/>
  <c r="AFD844" i="1"/>
  <c r="AI844" i="1"/>
  <c r="AF559" i="1" s="1"/>
  <c r="CT862" i="1"/>
  <c r="AR561" i="1" s="1"/>
  <c r="CB850" i="1"/>
  <c r="AJ538" i="1" s="1"/>
  <c r="ON844" i="1"/>
  <c r="AF645" i="1" s="1"/>
  <c r="AFD808" i="1"/>
  <c r="IQ850" i="1"/>
  <c r="AJ610" i="1" s="1"/>
  <c r="VU850" i="1"/>
  <c r="AJ547" i="1" s="1"/>
  <c r="EV832" i="1"/>
  <c r="X526" i="1" s="1"/>
  <c r="IZ826" i="1"/>
  <c r="T527" i="1" s="1"/>
  <c r="FW826" i="1"/>
  <c r="T530" i="1" s="1"/>
  <c r="RZ826" i="1"/>
  <c r="MU844" i="1"/>
  <c r="LT862" i="1"/>
  <c r="AR528" i="1" s="1"/>
  <c r="EM838" i="1"/>
  <c r="AB567" i="1" s="1"/>
  <c r="AFM856" i="1"/>
  <c r="TS862" i="1"/>
  <c r="AR563" i="1" s="1"/>
  <c r="KA856" i="1"/>
  <c r="AN629" i="1" s="1"/>
  <c r="PO814" i="1"/>
  <c r="L532" i="1" s="1"/>
  <c r="PF844" i="1"/>
  <c r="AF537" i="1" s="1"/>
  <c r="GO844" i="1"/>
  <c r="AF558" i="1" s="1"/>
  <c r="ON868" i="1"/>
  <c r="AW648" i="1" s="1"/>
  <c r="CK850" i="1"/>
  <c r="AJ615" i="1" s="1"/>
  <c r="RZ844" i="1"/>
  <c r="LK832" i="1"/>
  <c r="AFM832" i="1"/>
  <c r="AI832" i="1"/>
  <c r="X582" i="1" s="1"/>
  <c r="KJ832" i="1"/>
  <c r="RZ838" i="1"/>
  <c r="AHF862" i="1"/>
  <c r="AR589" i="1" s="1"/>
  <c r="SI826" i="1"/>
  <c r="T650" i="1" s="1"/>
  <c r="LB838" i="1"/>
  <c r="AB589" i="1" s="1"/>
  <c r="XW808" i="1"/>
  <c r="H554" i="1" s="1"/>
  <c r="PX868" i="1"/>
  <c r="AW611" i="1" s="1"/>
  <c r="CK844" i="1"/>
  <c r="AF573" i="1" s="1"/>
  <c r="AR814" i="1"/>
  <c r="L568" i="1" s="1"/>
  <c r="BJ844" i="1"/>
  <c r="AF570" i="1" s="1"/>
  <c r="EV844" i="1"/>
  <c r="AF576" i="1" s="1"/>
  <c r="DC844" i="1"/>
  <c r="AF609" i="1" s="1"/>
  <c r="VC844" i="1"/>
  <c r="AF580" i="1" s="1"/>
  <c r="DL844" i="1"/>
  <c r="AF582" i="1" s="1"/>
  <c r="FW844" i="1"/>
  <c r="AF614" i="1" s="1"/>
  <c r="VU814" i="1"/>
  <c r="L633" i="1" s="1"/>
  <c r="RZ832" i="1"/>
  <c r="SR832" i="1"/>
  <c r="X576" i="1" s="1"/>
  <c r="NV868" i="1"/>
  <c r="AW589" i="1" s="1"/>
  <c r="WV850" i="1"/>
  <c r="AJ649" i="1" s="1"/>
  <c r="PF832" i="1"/>
  <c r="X597" i="1" s="1"/>
  <c r="DL832" i="1"/>
  <c r="X522" i="1" s="1"/>
  <c r="VC832" i="1"/>
  <c r="X608" i="1" s="1"/>
  <c r="NV832" i="1"/>
  <c r="X612" i="1" s="1"/>
  <c r="RZ814" i="1"/>
  <c r="EV814" i="1"/>
  <c r="L578" i="1" s="1"/>
  <c r="EV826" i="1"/>
  <c r="T578" i="1" s="1"/>
  <c r="ADT814" i="1"/>
  <c r="KA820" i="1"/>
  <c r="P532" i="1" s="1"/>
  <c r="AGN826" i="1"/>
  <c r="T617" i="1" s="1"/>
  <c r="IZ850" i="1"/>
  <c r="AJ557" i="1" s="1"/>
  <c r="IZ862" i="1"/>
  <c r="AR578" i="1" s="1"/>
  <c r="UK802" i="1"/>
  <c r="D647" i="1" s="1"/>
  <c r="UJ870" i="1"/>
  <c r="PX838" i="1"/>
  <c r="AB542" i="1" s="1"/>
  <c r="PO838" i="1"/>
  <c r="AB609" i="1" s="1"/>
  <c r="AFV838" i="1"/>
  <c r="FN832" i="1"/>
  <c r="X622" i="1" s="1"/>
  <c r="LT850" i="1"/>
  <c r="AJ619" i="1" s="1"/>
  <c r="XW832" i="1"/>
  <c r="X525" i="1" s="1"/>
  <c r="GO832" i="1"/>
  <c r="X636" i="1" s="1"/>
  <c r="BJ832" i="1"/>
  <c r="X594" i="1" s="1"/>
  <c r="AHF826" i="1"/>
  <c r="T582" i="1" s="1"/>
  <c r="NM808" i="1"/>
  <c r="H604" i="1" s="1"/>
  <c r="NV808" i="1"/>
  <c r="H611" i="1" s="1"/>
  <c r="CT808" i="1"/>
  <c r="H598" i="1" s="1"/>
  <c r="AFD862" i="1"/>
  <c r="SI868" i="1"/>
  <c r="AW627" i="1" s="1"/>
  <c r="AGE856" i="1"/>
  <c r="AN579" i="1" s="1"/>
  <c r="NV814" i="1"/>
  <c r="L624" i="1" s="1"/>
  <c r="QG814" i="1"/>
  <c r="L537" i="1" s="1"/>
  <c r="Q814" i="1"/>
  <c r="L567" i="1" s="1"/>
  <c r="AHF814" i="1"/>
  <c r="L518" i="1" s="1"/>
  <c r="NV844" i="1"/>
  <c r="AF651" i="1" s="1"/>
  <c r="AGE820" i="1"/>
  <c r="P564" i="1" s="1"/>
  <c r="WV820" i="1"/>
  <c r="P633" i="1" s="1"/>
  <c r="JR826" i="1"/>
  <c r="T562" i="1" s="1"/>
  <c r="BA826" i="1"/>
  <c r="T642" i="1" s="1"/>
  <c r="TA826" i="1"/>
  <c r="T609" i="1" s="1"/>
  <c r="ND826" i="1"/>
  <c r="T538" i="1" s="1"/>
  <c r="BS826" i="1"/>
  <c r="T577" i="1" s="1"/>
  <c r="FN802" i="1"/>
  <c r="D558" i="1" s="1"/>
  <c r="FM870" i="1"/>
  <c r="D477" i="1" s="1"/>
  <c r="UK844" i="1"/>
  <c r="AF643" i="1" s="1"/>
  <c r="AGV870" i="1"/>
  <c r="P501" i="1" s="1"/>
  <c r="AGW802" i="1"/>
  <c r="D646" i="1" s="1"/>
  <c r="CT868" i="1"/>
  <c r="AW550" i="1" s="1"/>
  <c r="GN870" i="1"/>
  <c r="D479" i="1" s="1"/>
  <c r="GO802" i="1"/>
  <c r="D617" i="1" s="1"/>
  <c r="JI802" i="1"/>
  <c r="D564" i="1" s="1"/>
  <c r="JH870" i="1"/>
  <c r="H474" i="1" s="1"/>
  <c r="ADS870" i="1"/>
  <c r="ADT802" i="1"/>
  <c r="CK802" i="1"/>
  <c r="D644" i="1" s="1"/>
  <c r="CJ870" i="1"/>
  <c r="NV802" i="1"/>
  <c r="D618" i="1" s="1"/>
  <c r="NU870" i="1"/>
  <c r="H481" i="1" s="1"/>
  <c r="CA870" i="1"/>
  <c r="D467" i="1" s="1"/>
  <c r="CB802" i="1"/>
  <c r="D540" i="1" s="1"/>
  <c r="PW870" i="1"/>
  <c r="L481" i="1" s="1"/>
  <c r="PX802" i="1"/>
  <c r="D544" i="1" s="1"/>
  <c r="LB802" i="1"/>
  <c r="D600" i="1" s="1"/>
  <c r="LA870" i="1"/>
  <c r="H478" i="1" s="1"/>
  <c r="AFC870" i="1"/>
  <c r="AFD802" i="1"/>
  <c r="AI820" i="1"/>
  <c r="P627" i="1" s="1"/>
  <c r="PF820" i="1"/>
  <c r="P553" i="1" s="1"/>
  <c r="ADT820" i="1"/>
  <c r="JR820" i="1"/>
  <c r="P582" i="1" s="1"/>
  <c r="H820" i="1"/>
  <c r="P563" i="1" s="1"/>
  <c r="EV820" i="1"/>
  <c r="P629" i="1" s="1"/>
  <c r="JI820" i="1"/>
  <c r="P628" i="1" s="1"/>
  <c r="MC856" i="1"/>
  <c r="AN570" i="1" s="1"/>
  <c r="AHF802" i="1"/>
  <c r="D525" i="1" s="1"/>
  <c r="AHE870" i="1"/>
  <c r="P476" i="1" s="1"/>
  <c r="AR868" i="1"/>
  <c r="AW544" i="1" s="1"/>
  <c r="BA808" i="1"/>
  <c r="H536" i="1" s="1"/>
  <c r="LT808" i="1"/>
  <c r="H524" i="1" s="1"/>
  <c r="ADT808" i="1"/>
  <c r="Z808" i="1"/>
  <c r="H612" i="1" s="1"/>
  <c r="ND808" i="1"/>
  <c r="H519" i="1" s="1"/>
  <c r="TA808" i="1"/>
  <c r="H518" i="1" s="1"/>
  <c r="CB808" i="1"/>
  <c r="H559" i="1" s="1"/>
  <c r="FW808" i="1"/>
  <c r="H542" i="1" s="1"/>
  <c r="ML850" i="1"/>
  <c r="AJ556" i="1" s="1"/>
  <c r="CT850" i="1"/>
  <c r="AJ597" i="1" s="1"/>
  <c r="LT868" i="1"/>
  <c r="AW601" i="1" s="1"/>
  <c r="LT856" i="1"/>
  <c r="AN534" i="1" s="1"/>
  <c r="RZ856" i="1"/>
  <c r="IQ856" i="1"/>
  <c r="AN555" i="1" s="1"/>
  <c r="PO856" i="1"/>
  <c r="AN540" i="1" s="1"/>
  <c r="AFV856" i="1"/>
  <c r="MC844" i="1"/>
  <c r="AF636" i="1" s="1"/>
  <c r="XV870" i="1"/>
  <c r="XW802" i="1"/>
  <c r="D518" i="1" s="1"/>
  <c r="AGW826" i="1"/>
  <c r="T569" i="1" s="1"/>
  <c r="YO832" i="1"/>
  <c r="X603" i="1" s="1"/>
  <c r="Z850" i="1"/>
  <c r="AJ613" i="1" s="1"/>
  <c r="Q850" i="1"/>
  <c r="AJ604" i="1" s="1"/>
  <c r="LT838" i="1"/>
  <c r="AB576" i="1" s="1"/>
  <c r="TS832" i="1"/>
  <c r="X599" i="1" s="1"/>
  <c r="XW814" i="1"/>
  <c r="L635" i="1" s="1"/>
  <c r="MU832" i="1"/>
  <c r="FN826" i="1"/>
  <c r="T533" i="1" s="1"/>
  <c r="AFU870" i="1"/>
  <c r="AFV802" i="1"/>
  <c r="WV802" i="1"/>
  <c r="D571" i="1" s="1"/>
  <c r="WU870" i="1"/>
  <c r="L482" i="1" s="1"/>
  <c r="YO826" i="1"/>
  <c r="T593" i="1" s="1"/>
  <c r="H844" i="1"/>
  <c r="AF521" i="1" s="1"/>
  <c r="PX844" i="1"/>
  <c r="AF605" i="1" s="1"/>
  <c r="VU844" i="1"/>
  <c r="AF630" i="1" s="1"/>
  <c r="LB844" i="1"/>
  <c r="AF613" i="1" s="1"/>
  <c r="AFD826" i="1"/>
  <c r="PO850" i="1"/>
  <c r="AJ533" i="1" s="1"/>
  <c r="DL850" i="1"/>
  <c r="AJ626" i="1" s="1"/>
  <c r="YO820" i="1"/>
  <c r="P546" i="1" s="1"/>
  <c r="CB832" i="1"/>
  <c r="X617" i="1" s="1"/>
  <c r="TA832" i="1"/>
  <c r="X570" i="1" s="1"/>
  <c r="VU832" i="1"/>
  <c r="X578" i="1" s="1"/>
  <c r="H832" i="1"/>
  <c r="X577" i="1" s="1"/>
  <c r="ML832" i="1"/>
  <c r="X621" i="1" s="1"/>
  <c r="NM826" i="1"/>
  <c r="T591" i="1" s="1"/>
  <c r="SR826" i="1"/>
  <c r="T604" i="1" s="1"/>
  <c r="TA814" i="1"/>
  <c r="L523" i="1" s="1"/>
  <c r="UK850" i="1"/>
  <c r="AJ651" i="1" s="1"/>
  <c r="PF850" i="1"/>
  <c r="AJ541" i="1" s="1"/>
  <c r="AGN838" i="1"/>
  <c r="AB582" i="1" s="1"/>
  <c r="BA838" i="1"/>
  <c r="AB553" i="1" s="1"/>
  <c r="TS844" i="1"/>
  <c r="AF535" i="1" s="1"/>
  <c r="KA832" i="1"/>
  <c r="X560" i="1" s="1"/>
  <c r="CT832" i="1"/>
  <c r="X590" i="1" s="1"/>
  <c r="NM832" i="1"/>
  <c r="X523" i="1" s="1"/>
  <c r="EM844" i="1"/>
  <c r="AF577" i="1" s="1"/>
  <c r="BA814" i="1"/>
  <c r="L589" i="1" s="1"/>
  <c r="AFM814" i="1"/>
  <c r="LK814" i="1"/>
  <c r="JI862" i="1"/>
  <c r="AR618" i="1" s="1"/>
  <c r="AGE862" i="1"/>
  <c r="AR517" i="1" s="1"/>
  <c r="FN856" i="1"/>
  <c r="AN548" i="1" s="1"/>
  <c r="SI808" i="1"/>
  <c r="H567" i="1" s="1"/>
  <c r="VC808" i="1"/>
  <c r="H595" i="1" s="1"/>
  <c r="DL808" i="1"/>
  <c r="H532" i="1" s="1"/>
  <c r="KA844" i="1"/>
  <c r="AF547" i="1" s="1"/>
  <c r="GO808" i="1"/>
  <c r="H575" i="1" s="1"/>
  <c r="DC826" i="1"/>
  <c r="T534" i="1" s="1"/>
  <c r="Z832" i="1"/>
  <c r="X540" i="1" s="1"/>
  <c r="JI814" i="1"/>
  <c r="L582" i="1" s="1"/>
  <c r="SR814" i="1"/>
  <c r="L579" i="1" s="1"/>
  <c r="BS814" i="1"/>
  <c r="L556" i="1" s="1"/>
  <c r="Z814" i="1"/>
  <c r="L529" i="1" s="1"/>
  <c r="AGW844" i="1"/>
  <c r="AF632" i="1" s="1"/>
  <c r="RZ820" i="1"/>
  <c r="AGW820" i="1"/>
  <c r="P612" i="1" s="1"/>
  <c r="BS820" i="1"/>
  <c r="P557" i="1" s="1"/>
  <c r="LT820" i="1"/>
  <c r="P630" i="1" s="1"/>
  <c r="CT826" i="1"/>
  <c r="T623" i="1" s="1"/>
  <c r="CK826" i="1"/>
  <c r="T624" i="1" s="1"/>
  <c r="AFM826" i="1"/>
  <c r="NV820" i="1"/>
  <c r="P550" i="1" s="1"/>
  <c r="WV856" i="1"/>
  <c r="AN594" i="1" s="1"/>
  <c r="QY820" i="1"/>
  <c r="P593" i="1" s="1"/>
  <c r="MK870" i="1"/>
  <c r="L479" i="1" s="1"/>
  <c r="ML802" i="1"/>
  <c r="D527" i="1" s="1"/>
  <c r="CS870" i="1"/>
  <c r="CT802" i="1"/>
  <c r="D568" i="1" s="1"/>
  <c r="VU802" i="1"/>
  <c r="D582" i="1" s="1"/>
  <c r="VT870" i="1"/>
  <c r="T507" i="1" s="1"/>
  <c r="Z838" i="1"/>
  <c r="AB550" i="1" s="1"/>
  <c r="KA802" i="1"/>
  <c r="D574" i="1" s="1"/>
  <c r="JZ870" i="1"/>
  <c r="L472" i="1" s="1"/>
  <c r="AGN802" i="1"/>
  <c r="D603" i="1" s="1"/>
  <c r="AGM870" i="1"/>
  <c r="AH870" i="1"/>
  <c r="D469" i="1" s="1"/>
  <c r="AI802" i="1"/>
  <c r="D591" i="1" s="1"/>
  <c r="AQ870" i="1"/>
  <c r="AR802" i="1"/>
  <c r="D638" i="1" s="1"/>
  <c r="OM870" i="1"/>
  <c r="P507" i="1" s="1"/>
  <c r="ON802" i="1"/>
  <c r="D598" i="1" s="1"/>
  <c r="IY870" i="1"/>
  <c r="H470" i="1" s="1"/>
  <c r="IZ802" i="1"/>
  <c r="D587" i="1" s="1"/>
  <c r="SH870" i="1"/>
  <c r="L478" i="1" s="1"/>
  <c r="SI802" i="1"/>
  <c r="D627" i="1" s="1"/>
  <c r="MT870" i="1"/>
  <c r="MU802" i="1"/>
  <c r="CB820" i="1"/>
  <c r="P541" i="1" s="1"/>
  <c r="PX820" i="1"/>
  <c r="P559" i="1" s="1"/>
  <c r="BA820" i="1"/>
  <c r="P583" i="1" s="1"/>
  <c r="Z820" i="1"/>
  <c r="P598" i="1" s="1"/>
  <c r="IQ820" i="1"/>
  <c r="P535" i="1" s="1"/>
  <c r="ML820" i="1"/>
  <c r="P591" i="1" s="1"/>
  <c r="JR808" i="1"/>
  <c r="H521" i="1" s="1"/>
  <c r="Q838" i="1"/>
  <c r="AB588" i="1" s="1"/>
  <c r="AFV826" i="1"/>
  <c r="LB826" i="1"/>
  <c r="T592" i="1" s="1"/>
  <c r="ON826" i="1"/>
  <c r="T615" i="1" s="1"/>
  <c r="KJ838" i="1"/>
  <c r="ML808" i="1"/>
  <c r="H642" i="1" s="1"/>
  <c r="JR838" i="1"/>
  <c r="AB562" i="1" s="1"/>
  <c r="MU862" i="1"/>
  <c r="LK838" i="1"/>
  <c r="QY832" i="1"/>
  <c r="X583" i="1" s="1"/>
  <c r="SI844" i="1"/>
  <c r="AF587" i="1" s="1"/>
  <c r="SI820" i="1"/>
  <c r="P542" i="1" s="1"/>
  <c r="AGW868" i="1"/>
  <c r="AW643" i="1" s="1"/>
  <c r="BS808" i="1"/>
  <c r="H585" i="1" s="1"/>
  <c r="PO808" i="1"/>
  <c r="H527" i="1" s="1"/>
  <c r="AGN808" i="1"/>
  <c r="H541" i="1" s="1"/>
  <c r="AR808" i="1"/>
  <c r="H609" i="1" s="1"/>
  <c r="ON808" i="1"/>
  <c r="H600" i="1" s="1"/>
  <c r="AFM808" i="1"/>
  <c r="PX808" i="1"/>
  <c r="H619" i="1" s="1"/>
  <c r="IZ808" i="1"/>
  <c r="H576" i="1" s="1"/>
  <c r="ML814" i="1"/>
  <c r="L584" i="1" s="1"/>
  <c r="ON850" i="1"/>
  <c r="AJ529" i="1" s="1"/>
  <c r="KA850" i="1"/>
  <c r="AJ618" i="1" s="1"/>
  <c r="CK856" i="1"/>
  <c r="AN605" i="1" s="1"/>
  <c r="QY856" i="1"/>
  <c r="AN640" i="1" s="1"/>
  <c r="ML856" i="1"/>
  <c r="AN649" i="1" s="1"/>
  <c r="EV856" i="1"/>
  <c r="AN634" i="1" s="1"/>
  <c r="JI856" i="1"/>
  <c r="AN644" i="1" s="1"/>
  <c r="SI856" i="1"/>
  <c r="AN646" i="1" s="1"/>
  <c r="YO814" i="1"/>
  <c r="L576" i="1" s="1"/>
  <c r="IQ844" i="1"/>
  <c r="AF529" i="1" s="1"/>
  <c r="XW820" i="1"/>
  <c r="P531" i="1" s="1"/>
  <c r="LK844" i="1"/>
  <c r="CT814" i="1"/>
  <c r="L539" i="1" s="1"/>
  <c r="PX814" i="1"/>
  <c r="L651" i="1" s="1"/>
  <c r="MC814" i="1"/>
  <c r="L607" i="1" s="1"/>
  <c r="EV850" i="1"/>
  <c r="AJ561" i="1" s="1"/>
  <c r="AGW832" i="1"/>
  <c r="X571" i="1" s="1"/>
  <c r="BA856" i="1"/>
  <c r="AN531" i="1" s="1"/>
  <c r="NV856" i="1"/>
  <c r="AN557" i="1" s="1"/>
  <c r="TA850" i="1"/>
  <c r="AJ586" i="1" s="1"/>
  <c r="ND838" i="1"/>
  <c r="AB570" i="1" s="1"/>
  <c r="KJ814" i="1"/>
  <c r="ADT826" i="1"/>
  <c r="MC802" i="1"/>
  <c r="D522" i="1" s="1"/>
  <c r="MB870" i="1"/>
  <c r="DC838" i="1"/>
  <c r="AB596" i="1" s="1"/>
  <c r="KJ856" i="1"/>
  <c r="IZ856" i="1"/>
  <c r="AN604" i="1" s="1"/>
  <c r="DC850" i="1"/>
  <c r="AJ585" i="1" s="1"/>
  <c r="PO844" i="1"/>
  <c r="AF629" i="1" s="1"/>
  <c r="ADT844" i="1"/>
  <c r="LT844" i="1"/>
  <c r="AF561" i="1" s="1"/>
  <c r="MU814" i="1"/>
  <c r="QG850" i="1"/>
  <c r="AJ563" i="1" s="1"/>
  <c r="PX850" i="1"/>
  <c r="AJ548" i="1" s="1"/>
  <c r="PO832" i="1"/>
  <c r="X642" i="1" s="1"/>
  <c r="DC832" i="1"/>
  <c r="X534" i="1" s="1"/>
  <c r="WV832" i="1"/>
  <c r="X563" i="1" s="1"/>
  <c r="IZ814" i="1"/>
  <c r="L531" i="1" s="1"/>
  <c r="AR826" i="1"/>
  <c r="T525" i="1" s="1"/>
  <c r="MC820" i="1"/>
  <c r="P643" i="1" s="1"/>
  <c r="JR850" i="1"/>
  <c r="AJ530" i="1" s="1"/>
  <c r="QY850" i="1"/>
  <c r="AJ595" i="1" s="1"/>
  <c r="GO850" i="1"/>
  <c r="AJ641" i="1" s="1"/>
  <c r="TA844" i="1"/>
  <c r="AF557" i="1" s="1"/>
  <c r="VC838" i="1"/>
  <c r="AB636" i="1" s="1"/>
  <c r="BS838" i="1"/>
  <c r="AB600" i="1" s="1"/>
  <c r="Q832" i="1"/>
  <c r="X632" i="1" s="1"/>
  <c r="QG832" i="1"/>
  <c r="X647" i="1" s="1"/>
  <c r="ADT832" i="1"/>
  <c r="SI832" i="1"/>
  <c r="X568" i="1" s="1"/>
  <c r="AGE844" i="1"/>
  <c r="AF597" i="1" s="1"/>
  <c r="JR844" i="1"/>
  <c r="AF562" i="1" s="1"/>
  <c r="AFM844" i="1"/>
  <c r="SI814" i="1"/>
  <c r="L604" i="1" s="1"/>
  <c r="AGN814" i="1"/>
  <c r="L527" i="1" s="1"/>
  <c r="AGE814" i="1"/>
  <c r="L565" i="1" s="1"/>
  <c r="AHF808" i="1"/>
  <c r="H583" i="1" s="1"/>
  <c r="MC808" i="1"/>
  <c r="H546" i="1" s="1"/>
  <c r="AGW862" i="1"/>
  <c r="AR616" i="1" s="1"/>
  <c r="UK808" i="1"/>
  <c r="H652" i="1" s="1"/>
  <c r="SI862" i="1"/>
  <c r="AR567" i="1" s="1"/>
  <c r="CB814" i="1"/>
  <c r="L536" i="1" s="1"/>
  <c r="IQ814" i="1"/>
  <c r="L646" i="1" s="1"/>
  <c r="UK814" i="1"/>
  <c r="L645" i="1" s="1"/>
  <c r="KJ820" i="1"/>
  <c r="ON820" i="1"/>
  <c r="P609" i="1" s="1"/>
  <c r="EM826" i="1"/>
  <c r="T612" i="1" s="1"/>
  <c r="Q826" i="1"/>
  <c r="T526" i="1" s="1"/>
  <c r="DL826" i="1"/>
  <c r="T544" i="1" s="1"/>
  <c r="IQ826" i="1"/>
  <c r="T579" i="1" s="1"/>
  <c r="AGE826" i="1"/>
  <c r="T545" i="1" s="1"/>
  <c r="KA826" i="1"/>
  <c r="T553" i="1" s="1"/>
  <c r="AHF820" i="1"/>
  <c r="P587" i="1" s="1"/>
  <c r="EM802" i="1"/>
  <c r="D569" i="1" s="1"/>
  <c r="EL870" i="1"/>
  <c r="H476" i="1" s="1"/>
  <c r="YO802" i="1"/>
  <c r="D614" i="1" s="1"/>
  <c r="YN870" i="1"/>
  <c r="P481" i="1" s="1"/>
  <c r="IQ838" i="1"/>
  <c r="AB639" i="1" s="1"/>
  <c r="FN838" i="1"/>
  <c r="AB532" i="1" s="1"/>
  <c r="AR838" i="1"/>
  <c r="AB578" i="1" s="1"/>
  <c r="KJ850" i="1"/>
  <c r="XW838" i="1"/>
  <c r="AB613" i="1" s="1"/>
  <c r="BS802" i="1"/>
  <c r="D640" i="1" s="1"/>
  <c r="BR870" i="1"/>
  <c r="D478" i="1" s="1"/>
  <c r="PN870" i="1"/>
  <c r="P486" i="1" s="1"/>
  <c r="PO802" i="1"/>
  <c r="D532" i="1" s="1"/>
  <c r="FV870" i="1"/>
  <c r="FW802" i="1"/>
  <c r="D524" i="1" s="1"/>
  <c r="BJ802" i="1"/>
  <c r="D643" i="1" s="1"/>
  <c r="BI870" i="1"/>
  <c r="D470" i="1" s="1"/>
  <c r="QF870" i="1"/>
  <c r="QG802" i="1"/>
  <c r="D576" i="1" s="1"/>
  <c r="DK870" i="1"/>
  <c r="D474" i="1" s="1"/>
  <c r="DL802" i="1"/>
  <c r="D595" i="1" s="1"/>
  <c r="JR802" i="1"/>
  <c r="D545" i="1" s="1"/>
  <c r="JQ870" i="1"/>
  <c r="H468" i="1" s="1"/>
  <c r="SZ870" i="1"/>
  <c r="L467" i="1" s="1"/>
  <c r="TA802" i="1"/>
  <c r="D601" i="1" s="1"/>
  <c r="IQ802" i="1"/>
  <c r="D629" i="1" s="1"/>
  <c r="IP870" i="1"/>
  <c r="L471" i="1" s="1"/>
  <c r="RZ802" i="1"/>
  <c r="RY870" i="1"/>
  <c r="FW820" i="1"/>
  <c r="P573" i="1" s="1"/>
  <c r="VC820" i="1"/>
  <c r="P620" i="1" s="1"/>
  <c r="DL820" i="1"/>
  <c r="P597" i="1" s="1"/>
  <c r="CK820" i="1"/>
  <c r="P551" i="1" s="1"/>
  <c r="LB820" i="1"/>
  <c r="P576" i="1" s="1"/>
  <c r="AR820" i="1"/>
  <c r="P567" i="1" s="1"/>
  <c r="UK820" i="1"/>
  <c r="P539" i="1" s="1"/>
  <c r="SR808" i="1"/>
  <c r="H563" i="1" s="1"/>
  <c r="AGW838" i="1"/>
  <c r="AB647" i="1" s="1"/>
  <c r="WV838" i="1"/>
  <c r="AB603" i="1" s="1"/>
  <c r="QY826" i="1"/>
  <c r="T574" i="1" s="1"/>
  <c r="TS838" i="1"/>
  <c r="AB584" i="1" s="1"/>
  <c r="FN808" i="1"/>
  <c r="H589" i="1" s="1"/>
  <c r="AFV862" i="1"/>
  <c r="NM820" i="1"/>
  <c r="P634" i="1" s="1"/>
  <c r="MC838" i="1"/>
  <c r="AB549" i="1" s="1"/>
  <c r="WV814" i="1"/>
  <c r="L559" i="1" s="1"/>
  <c r="DC868" i="1"/>
  <c r="AW542" i="1" s="1"/>
  <c r="LB868" i="1"/>
  <c r="AW554" i="1" s="1"/>
  <c r="EV808" i="1"/>
  <c r="H620" i="1" s="1"/>
  <c r="QG808" i="1"/>
  <c r="H613" i="1" s="1"/>
  <c r="DC808" i="1"/>
  <c r="H549" i="1" s="1"/>
  <c r="PF808" i="1"/>
  <c r="H640" i="1" s="1"/>
  <c r="RZ808" i="1"/>
  <c r="Q808" i="1"/>
  <c r="H540" i="1" s="1"/>
  <c r="VU808" i="1"/>
  <c r="H647" i="1" s="1"/>
  <c r="ON814" i="1"/>
  <c r="L639" i="1" s="1"/>
  <c r="NV850" i="1"/>
  <c r="AJ645" i="1" s="1"/>
  <c r="FW850" i="1"/>
  <c r="AJ580" i="1" s="1"/>
  <c r="LK868" i="1"/>
  <c r="AGN856" i="1"/>
  <c r="AN622" i="1" s="1"/>
  <c r="H856" i="1"/>
  <c r="AN588" i="1" s="1"/>
  <c r="PF856" i="1"/>
  <c r="AN652" i="1" s="1"/>
  <c r="GO856" i="1"/>
  <c r="AN648" i="1" s="1"/>
  <c r="AR856" i="1"/>
  <c r="AN621" i="1" s="1"/>
  <c r="LB856" i="1"/>
  <c r="AN602" i="1" s="1"/>
  <c r="VC856" i="1"/>
  <c r="AN520" i="1" s="1"/>
  <c r="SR838" i="1"/>
  <c r="AB552" i="1" s="1"/>
  <c r="ML838" i="1"/>
  <c r="AB607" i="1" s="1"/>
  <c r="AFD814" i="1"/>
  <c r="AFV814" i="1"/>
  <c r="TS826" i="1"/>
  <c r="T629" i="1" s="1"/>
  <c r="EM832" i="1"/>
  <c r="X596" i="1" s="1"/>
  <c r="QG856" i="1"/>
  <c r="AN595" i="1" s="1"/>
  <c r="AGW850" i="1"/>
  <c r="AJ587" i="1" s="1"/>
  <c r="MU826" i="1"/>
  <c r="XW826" i="1"/>
  <c r="T573" i="1" s="1"/>
  <c r="AGW814" i="1"/>
  <c r="L548" i="1" s="1"/>
  <c r="JI832" i="1"/>
  <c r="X554" i="1" s="1"/>
  <c r="TR870" i="1"/>
  <c r="TS802" i="1"/>
  <c r="D551" i="1" s="1"/>
  <c r="IZ838" i="1"/>
  <c r="AB523" i="1" s="1"/>
  <c r="WV826" i="1"/>
  <c r="T634" i="1" s="1"/>
  <c r="CB844" i="1"/>
  <c r="AF534" i="1" s="1"/>
  <c r="H814" i="1"/>
  <c r="L600" i="1" s="1"/>
  <c r="DC814" i="1"/>
  <c r="L614" i="1" s="1"/>
  <c r="AI850" i="1"/>
  <c r="AJ622" i="1" s="1"/>
  <c r="IZ832" i="1"/>
  <c r="X562" i="1" s="1"/>
  <c r="Q844" i="1"/>
  <c r="AF574" i="1" s="1"/>
  <c r="BS844" i="1"/>
  <c r="AF616" i="1" s="1"/>
  <c r="AR844" i="1"/>
  <c r="AF532" i="1" s="1"/>
  <c r="SR844" i="1"/>
  <c r="AF598" i="1" s="1"/>
  <c r="BA844" i="1"/>
  <c r="AF517" i="1" s="1"/>
  <c r="QG844" i="1"/>
  <c r="AF627" i="1" s="1"/>
  <c r="LB814" i="1"/>
  <c r="L561" i="1" s="1"/>
  <c r="MU808" i="1"/>
  <c r="SI850" i="1"/>
  <c r="AJ517" i="1" s="1"/>
  <c r="RZ850" i="1"/>
  <c r="BA832" i="1"/>
  <c r="X615" i="1" s="1"/>
  <c r="LB832" i="1"/>
  <c r="X611" i="1" s="1"/>
  <c r="CK832" i="1"/>
  <c r="X623" i="1" s="1"/>
  <c r="ND832" i="1"/>
  <c r="X553" i="1" s="1"/>
  <c r="TS814" i="1"/>
  <c r="L627" i="1" s="1"/>
  <c r="AFV844" i="1"/>
  <c r="AGN844" i="1"/>
  <c r="AF553" i="1" s="1"/>
  <c r="BJ826" i="1"/>
  <c r="T564" i="1" s="1"/>
  <c r="AI826" i="1"/>
  <c r="T554" i="1" s="1"/>
  <c r="H826" i="1"/>
  <c r="T518" i="1" s="1"/>
  <c r="AHF844" i="1"/>
  <c r="AF565" i="1" s="1"/>
  <c r="AHF832" i="1"/>
  <c r="X644" i="1" s="1"/>
  <c r="AGE850" i="1"/>
  <c r="AJ629" i="1" s="1"/>
  <c r="LK820" i="1"/>
  <c r="EV862" i="1"/>
  <c r="AR551" i="1" s="1"/>
  <c r="VU838" i="1"/>
  <c r="AB623" i="1" s="1"/>
  <c r="JI838" i="1"/>
  <c r="AB574" i="1" s="1"/>
  <c r="AGE832" i="1"/>
  <c r="X555" i="1" s="1"/>
  <c r="EM808" i="1"/>
  <c r="H634" i="1" s="1"/>
  <c r="FW832" i="1"/>
  <c r="X634" i="1" s="1"/>
  <c r="FN844" i="1"/>
  <c r="AF635" i="1" s="1"/>
  <c r="KJ808" i="1"/>
  <c r="CK808" i="1"/>
  <c r="H557" i="1" s="1"/>
  <c r="LK808" i="1"/>
  <c r="AFV808" i="1"/>
  <c r="WV862" i="1"/>
  <c r="AR604" i="1" s="1"/>
  <c r="LK856" i="1"/>
  <c r="AGE808" i="1"/>
  <c r="H555" i="1" s="1"/>
  <c r="QY814" i="1"/>
  <c r="L540" i="1" s="1"/>
  <c r="FN814" i="1"/>
  <c r="L638" i="1" s="1"/>
  <c r="JR814" i="1"/>
  <c r="L552" i="1" s="1"/>
  <c r="EM814" i="1"/>
  <c r="L517" i="1" s="1"/>
  <c r="FW814" i="1"/>
  <c r="L575" i="1" s="1"/>
  <c r="PF814" i="1"/>
  <c r="L547" i="1" s="1"/>
  <c r="AFV820" i="1"/>
  <c r="ML868" i="1"/>
  <c r="AW610" i="1" s="1"/>
  <c r="CT820" i="1"/>
  <c r="P519" i="1" s="1"/>
  <c r="MU820" i="1"/>
  <c r="TS820" i="1"/>
  <c r="P648" i="1" s="1"/>
  <c r="CB826" i="1"/>
  <c r="T523" i="1" s="1"/>
  <c r="KJ826" i="1"/>
  <c r="ML826" i="1"/>
  <c r="T602" i="1" s="1"/>
  <c r="TS808" i="1"/>
  <c r="H618" i="1" s="1"/>
  <c r="NC870" i="1"/>
  <c r="P467" i="1" s="1"/>
  <c r="ND802" i="1"/>
  <c r="D593" i="1" s="1"/>
  <c r="LJ870" i="1"/>
  <c r="H484" i="1" s="1"/>
  <c r="LK802" i="1"/>
  <c r="MU856" i="1"/>
  <c r="NV838" i="1"/>
  <c r="AB579" i="1" s="1"/>
  <c r="H838" i="1"/>
  <c r="AB555" i="1" s="1"/>
  <c r="NM844" i="1"/>
  <c r="AF526" i="1" s="1"/>
  <c r="TS856" i="1"/>
  <c r="AN614" i="1" s="1"/>
  <c r="AZ870" i="1"/>
  <c r="D476" i="1" s="1"/>
  <c r="BA802" i="1"/>
  <c r="D630" i="1" s="1"/>
  <c r="EU870" i="1"/>
  <c r="H480" i="1" s="1"/>
  <c r="EV802" i="1"/>
  <c r="D556" i="1" s="1"/>
  <c r="SQ870" i="1"/>
  <c r="L473" i="1" s="1"/>
  <c r="SR802" i="1"/>
  <c r="D588" i="1" s="1"/>
  <c r="Z802" i="1"/>
  <c r="D577" i="1" s="1"/>
  <c r="DC802" i="1"/>
  <c r="D586" i="1" s="1"/>
  <c r="DB870" i="1"/>
  <c r="H471" i="1" s="1"/>
  <c r="P870" i="1"/>
  <c r="D473" i="1" s="1"/>
  <c r="Q802" i="1"/>
  <c r="D610" i="1" s="1"/>
  <c r="PF802" i="1"/>
  <c r="D633" i="1" s="1"/>
  <c r="PE870" i="1"/>
  <c r="H479" i="1" s="1"/>
  <c r="AFL870" i="1"/>
  <c r="AFM802" i="1"/>
  <c r="KI870" i="1"/>
  <c r="L484" i="1" s="1"/>
  <c r="KJ802" i="1"/>
  <c r="VB870" i="1"/>
  <c r="T503" i="1" s="1"/>
  <c r="VC802" i="1"/>
  <c r="D652" i="1" s="1"/>
  <c r="ND820" i="1"/>
  <c r="P574" i="1" s="1"/>
  <c r="VU820" i="1"/>
  <c r="P652" i="1" s="1"/>
  <c r="GO820" i="1"/>
  <c r="P578" i="1" s="1"/>
  <c r="DC820" i="1"/>
  <c r="P526" i="1" s="1"/>
  <c r="PO820" i="1"/>
  <c r="P645" i="1" s="1"/>
  <c r="BJ820" i="1"/>
  <c r="P528" i="1" s="1"/>
  <c r="YO808" i="1"/>
  <c r="H571" i="1" s="1"/>
  <c r="DL838" i="1"/>
  <c r="AB534" i="1" s="1"/>
  <c r="LK826" i="1"/>
  <c r="IZ820" i="1"/>
  <c r="P586" i="1" s="1"/>
  <c r="ON838" i="1"/>
  <c r="AB621" i="1" s="1"/>
  <c r="LT814" i="1"/>
  <c r="L538" i="1" s="1"/>
  <c r="CK814" i="1"/>
  <c r="L566" i="1" s="1"/>
  <c r="FW838" i="1"/>
  <c r="AB640" i="1" s="1"/>
  <c r="Q820" i="1"/>
  <c r="P560" i="1" s="1"/>
  <c r="RZ868" i="1"/>
  <c r="H808" i="1"/>
  <c r="H569" i="1" s="1"/>
  <c r="LB808" i="1"/>
  <c r="H564" i="1" s="1"/>
  <c r="WV808" i="1"/>
  <c r="H632" i="1" s="1"/>
  <c r="IQ808" i="1"/>
  <c r="H533" i="1" s="1"/>
  <c r="QY808" i="1"/>
  <c r="H630" i="1" s="1"/>
  <c r="BJ808" i="1"/>
  <c r="H520" i="1" s="1"/>
  <c r="AI808" i="1"/>
  <c r="H537" i="1" s="1"/>
  <c r="SR850" i="1"/>
  <c r="AJ639" i="1" s="1"/>
  <c r="BS868" i="1"/>
  <c r="AW572" i="1" s="1"/>
  <c r="AI856" i="1"/>
  <c r="AN583" i="1" s="1"/>
  <c r="PX856" i="1"/>
  <c r="AN524" i="1" s="1"/>
  <c r="DL856" i="1"/>
  <c r="AN569" i="1" s="1"/>
  <c r="ADT856" i="1"/>
  <c r="AGW808" i="1"/>
  <c r="H599" i="1" s="1"/>
  <c r="AFM862" i="1"/>
  <c r="NM802" i="1"/>
  <c r="D599" i="1" s="1"/>
  <c r="NL870" i="1"/>
  <c r="L480" i="1" s="1"/>
  <c r="GO826" i="1"/>
  <c r="T576" i="1" s="1"/>
  <c r="XW844" i="1"/>
  <c r="AF590" i="1" s="1"/>
  <c r="TA856" i="1"/>
  <c r="AN533" i="1" s="1"/>
  <c r="AFD856" i="1"/>
  <c r="JI850" i="1"/>
  <c r="AJ549" i="1" s="1"/>
  <c r="MC826" i="1"/>
  <c r="T584" i="1" s="1"/>
  <c r="NM814" i="1"/>
  <c r="L602" i="1" s="1"/>
  <c r="ML862" i="1"/>
  <c r="AR557" i="1" s="1"/>
  <c r="LT802" i="1"/>
  <c r="D590" i="1" s="1"/>
  <c r="LS870" i="1"/>
  <c r="L469" i="1" s="1"/>
  <c r="QY802" i="1"/>
  <c r="D631" i="1" s="1"/>
  <c r="QX870" i="1"/>
  <c r="AGD870" i="1"/>
  <c r="P471" i="1" s="1"/>
  <c r="AGE802" i="1"/>
  <c r="D596" i="1" s="1"/>
  <c r="NM838" i="1"/>
  <c r="AB631" i="1" s="1"/>
  <c r="FN820" i="1"/>
  <c r="P603" i="1" s="1"/>
  <c r="NV826" i="1"/>
  <c r="T546" i="1" s="1"/>
  <c r="BS856" i="1"/>
  <c r="AN617" i="1" s="1"/>
  <c r="P494" i="1" l="1"/>
  <c r="N339" i="1"/>
  <c r="H472" i="1"/>
  <c r="N323" i="1"/>
  <c r="P483" i="1"/>
  <c r="N328" i="1"/>
  <c r="T508" i="1"/>
  <c r="N337" i="1"/>
  <c r="L470" i="1"/>
  <c r="N331" i="1"/>
  <c r="D471" i="1"/>
  <c r="N325" i="1"/>
  <c r="L476" i="1"/>
  <c r="N338" i="1"/>
  <c r="P504" i="1"/>
  <c r="N336" i="1"/>
  <c r="P474" i="1"/>
  <c r="N327" i="1"/>
  <c r="D475" i="1"/>
  <c r="N330" i="1"/>
  <c r="H475" i="1"/>
  <c r="N324" i="1"/>
  <c r="T500" i="1"/>
  <c r="N329" i="1"/>
  <c r="H477" i="1"/>
  <c r="T504" i="1"/>
  <c r="N334" i="1"/>
  <c r="G33" i="1"/>
  <c r="G88" i="1"/>
  <c r="G66" i="1"/>
  <c r="G62" i="1"/>
  <c r="G48" i="1"/>
  <c r="G90" i="1"/>
  <c r="G53" i="1"/>
  <c r="AEB870" i="1"/>
  <c r="D472" i="1"/>
  <c r="D481" i="1"/>
  <c r="H483" i="1"/>
  <c r="G105" i="1"/>
  <c r="G97" i="1"/>
  <c r="G63" i="1"/>
  <c r="AET870" i="1"/>
  <c r="AEU844" i="1"/>
  <c r="AEK870" i="1"/>
  <c r="AEL814" i="1"/>
  <c r="TI870" i="1"/>
  <c r="G15" i="1"/>
  <c r="G132" i="1"/>
  <c r="G32" i="1"/>
  <c r="G26" i="1"/>
  <c r="G111" i="1"/>
  <c r="G137" i="1"/>
  <c r="G115" i="1"/>
  <c r="G107" i="1"/>
  <c r="G117" i="1"/>
  <c r="G13" i="1"/>
  <c r="G58" i="1"/>
  <c r="G103" i="1"/>
  <c r="G28" i="1"/>
  <c r="G25" i="1"/>
  <c r="G40" i="1"/>
  <c r="G124" i="1"/>
  <c r="G102" i="1"/>
  <c r="G135" i="1"/>
  <c r="G67" i="1"/>
  <c r="G30" i="1"/>
  <c r="G106" i="1"/>
  <c r="G21" i="1"/>
  <c r="G109" i="1"/>
  <c r="G3" i="1"/>
  <c r="G65" i="1"/>
  <c r="G31" i="1"/>
  <c r="G130" i="1"/>
  <c r="G84" i="1"/>
  <c r="G8" i="1"/>
  <c r="G125" i="1"/>
  <c r="G56" i="1"/>
  <c r="G38" i="1"/>
  <c r="G89" i="1"/>
  <c r="G79" i="1"/>
  <c r="G46" i="1"/>
  <c r="G54" i="1"/>
  <c r="G83" i="1"/>
  <c r="G870" i="1"/>
  <c r="H802" i="1"/>
  <c r="D607" i="1" s="1"/>
  <c r="D468" i="1" l="1"/>
  <c r="N333" i="1"/>
  <c r="P509" i="1"/>
  <c r="N335" i="1"/>
  <c r="G136" i="1"/>
  <c r="D3" i="6" l="1"/>
  <c r="P232" i="1" l="1"/>
  <c r="N367" i="1"/>
  <c r="G73" i="1"/>
  <c r="G24" i="1"/>
  <c r="G34" i="1"/>
  <c r="G29" i="1"/>
  <c r="G16" i="1"/>
  <c r="G14" i="1"/>
  <c r="G23" i="1"/>
  <c r="G11" i="1"/>
  <c r="G20" i="1"/>
  <c r="G60" i="1"/>
  <c r="G9" i="1"/>
  <c r="G42" i="1"/>
  <c r="G5" i="1"/>
  <c r="G291" i="1" l="1"/>
  <c r="Y821" i="1" l="1"/>
  <c r="E1682" i="1" l="1"/>
  <c r="E1907" i="1"/>
  <c r="Z826" i="1"/>
  <c r="T626" i="1" s="1"/>
  <c r="Y870" i="1"/>
  <c r="N326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0" i="1"/>
  <c r="G70" i="1"/>
  <c r="E2079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<sst xmlns="http://schemas.openxmlformats.org/spreadsheetml/2006/main" count="123523" uniqueCount="4985">
  <si>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</si>
  <si>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</si>
  <si>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</si>
  <si>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</si>
  <si>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</si>
  <si>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</si>
  <si>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</si>
  <si>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</si>
  <si>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</si>
  <si>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</si>
  <si>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</si>
  <si>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</si>
  <si>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</si>
  <si>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</si>
  <si>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</si>
  <si>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</si>
  <si>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</si>
  <si>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</si>
  <si>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</si>
  <si>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</si>
  <si>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</si>
  <si>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</si>
  <si>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</si>
  <si>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</si>
  <si>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</si>
  <si>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</si>
  <si>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</si>
  <si>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</si>
  <si>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</si>
  <si>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</si>
  <si>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</si>
  <si>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</si>
  <si>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</si>
  <si>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</si>
  <si>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</si>
  <si>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</si>
  <si>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</si>
  <si>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</si>
  <si>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</si>
  <si>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</si>
  <si>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</si>
  <si>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</si>
  <si>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</si>
  <si>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</si>
  <si>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</si>
  <si>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</si>
  <si>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</si>
  <si>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</si>
  <si>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</si>
  <si>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</si>
  <si>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</si>
  <si>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</si>
  <si>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</si>
  <si>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</si>
  <si>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</si>
  <si>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</si>
  <si>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</si>
  <si>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</si>
  <si>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</si>
  <si>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</si>
  <si>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</si>
  <si>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</si>
  <si>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</si>
  <si>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</si>
  <si>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</si>
  <si>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</si>
  <si>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</si>
  <si>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</si>
  <si>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</si>
  <si>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</si>
  <si>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</si>
  <si>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</si>
  <si>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</si>
  <si>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</si>
  <si>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</si>
  <si>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</si>
  <si>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</si>
  <si>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</si>
  <si>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</si>
  <si>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</si>
  <si>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</si>
  <si>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</si>
  <si>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</si>
  <si>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</si>
  <si>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</si>
  <si>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</si>
  <si>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</si>
  <si>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</si>
  <si>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</si>
  <si>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</si>
  <si>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</si>
  <si>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</si>
  <si>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</si>
  <si>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</si>
  <si>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</si>
  <si>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</si>
  <si>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</si>
  <si>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</si>
  <si>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</si>
  <si>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</si>
  <si>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</si>
  <si>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</si>
  <si>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</si>
  <si>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</si>
  <si>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</si>
  <si>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</si>
  <si>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</si>
  <si>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</si>
  <si>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</si>
  <si>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</si>
  <si>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</si>
  <si>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</si>
  <si>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</si>
  <si>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</si>
  <si>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</si>
  <si>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</si>
  <si>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</si>
  <si>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</si>
  <si>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</si>
  <si>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</si>
  <si>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</si>
  <si>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</si>
  <si>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</si>
  <si>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</si>
  <si>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</si>
  <si>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</si>
  <si>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</si>
  <si>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</si>
  <si>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</si>
  <si>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</si>
  <si>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</si>
  <si>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</si>
  <si>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</si>
  <si>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</si>
  <si>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</si>
  <si>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</si>
  <si>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</si>
  <si>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</si>
  <si>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</si>
  <si>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</si>
  <si>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</si>
  <si>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</si>
  <si>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</si>
  <si>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</si>
  <si>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</si>
  <si>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</si>
  <si>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</si>
  <si>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</si>
  <si>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</si>
  <si>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</si>
  <si>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</si>
  <si>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</si>
  <si>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</si>
  <si>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</si>
  <si>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</si>
  <si>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</si>
  <si>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</si>
  <si>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</si>
  <si>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</si>
  <si>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</si>
  <si>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</si>
  <si>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</si>
  <si>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</si>
  <si>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</si>
  <si>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</si>
  <si>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</si>
  <si>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</si>
  <si>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</si>
  <si>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</si>
  <si>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</si>
  <si>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</si>
  <si>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</si>
  <si>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</si>
  <si>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</si>
  <si>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</si>
  <si>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</si>
  <si>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</si>
  <si>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</si>
  <si>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</si>
  <si>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</si>
  <si>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</si>
  <si>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</si>
  <si>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</si>
  <si>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</si>
  <si>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</si>
  <si>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</si>
  <si>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</si>
  <si>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</si>
  <si>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</si>
  <si>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</si>
  <si>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</si>
  <si>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</si>
  <si>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</si>
  <si>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</si>
  <si>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</si>
  <si>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</si>
  <si>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</si>
  <si>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</si>
  <si>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</si>
  <si>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</si>
  <si>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</si>
  <si>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</si>
  <si>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</si>
  <si>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</si>
  <si>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</si>
  <si>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</si>
  <si>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</si>
  <si>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</si>
  <si>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</si>
  <si>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</si>
  <si>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</si>
  <si>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</si>
  <si>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</si>
  <si>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</si>
  <si>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</si>
  <si>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</si>
  <si>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</si>
  <si>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</si>
  <si>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</si>
  <si>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</si>
  <si>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</si>
  <si>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</si>
  <si>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</si>
  <si>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</si>
  <si>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</si>
  <si>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</si>
  <si>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</si>
  <si>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</si>
  <si>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</si>
  <si>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</si>
  <si>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</si>
  <si>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</si>
  <si>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</si>
  <si>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</si>
  <si>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</si>
  <si>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</si>
  <si>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</si>
  <si>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</si>
  <si>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</si>
  <si>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</si>
  <si>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</si>
  <si>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</si>
  <si>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</si>
  <si>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</si>
  <si>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</si>
  <si>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</si>
  <si>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</si>
  <si>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</si>
  <si>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</si>
  <si>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</si>
  <si>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</si>
  <si>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</si>
  <si>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</si>
  <si>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</si>
  <si>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</si>
  <si>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</si>
  <si>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</si>
  <si>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</si>
  <si>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</si>
  <si>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</si>
  <si>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</si>
  <si>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</si>
  <si>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</si>
  <si>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</si>
  <si>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</si>
  <si>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</si>
  <si>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</si>
  <si>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</si>
  <si>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</si>
  <si>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</si>
  <si>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</si>
  <si>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</si>
  <si>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</si>
  <si>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</si>
  <si>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</si>
  <si>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</si>
  <si>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</si>
  <si>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</si>
  <si>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</si>
  <si>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</si>
  <si>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</si>
  <si>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</si>
  <si>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</si>
  <si>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</si>
  <si>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</si>
  <si>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</si>
  <si>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</si>
  <si>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</si>
  <si>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</si>
  <si>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</si>
  <si>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</si>
  <si>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</si>
  <si>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</si>
  <si>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</si>
  <si>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</si>
  <si>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</si>
  <si>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</si>
  <si>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</si>
  <si>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</si>
  <si>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</si>
  <si>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</si>
  <si>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</si>
  <si>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</si>
  <si>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</si>
  <si>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</si>
  <si>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</si>
  <si>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</si>
  <si>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</si>
  <si>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</si>
  <si>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</si>
  <si>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</si>
  <si>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</si>
  <si>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</si>
  <si>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</si>
  <si>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</si>
  <si>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</si>
  <si>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</si>
  <si>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</si>
  <si>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</si>
  <si>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</si>
  <si>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</si>
  <si>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</si>
  <si>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</si>
  <si>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</si>
  <si>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</si>
  <si>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</si>
  <si>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</si>
  <si>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</si>
  <si>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</si>
  <si>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</si>
  <si>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</si>
  <si>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</si>
  <si>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</si>
  <si>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</si>
  <si>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</si>
  <si>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</si>
  <si>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</si>
  <si>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</si>
  <si>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</si>
  <si>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</si>
  <si>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</si>
  <si>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</si>
  <si>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</si>
  <si>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</si>
  <si>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</si>
  <si>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</si>
  <si>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</si>
  <si>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</si>
  <si>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</si>
  <si>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</si>
  <si>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</si>
  <si>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</si>
  <si>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</si>
  <si>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</si>
  <si>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</si>
  <si>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</si>
  <si>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</si>
  <si>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</si>
  <si>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</si>
  <si>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</si>
  <si>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</si>
  <si>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</si>
  <si>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</si>
  <si>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</si>
  <si>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</si>
  <si>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</si>
  <si>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</si>
  <si>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</si>
  <si>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</si>
  <si>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</si>
  <si>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</si>
  <si>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</si>
  <si>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</si>
  <si>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</si>
  <si>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</si>
  <si>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</si>
  <si>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</si>
  <si>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</si>
  <si>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</si>
  <si>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</si>
  <si>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</si>
  <si>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</si>
  <si>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</si>
  <si>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</si>
  <si>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</si>
  <si>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</si>
  <si>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</si>
  <si>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</si>
  <si>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</si>
  <si>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</si>
  <si>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</si>
  <si>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</si>
  <si>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</si>
  <si>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</si>
  <si>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</si>
  <si>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</si>
  <si>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</si>
  <si>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</si>
  <si>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</si>
  <si>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</si>
  <si>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</si>
  <si>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</si>
  <si>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</si>
  <si>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</si>
  <si>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</si>
  <si>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</si>
  <si>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</si>
  <si>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</si>
  <si>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</si>
  <si>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</si>
  <si>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</si>
  <si>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</si>
  <si>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</si>
  <si>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</si>
  <si>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</si>
  <si>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</si>
  <si>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</si>
  <si>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</si>
  <si>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</si>
  <si>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</si>
  <si>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</si>
  <si>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</si>
  <si>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</si>
  <si>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</si>
  <si>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</si>
  <si>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</si>
  <si>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</si>
  <si>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</si>
  <si>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</si>
  <si>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</si>
  <si>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</si>
  <si>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</si>
  <si>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</si>
  <si>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</si>
  <si>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</si>
  <si>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</si>
  <si>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</si>
  <si>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</si>
  <si>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</si>
  <si>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</si>
  <si>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</si>
  <si>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</si>
  <si>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</si>
  <si>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</si>
  <si>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</si>
  <si>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</si>
  <si>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</si>
  <si>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</si>
  <si>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</si>
  <si>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</si>
  <si>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</si>
  <si>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</si>
  <si>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</si>
  <si>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</si>
  <si>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</si>
  <si>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</si>
  <si>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</si>
  <si>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</si>
  <si>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</si>
  <si>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</si>
  <si>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</si>
  <si>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</si>
  <si>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</si>
  <si>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</si>
  <si>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</si>
  <si>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</si>
  <si>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</si>
  <si>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</si>
  <si>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</si>
  <si>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</si>
  <si>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</si>
  <si>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</si>
  <si>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</si>
  <si>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</si>
  <si>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</si>
  <si>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</si>
  <si>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</si>
  <si>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</si>
  <si>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</si>
  <si>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</si>
  <si>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</si>
  <si>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</si>
  <si>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</si>
  <si>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</si>
  <si>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</si>
  <si>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</si>
  <si>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</si>
  <si>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</si>
  <si>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</si>
  <si>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</si>
  <si>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</si>
  <si>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</si>
  <si>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</si>
  <si>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</si>
  <si>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</si>
  <si>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</si>
  <si>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</si>
  <si>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</si>
  <si>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</si>
  <si>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</si>
  <si>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</si>
  <si>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</si>
  <si>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</si>
  <si>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</si>
  <si>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</si>
  <si>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</si>
  <si>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</si>
  <si>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</si>
  <si>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</si>
  <si>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</si>
  <si>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</si>
  <si>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</si>
  <si>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</si>
  <si>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</si>
  <si>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</si>
  <si>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</si>
  <si>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</si>
  <si>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</si>
  <si>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</si>
  <si>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</si>
  <si>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</si>
  <si>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</si>
  <si>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</si>
  <si>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</si>
  <si>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</si>
  <si>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</si>
  <si>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</si>
  <si>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</si>
  <si>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</si>
  <si>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</si>
  <si>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</si>
  <si>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</si>
  <si>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</si>
  <si>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</si>
  <si>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</si>
  <si>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</si>
  <si>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</si>
  <si>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</si>
  <si>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</si>
  <si>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</si>
  <si>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</si>
  <si>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</si>
  <si>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</si>
  <si>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</si>
  <si>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</si>
  <si>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</si>
  <si>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</si>
  <si>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</si>
  <si>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</si>
  <si>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</si>
  <si>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</si>
  <si>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</si>
  <si>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</si>
  <si>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</si>
  <si>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</si>
  <si>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</si>
  <si>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</si>
  <si>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</si>
  <si>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</si>
  <si>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</si>
  <si>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</si>
  <si>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</si>
  <si>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</si>
  <si>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</si>
  <si>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</si>
  <si>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</si>
  <si>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</si>
  <si>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</si>
  <si>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</si>
  <si>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</si>
  <si>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</si>
  <si>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</si>
  <si>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</si>
  <si>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</si>
  <si>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</si>
  <si>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</si>
  <si>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</si>
  <si>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</si>
  <si>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</si>
  <si>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</si>
  <si>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</si>
  <si>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</si>
  <si>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</si>
  <si>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</si>
  <si>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</si>
  <si>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</si>
  <si>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</si>
  <si>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</si>
  <si>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</si>
  <si>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</si>
  <si>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</si>
  <si>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</si>
  <si>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</si>
  <si>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</si>
  <si>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</si>
  <si>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</si>
  <si>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</si>
  <si>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</si>
  <si>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</si>
  <si>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</si>
  <si>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</si>
  <si>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</si>
  <si>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</si>
  <si>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</si>
  <si>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</si>
  <si>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</si>
  <si>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</si>
  <si>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</si>
  <si>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</si>
  <si>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</si>
  <si>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</si>
  <si>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</si>
  <si>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</si>
  <si>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</si>
  <si>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</si>
  <si>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</si>
  <si>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</si>
  <si>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</si>
  <si>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</si>
  <si>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</si>
  <si>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</si>
  <si>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</si>
  <si>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</si>
  <si>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</si>
  <si>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</si>
  <si>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</si>
  <si>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</si>
  <si>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</si>
  <si>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</si>
  <si>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</si>
  <si>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</si>
  <si>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</si>
  <si>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</si>
  <si>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</si>
  <si>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</si>
  <si>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</si>
  <si>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</si>
  <si>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</si>
  <si>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</si>
  <si>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</si>
  <si>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</si>
  <si>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</si>
  <si>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</si>
  <si>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</si>
  <si>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</si>
  <si>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</si>
  <si>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</si>
  <si>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</si>
  <si>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</si>
  <si>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</si>
  <si>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</si>
  <si>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</si>
  <si>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</si>
  <si>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</si>
  <si>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</si>
  <si>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</si>
  <si>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</si>
  <si>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</si>
  <si>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</si>
  <si>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</si>
  <si>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</si>
  <si>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</si>
  <si>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</si>
  <si>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</si>
  <si>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</si>
  <si>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</si>
  <si>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</si>
  <si>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</si>
  <si>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</si>
  <si>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</si>
  <si>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</si>
  <si>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</si>
  <si>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</si>
  <si>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</si>
  <si>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</si>
  <si>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</si>
  <si>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</si>
  <si>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</si>
  <si>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</si>
  <si>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</si>
  <si>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</si>
  <si>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</si>
  <si>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</si>
  <si>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</si>
  <si>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</si>
  <si>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</si>
  <si>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</si>
  <si>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</si>
  <si>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</si>
  <si>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</si>
  <si>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</si>
  <si>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</si>
  <si>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</si>
  <si>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</si>
  <si>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</si>
  <si>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</si>
  <si>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</si>
  <si>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</si>
  <si>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</si>
  <si>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</si>
  <si>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</si>
  <si>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</si>
  <si>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</si>
  <si>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</si>
  <si>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</si>
  <si>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</si>
  <si>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</si>
  <si>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</si>
  <si>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</si>
  <si>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</si>
  <si>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</si>
  <si>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</si>
  <si>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</si>
  <si>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</si>
  <si>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</si>
  <si>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</si>
  <si>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</si>
  <si>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</si>
  <si>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</si>
  <si>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</si>
  <si>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</si>
  <si>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</si>
  <si>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</si>
  <si>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</si>
  <si>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</si>
  <si>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</si>
  <si>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</si>
  <si>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</si>
  <si>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</si>
  <si>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</si>
  <si>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</si>
  <si>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</si>
  <si>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</si>
  <si>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</si>
  <si>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</si>
  <si>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</si>
  <si>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</si>
  <si>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</si>
  <si>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</si>
  <si>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</si>
  <si>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</si>
  <si>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</si>
  <si>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</si>
  <si>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</si>
  <si>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</si>
  <si>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</si>
  <si>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</si>
  <si>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</si>
  <si>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</si>
  <si>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</si>
  <si>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</si>
  <si>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</si>
  <si>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</si>
  <si>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</si>
  <si>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</si>
  <si>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</si>
  <si>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</si>
  <si>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</si>
  <si>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</si>
  <si>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</si>
  <si>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</si>
  <si>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</si>
  <si>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</si>
  <si>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</si>
  <si>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</si>
  <si>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</si>
  <si>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</si>
  <si>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</si>
  <si>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</si>
  <si>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</si>
  <si>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</si>
  <si>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</si>
  <si>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</si>
  <si>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</si>
  <si>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</si>
  <si>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</si>
  <si>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</si>
  <si>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</si>
  <si>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</si>
  <si>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</si>
  <si>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</si>
  <si>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</si>
  <si>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</si>
  <si>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</si>
  <si>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</si>
  <si>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</si>
  <si>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</si>
  <si>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</si>
  <si>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</si>
  <si>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</si>
  <si>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</si>
  <si>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</si>
  <si>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</si>
  <si>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</si>
  <si>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</si>
  <si>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</si>
  <si>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</si>
  <si>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</si>
  <si>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</si>
  <si>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</si>
  <si>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</si>
  <si>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</si>
  <si>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</si>
  <si>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</si>
  <si>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</si>
  <si>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</si>
  <si>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</si>
  <si>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</si>
  <si>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</si>
  <si>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</si>
  <si>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</si>
  <si>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</si>
  <si>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</si>
  <si>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</si>
  <si>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</si>
  <si>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</si>
  <si>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</si>
  <si>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</si>
  <si>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</si>
  <si>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</si>
  <si>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</si>
  <si>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</si>
  <si>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</si>
  <si>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</si>
  <si>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</si>
  <si>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</si>
  <si>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</si>
  <si>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</si>
  <si>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</si>
  <si>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</si>
  <si>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</si>
  <si>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</si>
  <si>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</si>
  <si>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</si>
  <si>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</si>
  <si>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</si>
  <si>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</si>
  <si>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</si>
  <si>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</si>
  <si>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</si>
  <si>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</si>
  <si>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</si>
  <si>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</si>
  <si>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</si>
  <si>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</si>
  <si>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</si>
  <si>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</si>
  <si>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</si>
  <si>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</si>
  <si>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</si>
  <si>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</si>
  <si>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</si>
  <si>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</si>
  <si>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</si>
  <si>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</si>
  <si>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</si>
  <si>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</si>
  <si>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</si>
  <si>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</si>
  <si>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</si>
  <si>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</si>
  <si>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</si>
  <si>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</si>
  <si>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</si>
  <si>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</si>
  <si>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</si>
  <si>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</si>
  <si>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</si>
  <si>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</si>
  <si>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</si>
  <si>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</si>
  <si>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</si>
  <si>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</si>
  <si>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</si>
  <si>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</si>
  <si>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</si>
  <si>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</si>
  <si>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</si>
  <si>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</si>
  <si>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</si>
  <si>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</si>
  <si>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</si>
  <si>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</si>
  <si>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</si>
  <si>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</si>
  <si>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</si>
  <si>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</si>
  <si>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</si>
  <si>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</si>
  <si>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</si>
  <si>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</si>
  <si>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</si>
  <si>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</si>
  <si>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</si>
  <si>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</si>
  <si>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</si>
  <si>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</si>
  <si>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</si>
  <si>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</si>
  <si>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</si>
  <si>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</si>
  <si>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</si>
  <si>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</si>
  <si>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</si>
  <si>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</si>
  <si>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</si>
  <si>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</si>
  <si>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</si>
  <si>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</si>
  <si>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</si>
  <si>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</si>
  <si>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</si>
  <si>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</si>
  <si>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</si>
  <si>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</si>
  <si>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</si>
  <si>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</si>
  <si>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</si>
  <si>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</si>
  <si>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</si>
  <si>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</si>
  <si>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</si>
  <si>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</si>
  <si>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</si>
  <si>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</si>
  <si>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</si>
  <si>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</si>
  <si>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</si>
  <si>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</si>
  <si>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</si>
  <si>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</si>
  <si>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</si>
  <si>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</si>
  <si>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</si>
  <si>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</si>
  <si>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</si>
  <si>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</si>
  <si>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</si>
  <si>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</si>
  <si>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</si>
  <si>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</si>
  <si>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</si>
  <si>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</si>
  <si>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</si>
  <si>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</si>
  <si>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</si>
  <si>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</si>
  <si>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</si>
  <si>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</si>
  <si>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</si>
  <si>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</si>
  <si>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</si>
  <si>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</si>
  <si>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</si>
  <si>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</si>
  <si>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</si>
  <si>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</si>
  <si>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</si>
  <si>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</si>
  <si>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</si>
  <si>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</si>
  <si>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</si>
  <si>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</si>
  <si>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</si>
  <si>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</si>
  <si>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</si>
  <si>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</si>
  <si>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</si>
  <si>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</si>
  <si>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</si>
  <si>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</si>
  <si>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</si>
  <si>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</si>
  <si>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</si>
  <si>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</si>
  <si>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</si>
  <si>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</si>
  <si>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</si>
  <si>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</si>
  <si>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</si>
  <si>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</si>
  <si>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</si>
  <si>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</si>
  <si>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</si>
  <si>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</si>
  <si>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</si>
  <si>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</si>
  <si>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</si>
  <si>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</si>
  <si>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</si>
  <si>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</si>
  <si>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</si>
  <si>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</si>
  <si>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</si>
  <si>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</si>
  <si>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</si>
  <si>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</si>
  <si>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</si>
  <si>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</si>
  <si>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</si>
  <si>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</si>
  <si>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</si>
  <si>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</si>
  <si>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</si>
  <si>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</si>
  <si>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</si>
  <si>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</si>
  <si>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</si>
  <si>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</si>
  <si>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</si>
  <si>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</si>
  <si>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</si>
  <si>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</si>
  <si>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</si>
  <si>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</si>
  <si>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</si>
  <si>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</si>
  <si>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</si>
  <si>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</si>
  <si>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</si>
  <si>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</si>
  <si>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</si>
  <si>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</si>
  <si>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</si>
  <si>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</si>
  <si>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</si>
  <si>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</si>
  <si>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</si>
  <si>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</si>
  <si>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</si>
  <si>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</si>
  <si>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</si>
  <si>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</si>
  <si>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</si>
  <si>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</si>
  <si>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</si>
  <si>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</si>
  <si>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</si>
  <si>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</si>
  <si>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</si>
  <si>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</si>
  <si>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</si>
  <si>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</si>
  <si>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</si>
  <si>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</si>
  <si>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</si>
  <si>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</si>
  <si>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</si>
  <si>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</si>
  <si>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</si>
  <si>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</si>
  <si>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</si>
  <si>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</si>
  <si>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</si>
  <si>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</si>
  <si>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</si>
  <si>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</si>
  <si>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</si>
  <si>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</si>
  <si>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</si>
  <si>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</si>
  <si>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</si>
  <si>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</si>
  <si>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</si>
  <si>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</si>
  <si>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</si>
  <si>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</si>
  <si>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</si>
  <si>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</si>
  <si>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</si>
  <si>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</si>
  <si>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</si>
  <si>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</si>
  <si>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</si>
  <si>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</si>
  <si>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</si>
  <si>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</si>
  <si>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</si>
  <si>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</si>
  <si>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</si>
  <si>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</si>
  <si>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</si>
  <si>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</si>
  <si>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</si>
  <si>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</si>
  <si>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</si>
  <si>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</si>
  <si>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</si>
  <si>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</si>
  <si>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</si>
  <si>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</si>
  <si>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</si>
  <si>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</si>
  <si>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</si>
  <si>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</si>
  <si>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</si>
  <si>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</si>
  <si>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</si>
  <si>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</si>
  <si>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</si>
  <si>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</si>
  <si>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</si>
  <si>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</si>
  <si>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</si>
  <si>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</si>
  <si>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</si>
  <si>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</si>
  <si>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</si>
  <si>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</si>
  <si>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</si>
  <si>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</si>
  <si>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</si>
  <si>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</si>
  <si>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</si>
  <si>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</si>
  <si>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</si>
  <si>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</si>
  <si>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</si>
  <si>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</si>
  <si>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</si>
  <si>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</si>
  <si>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</si>
  <si>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</si>
  <si>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</si>
  <si>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</si>
  <si>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</si>
  <si>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</si>
  <si>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</si>
  <si>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</si>
  <si>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</si>
  <si>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</si>
  <si>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</si>
  <si>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</si>
  <si>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</si>
  <si>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</si>
  <si>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</si>
  <si>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</si>
  <si>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</si>
  <si>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</si>
  <si>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</si>
  <si>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</si>
  <si>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</si>
  <si>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</si>
  <si>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</si>
  <si>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</si>
  <si>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</si>
  <si>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</si>
  <si>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</si>
  <si>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</si>
  <si>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</si>
  <si>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</si>
  <si>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</si>
  <si>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</si>
  <si>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</si>
  <si>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</si>
  <si>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</si>
  <si>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</si>
  <si>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</si>
  <si>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</si>
  <si>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</si>
  <si>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</si>
  <si>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</si>
  <si>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</si>
  <si>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</si>
  <si>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</si>
  <si>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</si>
  <si>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</si>
  <si>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</si>
  <si>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</si>
  <si>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</si>
  <si>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</si>
  <si>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</si>
  <si>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</si>
  <si>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</si>
  <si>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</si>
  <si>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</si>
  <si>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</si>
  <si>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</si>
  <si>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</si>
  <si>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</si>
  <si>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</si>
  <si>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</si>
  <si>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</si>
  <si>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</si>
  <si>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</si>
  <si>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</si>
  <si>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</si>
  <si>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</si>
  <si>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</si>
  <si>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</si>
  <si>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</si>
  <si>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</si>
  <si>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</si>
  <si>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</si>
  <si>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</si>
  <si>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</si>
  <si>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</si>
  <si>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</si>
  <si>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</si>
  <si>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</si>
  <si>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</si>
  <si>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</si>
  <si>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</si>
  <si>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</si>
  <si>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</si>
  <si>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</si>
  <si>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</si>
  <si>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</si>
  <si>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</si>
  <si>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</si>
  <si>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</si>
  <si>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</si>
  <si>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</si>
  <si>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</si>
  <si>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</si>
  <si>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</si>
  <si>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</si>
  <si>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</si>
  <si>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</si>
  <si>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</si>
  <si>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</si>
  <si>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</si>
  <si>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</si>
  <si>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</si>
  <si>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</si>
  <si>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</si>
  <si>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</si>
  <si>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</si>
  <si>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</si>
  <si>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</si>
  <si>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</si>
  <si>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</si>
  <si>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</si>
  <si>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</si>
  <si>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</si>
  <si>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</si>
  <si>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</si>
  <si>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</si>
  <si>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</si>
  <si>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</si>
  <si>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</si>
  <si>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</si>
  <si>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</si>
  <si>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</si>
  <si>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</si>
  <si>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</si>
  <si>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</si>
  <si>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</si>
  <si>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</si>
  <si>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</si>
  <si>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</si>
  <si>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</si>
  <si>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</si>
  <si>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</si>
  <si>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</si>
  <si>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</si>
  <si>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</si>
  <si>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</si>
  <si>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</si>
  <si>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</si>
  <si>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</si>
  <si>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</si>
  <si>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</si>
  <si>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</si>
  <si>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</si>
  <si>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</si>
  <si>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</si>
  <si>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</si>
  <si>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</si>
  <si>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</si>
  <si>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</si>
  <si>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</si>
  <si>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</si>
  <si>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</si>
  <si>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</si>
  <si>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</si>
  <si>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</si>
  <si>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</si>
  <si>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</si>
  <si>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</si>
  <si>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</si>
  <si>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</si>
  <si>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</si>
  <si>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</si>
  <si>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</si>
  <si>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</si>
  <si>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</si>
  <si>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</si>
  <si>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</si>
  <si>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</si>
  <si>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</si>
  <si>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</si>
  <si>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</si>
  <si>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</si>
  <si>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</si>
  <si>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</si>
  <si>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</si>
  <si>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</si>
  <si>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</si>
  <si>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</si>
  <si>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</si>
  <si>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</si>
  <si>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</si>
  <si>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</si>
  <si>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</si>
  <si>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</si>
  <si>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</si>
  <si>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</si>
  <si>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</si>
  <si>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</si>
  <si>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</si>
  <si>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</si>
  <si>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</si>
  <si>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</si>
  <si>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</si>
  <si>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</si>
  <si>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</si>
  <si>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</si>
  <si>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</si>
  <si>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</si>
  <si>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</si>
  <si>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</si>
  <si>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</si>
  <si>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</si>
  <si>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</si>
  <si>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</si>
  <si>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</si>
  <si>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</si>
  <si>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</si>
  <si>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</si>
  <si>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</si>
  <si>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</si>
  <si>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</si>
  <si>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</si>
  <si>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</si>
  <si>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</si>
  <si>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</si>
  <si>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</si>
  <si>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</si>
  <si>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</si>
  <si>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</si>
  <si>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</si>
  <si>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</si>
  <si>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</si>
  <si>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</si>
  <si>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</si>
  <si>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</si>
  <si>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</si>
  <si>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</si>
  <si>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</si>
  <si>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</si>
  <si>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</si>
  <si>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</si>
  <si>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</si>
  <si>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</si>
  <si>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</si>
  <si>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</si>
  <si>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</si>
  <si>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</si>
  <si>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</si>
  <si>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</si>
  <si>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</si>
  <si>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</si>
  <si>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</si>
  <si>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</si>
  <si>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</si>
  <si>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</si>
  <si>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</si>
  <si>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</si>
  <si>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</si>
  <si>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</si>
  <si>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</si>
  <si>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</si>
  <si>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</si>
  <si>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</si>
  <si>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</si>
  <si>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</si>
  <si>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</si>
  <si>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</si>
  <si>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</si>
  <si>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</si>
  <si>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</si>
  <si>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</si>
  <si>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</si>
  <si>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</si>
  <si>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</si>
  <si>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</si>
  <si>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</si>
  <si>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</si>
  <si>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</si>
  <si>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</si>
  <si>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</si>
  <si>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</si>
  <si>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</si>
  <si>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</si>
  <si>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</si>
  <si>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</si>
  <si>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</si>
  <si>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</si>
  <si>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</si>
  <si>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</si>
  <si>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</si>
  <si>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</si>
  <si>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</si>
  <si>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</si>
  <si>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</si>
  <si>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</si>
  <si>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</si>
  <si>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</si>
  <si>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</si>
  <si>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</si>
  <si>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</si>
  <si>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</si>
  <si>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</si>
  <si>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</si>
  <si>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</si>
  <si>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</si>
  <si>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</si>
  <si>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</si>
  <si>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</si>
  <si>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</si>
  <si>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</si>
  <si>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</si>
  <si>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</si>
  <si>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</si>
  <si>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</si>
  <si>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</si>
  <si>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</si>
  <si>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</si>
  <si>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</si>
  <si>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</si>
  <si>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</si>
  <si>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</si>
  <si>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</si>
  <si>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</si>
  <si>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</si>
  <si>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</si>
  <si>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</si>
  <si>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</si>
  <si>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</si>
  <si>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</si>
  <si>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</si>
  <si>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</si>
  <si>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</si>
  <si>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</si>
  <si>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</si>
  <si>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</si>
  <si>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</si>
  <si>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</si>
  <si>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</si>
  <si>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</si>
  <si>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</si>
  <si>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</si>
  <si>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</si>
  <si>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</si>
  <si>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</si>
  <si>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</si>
  <si>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</si>
  <si>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</si>
  <si>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</si>
  <si>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</si>
  <si>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</si>
  <si>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</si>
  <si>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</si>
  <si>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</si>
  <si>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</si>
  <si>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</si>
  <si>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</si>
  <si>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</si>
  <si>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</si>
  <si>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</si>
  <si>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</si>
  <si>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</si>
  <si>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</si>
  <si>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</si>
  <si>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</si>
  <si>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</si>
  <si>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</si>
  <si>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</si>
  <si>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</si>
  <si>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</si>
  <si>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</si>
  <si>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</si>
  <si>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</si>
  <si>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</si>
  <si>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</si>
  <si>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</si>
  <si>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</si>
  <si>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</si>
  <si>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</si>
  <si>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</si>
  <si>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</si>
  <si>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</si>
  <si>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</si>
  <si>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</si>
  <si>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</si>
  <si>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</si>
  <si>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</si>
  <si>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</si>
  <si>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</si>
  <si>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</si>
  <si>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</si>
  <si>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</si>
  <si>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</si>
  <si>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</si>
  <si>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</si>
  <si>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</si>
  <si>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</si>
  <si>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</si>
  <si>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</si>
  <si>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</si>
  <si>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</si>
  <si>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</si>
  <si>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</si>
  <si>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</si>
  <si>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</si>
  <si>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</si>
  <si>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</si>
  <si>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</si>
  <si>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</si>
  <si>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</si>
  <si>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</si>
  <si>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</si>
  <si>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</si>
  <si>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</si>
  <si>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</si>
  <si>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</si>
  <si>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</si>
  <si>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</si>
  <si>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</si>
  <si>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</si>
  <si>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</si>
  <si>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</si>
  <si>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</si>
  <si>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</si>
  <si>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</si>
  <si>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</si>
  <si>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</si>
  <si>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</si>
  <si>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</si>
  <si>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</si>
  <si>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</si>
  <si>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</si>
  <si>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</si>
  <si>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</si>
  <si>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</si>
  <si>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</si>
  <si>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</si>
  <si>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</si>
  <si>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</si>
  <si>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</si>
  <si>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</si>
  <si>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</si>
  <si>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</si>
  <si>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</si>
  <si>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</si>
  <si>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</si>
  <si>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</si>
  <si>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</si>
  <si>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</si>
  <si>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</si>
  <si>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</si>
  <si>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</si>
  <si>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</si>
  <si>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</si>
  <si>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</si>
  <si>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</si>
  <si>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</si>
  <si>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</si>
  <si>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</si>
  <si>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</si>
  <si>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</si>
  <si>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</si>
  <si>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</si>
  <si>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</si>
  <si>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</si>
  <si>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</si>
  <si>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</si>
  <si>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</si>
  <si>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</si>
  <si>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</si>
  <si>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</si>
  <si>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</si>
  <si>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</si>
  <si>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</si>
  <si>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</si>
  <si>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</si>
  <si>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</si>
  <si>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</si>
  <si>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</si>
  <si>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</si>
  <si>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</si>
  <si>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</si>
  <si>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</si>
  <si>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</si>
  <si>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</si>
  <si>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</si>
  <si>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</si>
  <si>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</si>
  <si>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</si>
  <si>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</si>
  <si>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</si>
  <si>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</si>
  <si>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</si>
  <si>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</si>
  <si>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</si>
  <si>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</si>
  <si>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</si>
  <si>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</si>
  <si>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</si>
  <si>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</si>
  <si>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</si>
  <si>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</si>
  <si>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</si>
  <si>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</si>
  <si>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</si>
  <si>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</si>
  <si>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</si>
  <si>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</si>
  <si>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</si>
  <si>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</si>
  <si>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</si>
  <si>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</si>
  <si>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</si>
  <si>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</si>
  <si>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</si>
  <si>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</si>
  <si>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</si>
  <si>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</si>
  <si>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</si>
  <si>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</si>
  <si>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</si>
  <si>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</si>
  <si>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</si>
  <si>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</si>
  <si>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</si>
  <si>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</si>
  <si>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</si>
  <si>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</si>
  <si>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</si>
  <si>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</si>
  <si>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</si>
  <si>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</si>
  <si>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</si>
  <si>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</si>
  <si>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</si>
  <si>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</si>
  <si>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</si>
  <si>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</si>
  <si>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</si>
  <si>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</si>
  <si>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</si>
  <si>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</si>
  <si>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</si>
  <si>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</si>
  <si>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</si>
  <si>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</si>
  <si>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</si>
  <si>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</si>
  <si>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</si>
  <si>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</si>
  <si>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</si>
  <si>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</si>
  <si>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</si>
  <si>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</si>
  <si>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</si>
  <si>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</si>
  <si>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</si>
  <si>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</si>
  <si>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</si>
  <si>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</si>
  <si>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</si>
  <si>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</si>
  <si>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</si>
  <si>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</si>
  <si>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</si>
  <si>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</si>
  <si>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</si>
  <si>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</si>
  <si>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</si>
  <si>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</si>
  <si>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</si>
  <si>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</si>
  <si>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</si>
  <si>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</si>
  <si>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</si>
  <si>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</si>
  <si>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</si>
  <si>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</si>
  <si>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</si>
  <si>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</si>
  <si>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</si>
  <si>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</si>
  <si>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</si>
  <si>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</si>
  <si>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</si>
  <si>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</si>
  <si>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</si>
  <si>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</si>
  <si>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</si>
  <si>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</si>
  <si>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</si>
  <si>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</si>
  <si>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</si>
  <si>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</si>
  <si>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</si>
  <si>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</si>
  <si>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</si>
  <si>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</si>
  <si>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</si>
  <si>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</si>
  <si>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</si>
  <si>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</si>
  <si>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</si>
  <si>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</si>
  <si>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</si>
  <si>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</si>
  <si>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</si>
  <si>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</si>
  <si>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</si>
  <si>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</si>
  <si>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</si>
  <si>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</si>
  <si>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</si>
  <si>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</si>
  <si>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</si>
  <si>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</si>
  <si>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</si>
  <si>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</si>
  <si>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</si>
  <si>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</si>
  <si>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</si>
  <si>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</si>
  <si>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</si>
  <si>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</si>
  <si>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</si>
  <si>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</si>
  <si>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</si>
  <si>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</si>
  <si>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</si>
  <si>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</si>
  <si>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</si>
  <si>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</si>
  <si>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</si>
  <si>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</si>
  <si>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</si>
  <si>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</si>
  <si>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</si>
  <si>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</si>
  <si>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</si>
  <si>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</si>
  <si>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</si>
  <si>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</si>
  <si>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</si>
  <si>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</si>
  <si>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</si>
  <si>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</si>
  <si>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</si>
  <si>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</si>
  <si>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</si>
  <si>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</si>
  <si>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</si>
  <si>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</si>
  <si>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</si>
  <si>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</si>
  <si>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</si>
  <si>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</si>
  <si>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</si>
  <si>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</si>
  <si>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</si>
  <si>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</si>
  <si>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</si>
  <si>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</si>
  <si>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</si>
  <si>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</si>
  <si>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</si>
  <si>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</si>
  <si>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</si>
  <si>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</si>
  <si>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</si>
  <si>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</si>
  <si>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</si>
  <si>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</si>
  <si>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</si>
  <si>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</si>
  <si>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</si>
  <si>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</si>
  <si>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</si>
  <si>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</si>
  <si>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</si>
  <si>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</si>
  <si>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</si>
  <si>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</si>
  <si>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</si>
  <si>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</si>
  <si>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</si>
  <si>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</si>
  <si>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</si>
  <si>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</si>
  <si>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</si>
  <si>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</si>
  <si>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</si>
  <si>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</si>
  <si>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</si>
  <si>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</si>
  <si>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</si>
  <si>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</si>
  <si>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</si>
  <si>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</si>
  <si>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</si>
  <si>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</si>
  <si>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</si>
  <si>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</si>
  <si>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</si>
  <si>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</si>
  <si>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</si>
  <si>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</si>
  <si>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</si>
  <si>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</si>
  <si>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</si>
  <si>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</si>
  <si>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</si>
  <si>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</si>
  <si>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</si>
  <si>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</si>
  <si>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</si>
  <si>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</si>
  <si>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</si>
  <si>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</si>
  <si>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</si>
  <si>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</si>
  <si>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</si>
  <si>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</si>
  <si>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</si>
  <si>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</si>
  <si>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</si>
  <si>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</si>
  <si>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</si>
  <si>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</si>
  <si>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</si>
  <si>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</si>
  <si>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</si>
  <si>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</si>
  <si>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</si>
  <si>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</si>
  <si>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</si>
  <si>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</si>
  <si>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</si>
  <si>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</si>
  <si>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</si>
  <si>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</si>
  <si>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</si>
  <si>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</si>
  <si>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</si>
  <si>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</si>
  <si>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</si>
  <si>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</si>
  <si>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</si>
  <si>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</si>
  <si>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</si>
  <si>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</si>
  <si>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</si>
  <si>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</si>
  <si>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</si>
  <si>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</si>
  <si>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</si>
  <si>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</si>
  <si>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</si>
  <si>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</si>
  <si>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</si>
  <si>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</si>
  <si>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</si>
  <si>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</si>
  <si>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</si>
  <si>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</si>
  <si>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</si>
  <si>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</si>
  <si>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</si>
  <si>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</si>
  <si>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</si>
  <si>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</si>
  <si>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</si>
  <si>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</si>
  <si>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</si>
  <si>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</si>
  <si>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</si>
  <si>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</si>
  <si>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</si>
  <si>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</si>
  <si>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</si>
  <si>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</si>
  <si>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</si>
  <si>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</si>
  <si>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</si>
  <si>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</si>
  <si>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</si>
  <si>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</si>
  <si>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</si>
  <si>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</si>
  <si>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</si>
  <si>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</si>
  <si>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</si>
  <si>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</si>
  <si>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</si>
  <si>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</si>
  <si>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</si>
  <si>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</si>
  <si>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</si>
  <si>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</si>
  <si>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</si>
  <si>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</si>
  <si>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</si>
  <si>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</si>
  <si>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</si>
  <si>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</si>
  <si>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</si>
  <si>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</si>
  <si>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</si>
  <si>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</si>
  <si>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</si>
  <si>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</si>
  <si>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</si>
  <si>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</si>
  <si>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</si>
  <si>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</si>
  <si>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</si>
  <si>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</si>
  <si>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</si>
  <si>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</si>
  <si>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</si>
  <si>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</si>
  <si>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</si>
  <si>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</si>
  <si>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</si>
  <si>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</si>
  <si>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</si>
  <si>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</si>
  <si>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</si>
  <si>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</si>
  <si>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</si>
  <si>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</si>
  <si>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</si>
  <si>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</si>
  <si>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</si>
  <si>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</si>
  <si>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</si>
  <si>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</si>
  <si>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</si>
  <si>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</si>
  <si>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</si>
  <si>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</si>
  <si>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</si>
  <si>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</si>
  <si>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</si>
  <si>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</si>
  <si>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</si>
  <si>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</si>
  <si>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</si>
  <si>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</si>
  <si>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</si>
  <si>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</si>
  <si>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</si>
  <si>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</si>
  <si>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</si>
  <si>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</si>
  <si>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</si>
  <si>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</si>
  <si>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</si>
  <si>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</si>
  <si>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</si>
  <si>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</si>
  <si>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</si>
  <si>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</si>
  <si>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</si>
  <si>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</si>
  <si>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</si>
  <si>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</si>
  <si>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</si>
  <si>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</si>
  <si>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</si>
  <si>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</si>
  <si>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</si>
  <si>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</si>
  <si>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</si>
  <si>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</si>
  <si>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</si>
  <si>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</si>
  <si>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</si>
  <si>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</si>
  <si>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</si>
  <si>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</si>
  <si>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</si>
  <si>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</si>
  <si>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</si>
  <si>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</si>
  <si>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</si>
  <si>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</si>
  <si>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</si>
  <si>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</si>
  <si>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</si>
  <si>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</si>
  <si>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</si>
  <si>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</si>
  <si>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</si>
  <si>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</si>
  <si>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</si>
  <si>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</si>
  <si>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</si>
  <si>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</si>
  <si>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</si>
  <si>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</si>
  <si>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</si>
  <si>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</si>
  <si>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</si>
  <si>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</si>
  <si>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</si>
  <si>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</si>
  <si>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</si>
  <si>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</si>
  <si>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</si>
  <si>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</si>
  <si>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</si>
  <si>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</si>
  <si>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</si>
  <si>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</si>
  <si>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</si>
  <si>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</si>
  <si>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</si>
  <si>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</si>
  <si>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</si>
  <si>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</si>
  <si>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</si>
  <si>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</si>
  <si>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</si>
  <si>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</si>
  <si>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</si>
  <si>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</si>
  <si>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</si>
  <si>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</si>
  <si>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</si>
  <si>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</si>
  <si>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</si>
  <si>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</si>
  <si>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</si>
  <si>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</si>
  <si>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</si>
  <si>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</si>
  <si>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</si>
  <si>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</si>
  <si>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</si>
  <si>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</si>
  <si>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</si>
  <si>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</si>
  <si>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</si>
  <si>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</si>
  <si>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</si>
  <si>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</si>
  <si>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</si>
  <si>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</si>
  <si>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</si>
  <si>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</si>
  <si>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</si>
  <si>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</si>
  <si>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</si>
  <si>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</si>
  <si>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</si>
  <si>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</si>
  <si>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</si>
  <si>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</si>
  <si>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</si>
  <si>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</si>
  <si>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</si>
  <si>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</si>
  <si>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</si>
  <si>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</si>
  <si>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</si>
  <si>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</si>
  <si>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</si>
  <si>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</si>
  <si>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</si>
  <si>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</si>
  <si>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</si>
  <si>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</si>
  <si>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</si>
  <si>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</si>
  <si>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</si>
  <si>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</si>
  <si>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</si>
  <si>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</si>
  <si>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</si>
  <si>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</si>
  <si>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</si>
  <si>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</si>
  <si>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</si>
  <si>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</si>
  <si>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</si>
  <si>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</si>
  <si>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</si>
  <si>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</si>
  <si>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</si>
  <si>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</si>
  <si>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</si>
  <si>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</si>
  <si>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</si>
  <si>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</si>
  <si>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</si>
  <si>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</si>
  <si>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</si>
  <si>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</si>
  <si>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</si>
  <si>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</si>
  <si>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</si>
  <si>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</si>
  <si>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</si>
  <si>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</si>
  <si>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</si>
  <si>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</si>
  <si>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</si>
  <si>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</si>
  <si>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</si>
  <si>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</si>
  <si>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</si>
  <si>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</si>
  <si>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</si>
  <si>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</si>
  <si>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</si>
  <si>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</si>
  <si>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</si>
  <si>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</si>
  <si>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</si>
  <si>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</si>
  <si>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</si>
  <si>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</si>
  <si>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</si>
  <si>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</si>
  <si>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</si>
  <si>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</si>
  <si>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</si>
  <si>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</si>
  <si>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</si>
  <si>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</si>
  <si>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</si>
  <si>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</si>
  <si>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</si>
  <si>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</si>
  <si>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</si>
  <si>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</si>
  <si>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</si>
  <si>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</si>
  <si>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</si>
  <si>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</si>
  <si>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</si>
  <si>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</si>
  <si>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</si>
  <si>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</si>
  <si>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</si>
  <si>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</si>
  <si>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</si>
  <si>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</si>
  <si>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</si>
  <si>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</si>
  <si>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</si>
  <si>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</si>
  <si>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</si>
  <si>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</si>
  <si>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</si>
  <si>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</si>
  <si>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</si>
  <si>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</si>
  <si>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</si>
  <si>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</si>
  <si>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</si>
  <si>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</si>
  <si>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</si>
  <si>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</si>
  <si>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</si>
  <si>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</si>
  <si>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</si>
  <si>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</si>
  <si>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</si>
  <si>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</si>
  <si>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</si>
  <si>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</si>
  <si>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</si>
  <si>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</si>
  <si>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</si>
  <si>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</si>
  <si>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</si>
  <si>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</si>
  <si>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</si>
  <si>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</si>
  <si>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</si>
  <si>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</si>
  <si>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</si>
  <si>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</si>
  <si>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</si>
  <si>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</si>
  <si>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</si>
  <si>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</si>
  <si>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</si>
  <si>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</si>
  <si>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</si>
  <si>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</si>
  <si>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</si>
  <si>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</si>
  <si>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</si>
  <si>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</si>
  <si>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</si>
  <si>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</si>
  <si>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</si>
  <si>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</si>
  <si>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</si>
  <si>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</si>
  <si>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</si>
  <si>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</si>
  <si>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</si>
  <si>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</si>
  <si>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</si>
  <si>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</si>
  <si>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</si>
  <si>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</si>
  <si>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</si>
  <si>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</si>
  <si>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</si>
  <si>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</si>
  <si>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</si>
  <si>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</si>
  <si>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</si>
  <si>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</si>
  <si>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</si>
  <si>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</si>
  <si>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</si>
  <si>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</si>
  <si>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</si>
  <si>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</si>
  <si>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</si>
  <si>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</si>
  <si>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</si>
  <si>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</si>
  <si>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</si>
  <si>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</si>
  <si>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</si>
  <si>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</si>
  <si>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</si>
  <si>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</si>
  <si>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</si>
  <si>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</si>
  <si>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</si>
  <si>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</si>
  <si>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</si>
  <si>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</si>
  <si>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</si>
  <si>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</si>
  <si>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</si>
  <si>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</si>
  <si>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</si>
  <si>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</si>
  <si>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</si>
  <si>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</si>
  <si>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</si>
  <si>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</si>
  <si>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</si>
  <si>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</si>
  <si>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</si>
  <si>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</si>
  <si>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</si>
  <si>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</si>
  <si>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</si>
  <si>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</si>
  <si>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</si>
  <si>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</si>
  <si>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</si>
  <si>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</si>
  <si>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</si>
  <si>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</si>
  <si>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</si>
  <si>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</si>
  <si>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</si>
  <si>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</si>
  <si>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</si>
  <si>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</si>
  <si>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</si>
  <si>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</si>
  <si>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</si>
  <si>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</si>
  <si>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</si>
  <si>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</si>
  <si>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</si>
  <si>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</si>
  <si>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</si>
  <si>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</si>
  <si>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</si>
  <si>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</si>
  <si>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</si>
  <si>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</si>
  <si>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</si>
  <si>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</si>
  <si>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</si>
  <si>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</si>
  <si>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</si>
  <si>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</si>
  <si>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</si>
  <si>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</si>
  <si>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</si>
  <si>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</si>
  <si>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</si>
  <si>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</si>
  <si>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</si>
  <si>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</si>
  <si>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</si>
  <si>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</si>
  <si>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</si>
  <si>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</si>
  <si>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</si>
  <si>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</si>
  <si>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</si>
  <si>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</si>
  <si>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</si>
  <si>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</si>
  <si>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</si>
  <si>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</si>
  <si>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</si>
  <si>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</si>
  <si>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</si>
  <si>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</si>
  <si>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</si>
  <si>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</si>
  <si>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</si>
  <si>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</si>
  <si>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</si>
  <si>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</si>
  <si>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</si>
  <si>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</si>
  <si>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</si>
  <si>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</si>
  <si>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</si>
  <si>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</si>
  <si>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</si>
  <si>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</si>
  <si>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</si>
  <si>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</si>
  <si>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</si>
  <si>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</si>
  <si>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</si>
  <si>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</si>
  <si>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</si>
  <si>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</si>
  <si>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</si>
  <si>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</si>
  <si>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</si>
  <si>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</si>
  <si>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</si>
  <si>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</si>
  <si>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</si>
  <si>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</si>
  <si>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</si>
  <si>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</si>
  <si>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</si>
  <si>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</si>
  <si>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</si>
  <si>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</si>
  <si>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</si>
  <si>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</si>
  <si>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</si>
  <si>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</si>
  <si>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</si>
  <si>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</si>
  <si>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</si>
  <si>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</si>
  <si>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</si>
  <si>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</si>
  <si>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</si>
  <si>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</si>
  <si>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</si>
  <si>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</si>
  <si>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</si>
  <si>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</si>
  <si>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</si>
  <si>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</si>
  <si>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</si>
  <si>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</si>
  <si>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</si>
  <si>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</si>
  <si>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</si>
  <si>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</si>
  <si>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</si>
  <si>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</si>
  <si>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</si>
  <si>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</si>
  <si>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</si>
  <si>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</si>
  <si>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</si>
  <si>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</si>
  <si>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</si>
  <si>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</si>
  <si>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</si>
  <si>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</si>
  <si>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</si>
  <si>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</si>
  <si>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</si>
  <si>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</si>
  <si>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</si>
  <si>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</si>
  <si>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</si>
  <si>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</si>
  <si>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</si>
  <si>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</si>
  <si>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</si>
  <si>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</si>
  <si>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</si>
  <si>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</si>
  <si>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</si>
  <si>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</si>
  <si>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</si>
  <si>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</si>
  <si>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</si>
  <si>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</si>
  <si>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</si>
  <si>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</si>
  <si>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</si>
  <si>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</si>
  <si>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</si>
  <si>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</si>
  <si>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</si>
  <si>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</si>
  <si>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</si>
  <si>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</si>
  <si>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</si>
  <si>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</si>
  <si>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</si>
  <si>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</si>
  <si>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</si>
  <si>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</si>
  <si>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</si>
  <si>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</si>
  <si>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</si>
  <si>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</si>
  <si>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</si>
  <si>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</si>
  <si>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</si>
  <si>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</si>
  <si>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</si>
  <si>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</si>
  <si>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</si>
  <si>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</si>
  <si>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</si>
  <si>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</si>
  <si>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</si>
  <si>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</si>
  <si>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</si>
  <si>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</si>
  <si>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</si>
  <si>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</si>
  <si>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</si>
  <si>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</si>
  <si>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</si>
  <si>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</si>
  <si>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</si>
  <si>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</si>
  <si>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</si>
  <si>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</si>
  <si>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</si>
  <si>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</si>
  <si>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</si>
  <si>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</si>
  <si>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</si>
  <si>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</si>
  <si>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</si>
  <si>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</si>
  <si>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</si>
  <si>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</si>
  <si>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</si>
  <si>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</si>
  <si>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</si>
  <si>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</si>
  <si>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</si>
  <si>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</si>
  <si>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</si>
  <si>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</si>
  <si>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</si>
  <si>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</si>
  <si>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</si>
  <si>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</si>
  <si>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</si>
  <si>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</si>
  <si>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</si>
  <si>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</si>
  <si>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</si>
  <si>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</si>
  <si>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</si>
  <si>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</si>
  <si>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</si>
  <si>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</si>
  <si>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</si>
  <si>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</si>
  <si>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</si>
  <si>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</si>
  <si>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</si>
  <si>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</si>
  <si>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</si>
  <si>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</si>
  <si>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</si>
  <si>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</si>
  <si>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</si>
  <si>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</si>
  <si>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</si>
  <si>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</si>
  <si>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</si>
  <si>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</si>
  <si>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</si>
  <si>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</si>
  <si>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</si>
  <si>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</si>
  <si>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</si>
  <si>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</si>
  <si>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</si>
  <si>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</si>
  <si>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</si>
  <si>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</si>
  <si>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</si>
  <si>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</si>
  <si>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</si>
  <si>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</si>
  <si>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</si>
  <si>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</si>
  <si>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</si>
  <si>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</si>
  <si>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</si>
  <si>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</si>
  <si>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</si>
  <si>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</si>
  <si>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</si>
  <si>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</si>
  <si>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</si>
  <si>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</si>
  <si>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</si>
  <si>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</si>
  <si>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</si>
  <si>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</si>
  <si>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</si>
  <si>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</si>
  <si>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</si>
  <si>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</si>
  <si>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</si>
  <si>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</si>
  <si>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</si>
  <si>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</si>
  <si>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</si>
  <si>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</si>
  <si>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</si>
  <si>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</si>
  <si>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</si>
  <si>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</si>
  <si>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</si>
  <si>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</si>
  <si>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</si>
  <si>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</si>
  <si>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</si>
  <si>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</si>
  <si>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</si>
  <si>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</si>
  <si>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</si>
  <si>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</si>
  <si>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</si>
  <si>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</si>
  <si>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</si>
  <si>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</si>
  <si>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</si>
  <si>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</si>
  <si>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</si>
  <si>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</si>
  <si>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</si>
  <si>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</si>
  <si>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</si>
  <si>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</si>
  <si>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</si>
  <si>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</si>
  <si>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</si>
  <si>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</si>
  <si>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</si>
  <si>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</si>
  <si>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</si>
  <si>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</si>
  <si>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</si>
  <si>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</si>
  <si>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</si>
  <si>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</si>
  <si>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</si>
  <si>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</si>
  <si>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</si>
  <si>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</si>
  <si>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</si>
  <si>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</si>
  <si>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</si>
  <si>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</si>
  <si>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</si>
  <si>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</si>
  <si>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</si>
  <si>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</si>
  <si>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</si>
  <si>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</si>
  <si>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</si>
  <si>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</si>
  <si>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</si>
  <si>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</si>
  <si>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</si>
  <si>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</si>
  <si>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</si>
  <si>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</si>
  <si>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</si>
  <si>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</si>
  <si>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</si>
  <si>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</si>
  <si>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</si>
  <si>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</si>
  <si>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</si>
  <si>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</si>
  <si>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</si>
  <si>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</si>
  <si>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</si>
  <si>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</si>
  <si>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</si>
  <si>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</si>
  <si>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</si>
  <si>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</si>
  <si>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</si>
  <si>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</si>
  <si>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</si>
  <si>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</si>
  <si>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</si>
  <si>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</si>
  <si>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</si>
  <si>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</si>
  <si>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</si>
  <si>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</si>
  <si>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</si>
  <si>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</si>
  <si>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</si>
  <si>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</si>
  <si>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</si>
  <si>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</si>
  <si>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</si>
  <si>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</si>
  <si>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</si>
  <si>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</si>
  <si>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</si>
  <si>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</si>
  <si>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</si>
  <si>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</si>
  <si>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</si>
  <si>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</si>
  <si>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</si>
  <si>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</si>
  <si>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</si>
  <si>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</si>
  <si>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</si>
  <si>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</si>
  <si>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</si>
  <si>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</si>
  <si>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</si>
  <si>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</si>
  <si>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</si>
  <si>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</si>
  <si>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</si>
  <si>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</si>
  <si>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</si>
  <si>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</si>
  <si>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</si>
  <si>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</si>
  <si>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</si>
  <si>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</si>
  <si>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</si>
  <si>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</si>
  <si>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</si>
  <si>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</si>
  <si>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</si>
  <si>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</si>
  <si>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</si>
  <si>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</si>
  <si>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</si>
  <si>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</si>
  <si>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</si>
  <si>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</si>
  <si>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</si>
  <si>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</si>
  <si>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</si>
  <si>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</si>
  <si>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</si>
  <si>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</si>
  <si>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</si>
  <si>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</si>
  <si>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</si>
  <si>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</si>
  <si>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</si>
  <si>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</si>
  <si>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</si>
  <si>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</si>
  <si>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</si>
  <si>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</si>
  <si>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</si>
  <si>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</si>
  <si>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</si>
  <si>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</si>
  <si>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</si>
  <si>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</si>
  <si>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</si>
  <si>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</si>
  <si>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</si>
  <si>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</si>
  <si>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</si>
  <si>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</si>
  <si>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</si>
  <si>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</si>
  <si>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</si>
  <si>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</si>
  <si>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</si>
  <si>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</si>
  <si>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</si>
  <si>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</si>
  <si>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</si>
  <si>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</si>
  <si>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</si>
  <si>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</si>
  <si>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</si>
  <si>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</si>
  <si>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</si>
  <si>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</si>
  <si>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</si>
  <si>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</si>
  <si>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</si>
  <si>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</si>
  <si>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</si>
  <si>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</si>
  <si>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</si>
  <si>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</si>
  <si>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</si>
  <si>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</si>
  <si>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</si>
  <si>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</si>
  <si>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</si>
  <si>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</si>
  <si>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</si>
  <si>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</si>
  <si>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</si>
  <si>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</si>
  <si>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</si>
  <si>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</si>
  <si>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</si>
  <si>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</si>
  <si>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</si>
  <si>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</si>
  <si>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</si>
  <si>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</si>
  <si>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</si>
  <si>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</si>
  <si>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</si>
  <si>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</si>
  <si>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</si>
  <si>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</si>
  <si>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</si>
  <si>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</si>
  <si>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</si>
  <si>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</si>
  <si>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</si>
  <si>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</si>
  <si>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</si>
  <si>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</si>
  <si>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</si>
  <si>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</si>
  <si>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</si>
  <si>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</si>
  <si>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</si>
  <si>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</si>
  <si>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</si>
  <si>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</si>
  <si>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</si>
  <si>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</si>
  <si>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</si>
  <si>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</si>
  <si>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</si>
  <si>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</si>
  <si>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</si>
  <si>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</si>
  <si>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</si>
  <si>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</si>
  <si>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</si>
  <si>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</si>
  <si>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</si>
  <si>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</si>
  <si>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</si>
  <si>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</si>
  <si>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</si>
  <si>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</si>
  <si>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</si>
  <si>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</si>
  <si>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</si>
  <si>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</si>
  <si>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</si>
  <si>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</si>
  <si>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</si>
  <si>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</si>
  <si>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</si>
  <si>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</si>
  <si>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</si>
  <si>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</si>
  <si>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</si>
  <si>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</si>
  <si>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</si>
  <si>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</si>
  <si>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</si>
  <si>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</si>
  <si>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</si>
  <si>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</si>
  <si>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</si>
  <si>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</si>
  <si>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</si>
  <si>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</si>
  <si>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</si>
  <si>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</si>
  <si>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</si>
  <si>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</si>
  <si>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</si>
  <si>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</si>
  <si>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</si>
  <si>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</si>
  <si>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</si>
  <si>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</si>
  <si>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</si>
  <si>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</si>
  <si>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</si>
  <si>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</si>
  <si>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</si>
  <si>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</si>
  <si>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</si>
  <si>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</si>
  <si>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</si>
  <si>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</si>
  <si>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</si>
  <si>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</si>
  <si>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</si>
  <si>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</si>
  <si>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</si>
  <si>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</si>
  <si>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</si>
  <si>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</si>
  <si>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</si>
  <si>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</si>
  <si>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</si>
  <si>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</si>
  <si>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</si>
  <si>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</si>
  <si>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</si>
  <si>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</si>
  <si>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</si>
  <si>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</si>
  <si>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</si>
  <si>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</si>
  <si>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</si>
  <si>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</si>
  <si>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</si>
  <si>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</si>
  <si>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</si>
  <si>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</si>
  <si>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</si>
  <si>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</si>
  <si>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</si>
  <si>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</si>
  <si>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</si>
  <si>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</si>
  <si>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</si>
  <si>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</si>
  <si>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</si>
  <si>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</si>
  <si>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</si>
  <si>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</si>
  <si>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</si>
  <si>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</si>
  <si>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</si>
  <si>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</si>
  <si>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</si>
  <si>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</si>
  <si>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</si>
  <si>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</si>
  <si>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</si>
  <si>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</si>
  <si>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</si>
  <si>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</si>
  <si>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</si>
  <si>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</si>
  <si>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</si>
  <si>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</si>
  <si>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</si>
  <si>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</si>
  <si>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</si>
  <si>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</si>
  <si>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</si>
  <si>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</si>
  <si>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</si>
  <si>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</si>
  <si>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</si>
  <si>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</si>
  <si>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</si>
  <si>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</si>
  <si>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</si>
  <si>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</si>
  <si>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</si>
  <si>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</si>
  <si>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</si>
  <si>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</si>
  <si>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</si>
  <si>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</si>
  <si>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</si>
  <si>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</si>
  <si>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</si>
  <si>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</si>
  <si>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</si>
  <si>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</si>
  <si>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</si>
  <si>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</si>
  <si>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</si>
  <si>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</si>
  <si>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</si>
  <si>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</si>
  <si>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</si>
  <si>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</si>
  <si>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</si>
  <si>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</si>
  <si>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</si>
  <si>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</si>
  <si>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</si>
  <si>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</si>
  <si>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</si>
  <si>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</si>
  <si>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</si>
  <si>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</si>
  <si>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</si>
  <si>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</si>
  <si>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</si>
  <si>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</si>
  <si>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</si>
  <si>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</si>
  <si>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</si>
  <si>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</si>
  <si>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</si>
  <si>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</si>
  <si>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</si>
  <si>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</si>
  <si>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</si>
  <si>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</si>
  <si>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</si>
  <si>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</si>
  <si>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</si>
  <si>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</si>
  <si>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</si>
  <si>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</si>
  <si>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</si>
  <si>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</si>
  <si>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</si>
  <si>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</si>
  <si>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</si>
  <si>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</si>
  <si>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</si>
  <si>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</si>
  <si>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</si>
  <si>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</si>
  <si>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</si>
  <si>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</si>
  <si>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</si>
  <si>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</si>
  <si>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</si>
  <si>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</si>
  <si>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</si>
  <si>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</si>
  <si>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</si>
  <si>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</si>
  <si>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</si>
  <si>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</si>
  <si>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</si>
  <si>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</si>
  <si>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</si>
  <si>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</si>
  <si>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</si>
  <si>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</si>
  <si>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</si>
  <si>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</si>
  <si>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</si>
  <si>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</si>
  <si>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</si>
  <si>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</si>
  <si>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</si>
  <si>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</si>
  <si>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</si>
  <si>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</si>
  <si>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</si>
  <si>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</si>
  <si>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</si>
  <si>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</si>
  <si>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</si>
  <si>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</si>
  <si>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</si>
  <si>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</si>
  <si>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</si>
  <si>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</si>
  <si>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</si>
  <si>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</si>
  <si>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</si>
  <si>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</si>
  <si>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</si>
  <si>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</si>
  <si>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</si>
  <si>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</si>
  <si>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</si>
  <si>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</si>
  <si>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</si>
  <si>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</si>
  <si>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</si>
  <si>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</si>
  <si>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</si>
  <si>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</si>
  <si>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</si>
  <si>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</si>
  <si>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</si>
  <si>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</si>
  <si>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</si>
  <si>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</si>
  <si>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</si>
  <si>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</si>
  <si>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</si>
  <si>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</si>
  <si>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</si>
  <si>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</si>
  <si>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</si>
  <si>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</si>
  <si>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</si>
  <si>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</si>
  <si>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</si>
  <si>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</si>
  <si>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</si>
  <si>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</si>
  <si>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</si>
  <si>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</si>
  <si>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</si>
  <si>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</si>
  <si>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</si>
  <si>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</si>
  <si>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</si>
  <si>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</si>
  <si>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</si>
  <si>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</si>
  <si>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</si>
  <si>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</si>
  <si>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</si>
  <si>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</si>
  <si>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</si>
  <si>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</si>
  <si>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</si>
  <si>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</si>
  <si>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</si>
  <si>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</si>
  <si>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</si>
  <si>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</si>
  <si>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</si>
  <si>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</si>
  <si>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</si>
  <si>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</si>
  <si>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</si>
  <si>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</si>
  <si>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</si>
  <si>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</si>
  <si>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</si>
  <si>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</si>
  <si>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</si>
  <si>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</si>
  <si>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</si>
  <si>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</si>
  <si>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</si>
  <si>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</si>
  <si>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</si>
  <si>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</si>
  <si>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</si>
  <si>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</si>
  <si>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</si>
  <si>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</si>
  <si>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</si>
  <si>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</si>
  <si>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</si>
  <si>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</si>
  <si>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</si>
  <si>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</si>
  <si>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</si>
  <si>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</si>
  <si>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</si>
  <si>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</si>
  <si>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</si>
  <si>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</si>
  <si>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</si>
  <si>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</si>
  <si>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</si>
  <si>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</si>
  <si>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</si>
  <si>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</si>
  <si>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</si>
  <si>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</si>
  <si>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</si>
  <si>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</si>
  <si>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</si>
  <si>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</si>
  <si>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</si>
  <si>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</si>
  <si>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</si>
  <si>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</si>
  <si>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</si>
  <si>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</si>
  <si>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</si>
  <si>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</si>
  <si>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</si>
  <si>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</si>
  <si>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</si>
  <si>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</si>
  <si>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</si>
  <si>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</si>
  <si>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</si>
  <si>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</si>
  <si>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</si>
  <si>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</si>
  <si>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</si>
  <si>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</si>
  <si>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</si>
  <si>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</si>
  <si>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</si>
  <si>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</si>
  <si>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</si>
  <si>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</si>
  <si>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</si>
  <si>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</si>
  <si>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</si>
  <si>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</si>
  <si>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</si>
  <si>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</si>
  <si>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</si>
  <si>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</si>
  <si>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</si>
  <si>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</si>
  <si>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</si>
  <si>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</si>
  <si>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</si>
  <si>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</si>
  <si>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</si>
  <si>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</si>
  <si>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</si>
  <si>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</si>
  <si>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</si>
  <si>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</si>
  <si>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</si>
  <si>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</si>
  <si>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</si>
  <si>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</si>
  <si>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</si>
  <si>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</si>
  <si>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</si>
  <si>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</si>
  <si>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</si>
  <si>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</si>
  <si>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</si>
  <si>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</si>
  <si>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</si>
  <si>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</si>
  <si>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</si>
  <si>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</si>
  <si>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</si>
  <si>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</si>
  <si>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</si>
  <si>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</si>
  <si>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</si>
  <si>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</si>
  <si>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</si>
  <si>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</si>
  <si>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</si>
  <si>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</si>
  <si>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</si>
  <si>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</si>
  <si>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</si>
  <si>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</si>
  <si>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</si>
  <si>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</si>
  <si>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</si>
  <si>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</si>
  <si>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</si>
  <si>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</si>
  <si>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</si>
  <si>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</si>
  <si>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</si>
  <si>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</si>
  <si>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</si>
  <si>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</si>
  <si>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</si>
  <si>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</si>
  <si>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</si>
  <si>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</si>
  <si>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</si>
  <si>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</si>
  <si>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</si>
  <si>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</si>
  <si>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</si>
  <si>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</si>
  <si>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</si>
  <si>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</si>
  <si>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</si>
  <si>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</si>
  <si>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</si>
  <si>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</si>
  <si>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</si>
  <si>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</si>
  <si>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</si>
  <si>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</si>
  <si>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</si>
  <si>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</si>
  <si>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</si>
  <si>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</si>
  <si>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</si>
  <si>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</si>
  <si>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</si>
  <si>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</si>
  <si>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</si>
  <si>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</si>
  <si>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</si>
  <si>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</si>
  <si>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</si>
  <si>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</si>
  <si>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</si>
  <si>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</si>
  <si>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</si>
  <si>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</si>
  <si>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</si>
  <si>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</si>
  <si>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</si>
  <si>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</si>
  <si>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</si>
  <si>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</si>
  <si>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</si>
  <si>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</si>
  <si>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</si>
  <si>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</si>
  <si>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</si>
  <si>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</si>
  <si>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</si>
  <si>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</si>
  <si>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</si>
  <si>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</si>
  <si>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</si>
  <si>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</si>
  <si>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</si>
  <si>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</si>
  <si>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</si>
  <si>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</si>
  <si>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</si>
  <si>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</si>
  <si>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</si>
  <si>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</si>
  <si>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</si>
  <si>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</si>
  <si>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</si>
  <si>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</si>
  <si>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</si>
  <si>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</si>
  <si>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</si>
  <si>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</si>
  <si>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</si>
  <si>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</si>
  <si>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</si>
  <si>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</si>
  <si>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</si>
  <si>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</si>
  <si>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</si>
  <si>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</si>
  <si>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</si>
  <si>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</si>
  <si>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</si>
  <si>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</si>
  <si>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</si>
  <si>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</si>
  <si>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</si>
  <si>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</si>
  <si>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</si>
  <si>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</si>
  <si>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</si>
  <si>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</si>
  <si>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</si>
  <si>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</si>
  <si>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</si>
  <si>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</si>
  <si>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</si>
  <si>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</si>
  <si>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</si>
  <si>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</si>
  <si>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</si>
  <si>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</si>
  <si>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</si>
  <si>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</si>
  <si>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</si>
  <si>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</si>
  <si>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</si>
  <si>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</si>
  <si>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</si>
  <si>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</si>
  <si>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</si>
  <si>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</si>
  <si>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</si>
  <si>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</si>
  <si>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</si>
  <si>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</si>
  <si>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</si>
  <si>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</si>
  <si>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</si>
  <si>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</si>
  <si>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</si>
  <si>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</si>
  <si>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</si>
  <si>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</si>
  <si>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</si>
  <si>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</si>
  <si>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</si>
  <si>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</si>
  <si>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</si>
  <si>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</si>
  <si>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</si>
  <si>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</si>
  <si>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</si>
  <si>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</si>
  <si>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</si>
  <si>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</si>
  <si>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</si>
  <si>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</si>
  <si>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</si>
  <si>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</si>
  <si>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</si>
  <si>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</si>
  <si>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</si>
  <si>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</si>
  <si>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</si>
  <si>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</si>
  <si>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</si>
  <si>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</si>
  <si>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</si>
  <si>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</si>
  <si>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</si>
  <si>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</si>
  <si>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</si>
  <si>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</si>
  <si>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</si>
  <si>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</si>
  <si>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</si>
  <si>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</si>
  <si>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</si>
  <si>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</si>
  <si>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</si>
  <si>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</si>
  <si>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</si>
  <si>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</si>
  <si>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</si>
  <si>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</si>
  <si>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</si>
  <si>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</si>
  <si>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</si>
  <si>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</si>
  <si>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</si>
  <si>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</si>
  <si>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</si>
  <si>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</si>
  <si>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</si>
  <si>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</si>
  <si>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</si>
  <si>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</si>
  <si>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</si>
  <si>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</si>
  <si>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</si>
  <si>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</si>
  <si>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</si>
  <si>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</si>
  <si>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</si>
  <si>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</si>
  <si>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</si>
  <si>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</si>
  <si>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</si>
  <si>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</si>
  <si>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</si>
  <si>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</si>
  <si>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</si>
  <si>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</si>
  <si>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</si>
  <si>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</si>
  <si>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</si>
  <si>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</si>
  <si>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</si>
  <si>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</si>
  <si>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</si>
  <si>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</si>
  <si>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</si>
  <si>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</si>
  <si>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</si>
  <si>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</si>
  <si>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</si>
  <si>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</si>
  <si>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</si>
  <si>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</si>
  <si>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</si>
  <si>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</si>
  <si>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</si>
  <si>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</si>
  <si>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</si>
  <si>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</si>
  <si>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</si>
  <si>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</si>
  <si>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</si>
  <si>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</si>
  <si>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</si>
  <si>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</si>
  <si>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</si>
  <si>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</si>
  <si>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</si>
  <si>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</si>
  <si>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</si>
  <si>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</si>
  <si>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</si>
  <si>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</si>
  <si>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</si>
  <si>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</si>
  <si>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</si>
  <si>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</si>
  <si>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</si>
  <si>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</si>
  <si>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</si>
  <si>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</si>
  <si>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</si>
  <si>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</si>
  <si>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</si>
  <si>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</si>
  <si>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</si>
  <si>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</si>
  <si>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</si>
  <si>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</si>
  <si>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</si>
  <si>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</si>
  <si>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</si>
  <si>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</si>
  <si>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</si>
  <si>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</si>
  <si>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</si>
  <si>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</si>
  <si>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</si>
  <si>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</si>
  <si>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</si>
  <si>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</si>
  <si>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</si>
  <si>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</si>
  <si>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</si>
  <si>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</si>
  <si>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</si>
  <si>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</si>
  <si>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</si>
  <si>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</si>
  <si>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</si>
  <si>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</si>
  <si>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</si>
  <si>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</si>
  <si>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</si>
  <si>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</si>
  <si>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</si>
  <si>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</si>
  <si>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</si>
  <si>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</si>
  <si>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</si>
  <si>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</si>
  <si>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</si>
  <si>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</si>
  <si>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</si>
  <si>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</si>
  <si>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</si>
  <si>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</si>
  <si>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</si>
  <si>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</si>
  <si>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</si>
  <si>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</si>
  <si>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</si>
  <si>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</si>
  <si>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</si>
  <si>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</si>
  <si>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</si>
  <si>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</si>
  <si>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</si>
  <si>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</si>
  <si>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</si>
  <si>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</si>
  <si>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</si>
  <si>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</si>
  <si>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</si>
  <si>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</si>
  <si>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</si>
  <si>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</si>
  <si>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</si>
  <si>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</si>
  <si>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</si>
  <si>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</si>
  <si>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</si>
  <si>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</si>
  <si>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</si>
  <si>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</si>
  <si>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</si>
  <si>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</si>
  <si>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</si>
  <si>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</si>
  <si>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</si>
  <si>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</si>
  <si>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</si>
  <si>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</si>
  <si>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</si>
  <si>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</si>
  <si>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</si>
  <si>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</si>
  <si>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</si>
  <si>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</si>
  <si>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</si>
  <si>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</si>
  <si>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</si>
  <si>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</si>
  <si>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</si>
  <si>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</si>
  <si>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</si>
  <si>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</si>
  <si>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</si>
  <si>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</si>
  <si>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</si>
  <si>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</si>
  <si>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</si>
  <si>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</si>
  <si>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</si>
  <si>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</si>
  <si>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</si>
  <si>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</si>
  <si>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</si>
  <si>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</si>
  <si>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</si>
  <si>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</si>
  <si>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</si>
  <si>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</si>
  <si>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</si>
  <si>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</si>
  <si>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</si>
  <si>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</si>
  <si>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</si>
  <si>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</si>
  <si>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</si>
  <si>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</si>
  <si>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</si>
  <si>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</si>
  <si>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</si>
  <si>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</si>
  <si>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</si>
  <si>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</si>
  <si>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</si>
  <si>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</si>
  <si>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</si>
  <si>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</si>
  <si>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</si>
  <si>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</si>
  <si>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</si>
  <si>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</si>
  <si>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</si>
  <si>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</si>
  <si>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</si>
  <si>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</si>
  <si>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</si>
  <si>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</si>
  <si>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</si>
  <si>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</si>
  <si>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</si>
  <si>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</si>
  <si>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</si>
  <si>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</si>
  <si>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</si>
  <si>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</si>
  <si>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</si>
  <si>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</si>
  <si>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</si>
  <si>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</si>
  <si>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</si>
  <si>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</si>
  <si>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</si>
  <si>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</si>
  <si>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</si>
  <si>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</si>
  <si>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</si>
  <si>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</si>
  <si>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</si>
  <si>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</si>
  <si>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</si>
  <si>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</si>
  <si>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</si>
  <si>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</si>
  <si>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</si>
  <si>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</si>
  <si>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</si>
  <si>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</si>
  <si>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</si>
  <si>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</si>
  <si>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</si>
  <si>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</si>
  <si>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</si>
  <si>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</si>
  <si>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</si>
  <si>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</si>
  <si>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</si>
  <si>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</si>
  <si>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</si>
  <si>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</si>
  <si>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</si>
  <si>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</si>
  <si>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</si>
  <si>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</si>
  <si>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</si>
  <si>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</si>
  <si>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</si>
  <si>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</si>
  <si>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</si>
  <si>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</si>
  <si>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</si>
  <si>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</si>
  <si>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</si>
  <si>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</si>
  <si>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</si>
  <si>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</si>
  <si>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</si>
  <si>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</si>
  <si>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</si>
  <si>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</si>
  <si>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</si>
  <si>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</si>
  <si>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</si>
  <si>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</si>
  <si>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</si>
  <si>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</si>
  <si>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</si>
  <si>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</si>
  <si>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</si>
  <si>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</si>
  <si>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</si>
  <si>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</si>
  <si>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</si>
  <si>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</si>
  <si>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</si>
  <si>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</si>
  <si>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</si>
  <si>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</si>
  <si>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</si>
  <si>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</si>
  <si>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</si>
  <si>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</si>
  <si>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</si>
  <si>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</si>
  <si>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</si>
  <si>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</si>
  <si>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</si>
  <si>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</si>
  <si>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</si>
  <si>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</si>
  <si>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</si>
  <si>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</si>
  <si>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</si>
  <si>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</si>
  <si>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</si>
  <si>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</si>
  <si>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</si>
  <si>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</si>
  <si>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</si>
  <si>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</si>
  <si>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</si>
  <si>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</si>
  <si>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</si>
  <si>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</si>
  <si>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</si>
  <si>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</si>
  <si>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</si>
  <si>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</si>
  <si>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</si>
  <si>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</si>
  <si>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</si>
  <si>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</si>
  <si>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</si>
  <si>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</si>
  <si>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</si>
  <si>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</si>
  <si>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</si>
  <si>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</si>
  <si>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</si>
  <si>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</si>
  <si>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</si>
  <si>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</si>
  <si>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</si>
  <si>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</si>
  <si>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</si>
  <si>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</si>
  <si>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</si>
  <si>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</si>
  <si>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</si>
  <si>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</si>
  <si>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</si>
  <si>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</si>
  <si>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</si>
  <si>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</si>
  <si>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</si>
  <si>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</si>
  <si>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</si>
  <si>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</si>
  <si>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</si>
  <si>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</si>
  <si>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</si>
  <si>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</si>
  <si>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</si>
  <si>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</si>
  <si>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</si>
  <si>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</si>
  <si>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</si>
  <si>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</si>
  <si>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</si>
  <si>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</si>
  <si>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</si>
  <si>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</si>
  <si>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</si>
  <si>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</si>
  <si>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</si>
  <si>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</si>
  <si>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</si>
  <si>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</si>
  <si>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</si>
  <si>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</si>
  <si>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</si>
  <si>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</si>
  <si>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</si>
  <si>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</si>
  <si>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</si>
  <si>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</si>
  <si>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</si>
  <si>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</si>
  <si>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</si>
  <si>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</si>
  <si>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</si>
  <si>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</si>
  <si>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</si>
  <si>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</si>
  <si>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</si>
  <si>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</si>
  <si>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</si>
  <si>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</si>
  <si>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</si>
  <si>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</si>
  <si>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</si>
  <si>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</si>
  <si>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</si>
  <si>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</si>
  <si>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</si>
  <si>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</si>
  <si>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</si>
  <si>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</si>
  <si>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</si>
  <si>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</si>
  <si>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</si>
  <si>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</si>
  <si>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</si>
  <si>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</si>
  <si>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</si>
  <si>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</si>
  <si>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</si>
  <si>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</si>
  <si>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</si>
  <si>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</si>
  <si>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</si>
  <si>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</si>
  <si>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</si>
  <si>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</si>
  <si>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</si>
  <si>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</si>
  <si>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</si>
  <si>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</si>
  <si>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</si>
  <si>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</si>
  <si>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</si>
  <si>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</si>
  <si>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</si>
  <si>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</si>
  <si>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</si>
  <si>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</si>
  <si>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</si>
  <si>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</si>
  <si>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</si>
  <si>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</si>
  <si>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</si>
  <si>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</si>
  <si>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</si>
  <si>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</si>
  <si>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</si>
  <si>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</si>
  <si>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</si>
  <si>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</si>
  <si>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</si>
  <si>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</si>
  <si>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</si>
  <si>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</si>
  <si>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</si>
  <si>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</si>
  <si>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</si>
  <si>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</si>
  <si>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</si>
  <si>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</si>
  <si>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</si>
  <si>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</si>
  <si>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</si>
  <si>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</si>
  <si>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</si>
  <si>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</si>
  <si>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</si>
  <si>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</si>
  <si>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</si>
  <si>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</si>
  <si>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</si>
  <si>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</si>
  <si>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</si>
  <si>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</si>
  <si>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</si>
  <si>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</si>
  <si>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</si>
  <si>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</si>
  <si>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</si>
  <si>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</si>
  <si>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</si>
  <si>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</si>
  <si>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</si>
  <si>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</si>
  <si>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</si>
  <si>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</si>
  <si>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</si>
  <si>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</si>
  <si>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</si>
  <si>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</si>
  <si>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</si>
  <si>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</si>
  <si>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</si>
  <si>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</si>
  <si>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</si>
  <si>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</si>
  <si>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</si>
  <si>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</si>
  <si>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</si>
  <si>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</si>
  <si>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</si>
  <si>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</si>
  <si>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</si>
  <si>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</si>
  <si>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</si>
  <si>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</si>
  <si>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</si>
  <si>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</si>
  <si>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</si>
  <si>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</si>
  <si>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</si>
  <si>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</si>
  <si>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</si>
  <si>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</si>
  <si>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</si>
  <si>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</si>
  <si>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</si>
  <si>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</si>
  <si>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</si>
  <si>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</si>
  <si>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</si>
  <si>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</si>
  <si>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</si>
  <si>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</si>
  <si>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</si>
  <si>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</si>
  <si>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</si>
  <si>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</si>
  <si>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</si>
  <si>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</si>
  <si>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</si>
  <si>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</si>
  <si>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</si>
  <si>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</si>
  <si>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</si>
  <si>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</si>
  <si>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</si>
  <si>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</si>
  <si>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</si>
  <si>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</si>
  <si>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</si>
  <si>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</si>
  <si>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</si>
  <si>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</si>
  <si>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</si>
  <si>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</si>
  <si>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</si>
  <si>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</si>
  <si>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</si>
  <si>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</si>
  <si>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</si>
  <si>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</si>
  <si>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</si>
  <si>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</si>
  <si>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</si>
  <si>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</si>
  <si>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</si>
  <si>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</si>
  <si>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</si>
  <si>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</si>
  <si>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</si>
  <si>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</si>
  <si>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</si>
  <si>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</si>
  <si>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</si>
  <si>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</si>
  <si>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</si>
  <si>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</si>
  <si>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</si>
  <si>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</si>
  <si>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</si>
  <si>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</si>
  <si>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</si>
  <si>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</si>
  <si>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</si>
  <si>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</si>
  <si>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</si>
  <si>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</si>
  <si>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</si>
  <si>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</si>
  <si>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</si>
  <si>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</si>
  <si>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</si>
  <si>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</si>
  <si>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</si>
  <si>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</si>
  <si>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</si>
  <si>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</si>
  <si>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</si>
  <si>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</si>
  <si>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</si>
  <si>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</si>
  <si>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</si>
  <si>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</si>
  <si>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</si>
  <si>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</si>
  <si>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</si>
  <si>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</si>
  <si>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</si>
  <si>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</si>
  <si>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</si>
  <si>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</si>
  <si>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</si>
  <si>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</si>
  <si>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</si>
  <si>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</si>
  <si>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</si>
  <si>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</si>
  <si>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</si>
  <si>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</si>
  <si>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</si>
  <si>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</si>
  <si>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</si>
  <si>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</si>
  <si>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</si>
  <si>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</si>
  <si>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</si>
  <si>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</si>
  <si>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</si>
  <si>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</si>
  <si>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</si>
  <si>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</si>
  <si>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</si>
  <si>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</si>
  <si>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</si>
  <si>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</si>
  <si>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</si>
  <si>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</si>
  <si>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</si>
  <si>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</si>
  <si>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</si>
  <si>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</si>
  <si>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</si>
  <si>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</si>
  <si>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</si>
  <si>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</si>
  <si>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</si>
  <si>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</si>
  <si>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</si>
  <si>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</si>
  <si>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</si>
  <si>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</si>
  <si>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</si>
  <si>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</si>
  <si>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</si>
  <si>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</si>
  <si>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</si>
  <si>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</si>
  <si>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</si>
  <si>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</si>
  <si>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</si>
  <si>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</si>
  <si>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</si>
  <si>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</si>
  <si>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</si>
  <si>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</si>
  <si>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</si>
  <si>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</si>
  <si>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</si>
  <si>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</si>
  <si>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</si>
  <si>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</si>
  <si>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</si>
  <si>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</si>
  <si>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</si>
  <si>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</si>
  <si>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</si>
  <si>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</si>
  <si>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</si>
  <si>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</si>
  <si>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</si>
  <si>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</si>
  <si>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</si>
  <si>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</si>
  <si>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</si>
  <si>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</si>
  <si>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</si>
  <si>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</si>
  <si>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</si>
  <si>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</si>
  <si>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</si>
  <si>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</si>
  <si>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</si>
  <si>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</si>
  <si>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</si>
  <si>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</si>
  <si>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</si>
  <si>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</si>
  <si>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</si>
  <si>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</si>
  <si>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</si>
  <si>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</si>
  <si>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</si>
  <si>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</si>
  <si>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</si>
  <si>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</si>
  <si>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</si>
  <si>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</si>
  <si>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</si>
  <si>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</si>
  <si>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</si>
  <si>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</si>
  <si>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</si>
  <si>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</si>
  <si>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</si>
  <si>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</si>
  <si>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</si>
  <si>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</si>
  <si>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</si>
  <si>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</si>
  <si>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</si>
  <si>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</si>
  <si>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</si>
  <si>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</si>
  <si>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</si>
  <si>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</si>
  <si>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</si>
  <si>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</si>
  <si>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</si>
  <si>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</si>
  <si>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</si>
  <si>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</si>
  <si>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</si>
  <si>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</si>
  <si>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</si>
  <si>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</si>
  <si>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</si>
  <si>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</si>
  <si>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</si>
  <si>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</si>
  <si>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</si>
  <si>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</si>
  <si>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</si>
  <si>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</si>
  <si>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</si>
  <si>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</si>
  <si>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</si>
  <si>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</si>
  <si>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</si>
  <si>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</si>
  <si>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</si>
  <si>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</si>
  <si>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</si>
  <si>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</si>
  <si>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</si>
  <si>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</si>
  <si>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</si>
  <si>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</si>
  <si>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</si>
  <si>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</si>
  <si>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</si>
  <si>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</si>
  <si>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</si>
  <si>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</si>
  <si>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</si>
  <si>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</si>
  <si>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</si>
  <si>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</si>
  <si>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</si>
  <si>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</si>
  <si>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</si>
  <si>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</si>
  <si>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</si>
  <si>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</si>
  <si>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</si>
  <si>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</si>
  <si>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</si>
  <si>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</si>
  <si>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</si>
  <si>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</si>
  <si>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</si>
  <si>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</si>
  <si>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</si>
  <si>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</si>
  <si>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</si>
  <si>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</si>
  <si>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</si>
  <si>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</si>
  <si>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</si>
  <si>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</si>
  <si>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</si>
  <si>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</si>
  <si>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</si>
  <si>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</si>
  <si>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</si>
  <si>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</si>
  <si>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</si>
  <si>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</si>
  <si>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</si>
  <si>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</si>
  <si>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</si>
  <si>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</si>
  <si>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</si>
  <si>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</si>
  <si>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</si>
  <si>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</si>
  <si>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</si>
  <si>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</si>
  <si>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</si>
  <si>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</si>
  <si>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</si>
  <si>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</si>
  <si>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</si>
  <si>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</si>
  <si>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</si>
  <si>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</si>
  <si>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</si>
  <si>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</si>
  <si>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</si>
  <si>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</si>
  <si>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</si>
  <si>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</si>
  <si>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</si>
  <si>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</si>
  <si>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</si>
  <si>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</si>
  <si>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</si>
  <si>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</si>
  <si>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</si>
  <si>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</si>
  <si>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</si>
  <si>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</si>
  <si>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</si>
  <si>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</si>
  <si>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</si>
  <si>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</si>
  <si>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</si>
  <si>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</si>
  <si>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</si>
  <si>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</si>
  <si>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</si>
  <si>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</si>
  <si>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</si>
  <si>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</si>
  <si>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</si>
  <si>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</si>
  <si>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</si>
  <si>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</si>
  <si>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</si>
  <si>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</si>
  <si>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</si>
  <si>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</si>
  <si>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</si>
  <si>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</si>
  <si>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</si>
  <si>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</si>
  <si>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</si>
  <si>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</si>
  <si>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</si>
  <si>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</si>
  <si>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</si>
  <si>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</si>
  <si>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</si>
  <si>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</si>
  <si>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</si>
  <si>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</si>
  <si>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</si>
  <si>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</si>
  <si>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</si>
  <si>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</si>
  <si>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</si>
  <si>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</si>
  <si>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</si>
  <si>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</si>
  <si>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</si>
  <si>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</si>
  <si>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</si>
  <si>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</si>
  <si>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</si>
  <si>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</si>
  <si>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</si>
  <si>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</si>
  <si>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</si>
  <si>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</si>
  <si>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</si>
  <si>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</si>
  <si>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</si>
  <si>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</si>
  <si>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</si>
  <si>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</si>
  <si>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</si>
  <si>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</si>
  <si>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</si>
  <si>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</si>
  <si>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</si>
  <si>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</si>
  <si>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</si>
  <si>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</si>
  <si>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</si>
  <si>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</si>
  <si>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</si>
  <si>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</si>
  <si>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</si>
  <si>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</si>
  <si>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</si>
  <si>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</si>
  <si>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</si>
  <si>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</si>
  <si>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</si>
  <si>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</si>
  <si>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</si>
  <si>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</si>
  <si>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</si>
  <si>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</si>
  <si>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</si>
  <si>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</si>
  <si>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</si>
  <si>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</si>
  <si>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</si>
  <si>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</si>
  <si>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</si>
  <si>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</si>
  <si>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-11</t>
  </si>
  <si>
    <t>-15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</si>
  <si>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</si>
  <si>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</si>
  <si>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</si>
  <si>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</si>
  <si>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</si>
  <si>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</si>
  <si>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</si>
  <si>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</si>
  <si>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</si>
  <si>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</si>
  <si>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</si>
  <si>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</si>
  <si>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</si>
  <si>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</si>
  <si>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</si>
  <si>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</si>
  <si>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</si>
  <si>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</si>
  <si>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</si>
  <si>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</si>
  <si>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</si>
  <si>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</si>
  <si>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</si>
  <si>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</si>
  <si>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</si>
  <si>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</si>
  <si>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</si>
  <si>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</si>
  <si>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</si>
  <si>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</si>
  <si>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</si>
  <si>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</si>
  <si>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</si>
  <si>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</si>
  <si>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</si>
  <si>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</si>
  <si>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</si>
  <si>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</si>
  <si>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</si>
  <si>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</si>
  <si>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</si>
  <si>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</si>
  <si>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</si>
  <si>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</si>
  <si>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</si>
  <si>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</si>
  <si>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</si>
  <si>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</si>
  <si>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</si>
  <si>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</si>
  <si>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</si>
  <si>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</si>
  <si>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</si>
  <si>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</si>
  <si>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</si>
  <si>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</si>
  <si>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</si>
  <si>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</si>
  <si>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</si>
  <si>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</si>
  <si>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</si>
  <si>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</si>
  <si>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</si>
  <si>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</si>
  <si>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</si>
  <si>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</si>
  <si>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</si>
  <si>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</si>
  <si>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</si>
  <si>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</si>
  <si>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</si>
  <si>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</si>
  <si>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</si>
  <si>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</si>
  <si>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</si>
  <si>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</si>
  <si>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</si>
  <si>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</si>
  <si>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</si>
  <si>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</si>
  <si>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</si>
  <si>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</si>
  <si>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</si>
  <si>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</si>
  <si>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</si>
  <si>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</si>
  <si>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</si>
  <si>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</si>
  <si>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</si>
  <si>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</si>
  <si>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</si>
  <si>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</si>
  <si>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</si>
  <si>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</si>
  <si>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</si>
  <si>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</si>
  <si>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</si>
  <si>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</si>
  <si>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</si>
  <si>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</si>
  <si>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</si>
  <si>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</si>
  <si>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</si>
  <si>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</si>
  <si>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</si>
  <si>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</si>
  <si>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</si>
  <si>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</si>
  <si>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</si>
  <si>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</si>
  <si>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</si>
  <si>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</si>
  <si>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</si>
  <si>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</si>
  <si>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</si>
  <si>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</si>
  <si>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</si>
  <si>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</si>
  <si>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</si>
  <si>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</si>
  <si>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</si>
  <si>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</si>
  <si>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</si>
  <si>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</si>
  <si>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</si>
  <si>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</si>
  <si>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</si>
  <si>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</si>
  <si>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</si>
  <si>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</si>
  <si>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</si>
  <si>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</si>
  <si>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</si>
  <si>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</si>
  <si>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</si>
  <si>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</si>
  <si>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</si>
  <si>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</si>
  <si>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</si>
  <si>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</si>
  <si>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</si>
  <si>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</si>
  <si>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</si>
  <si>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</si>
  <si>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</si>
  <si>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</si>
  <si>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</si>
  <si>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</si>
  <si>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</si>
  <si>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</si>
  <si>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</si>
  <si>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</si>
  <si>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</si>
  <si>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</si>
  <si>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</si>
  <si>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</si>
  <si>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</si>
  <si>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</si>
  <si>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</si>
  <si>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</si>
  <si>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</si>
  <si>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</si>
  <si>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</si>
  <si>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</si>
  <si>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</si>
  <si>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</si>
  <si>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</si>
  <si>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</si>
  <si>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</si>
  <si>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</si>
  <si>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</si>
  <si>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</si>
  <si>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</si>
  <si>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</si>
  <si>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</si>
  <si>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</si>
  <si>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</si>
  <si>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</si>
  <si>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</si>
  <si>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</si>
  <si>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</si>
  <si>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</si>
  <si>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</si>
  <si>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</si>
  <si>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</si>
  <si>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</si>
  <si>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</si>
  <si>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</si>
  <si>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</si>
  <si>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</si>
  <si>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</si>
  <si>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</si>
  <si>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</si>
  <si>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</si>
  <si>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</si>
  <si>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</si>
  <si>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</si>
  <si>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</si>
  <si>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</si>
  <si>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</si>
  <si>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</si>
  <si>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</si>
  <si>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</si>
  <si>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</si>
  <si>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</si>
  <si>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</si>
  <si>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</si>
  <si>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</si>
  <si>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</si>
  <si>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</si>
  <si>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</si>
  <si>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</si>
  <si>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</si>
  <si>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</si>
  <si>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</si>
  <si>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</si>
  <si>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</si>
  <si>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</si>
  <si>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</si>
  <si>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</si>
  <si>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</si>
  <si>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</si>
  <si>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</si>
  <si>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</si>
  <si>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</si>
  <si>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</si>
  <si>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</si>
  <si>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</si>
  <si>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</si>
  <si>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</si>
  <si>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</si>
  <si>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</si>
  <si>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</si>
  <si>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</si>
  <si>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</si>
  <si>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</si>
  <si>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</si>
  <si>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</si>
  <si>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</si>
  <si>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</si>
  <si>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</si>
  <si>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</si>
  <si>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</si>
  <si>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</si>
  <si>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</si>
  <si>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</si>
  <si>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</si>
  <si>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</si>
  <si>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</si>
  <si>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</si>
  <si>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</si>
  <si>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</si>
  <si>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</si>
  <si>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</si>
  <si>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</si>
  <si>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</si>
  <si>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</si>
  <si>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</si>
  <si>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</si>
  <si>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</si>
  <si>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</si>
  <si>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+16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</si>
  <si>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</si>
  <si>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</si>
  <si>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</si>
  <si>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</si>
  <si>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</si>
  <si>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</si>
  <si>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</si>
  <si>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</si>
  <si>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</si>
  <si>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</si>
  <si>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</si>
  <si>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</si>
  <si>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</si>
  <si>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</si>
  <si>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</si>
  <si>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</si>
  <si>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</si>
  <si>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</si>
  <si>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</si>
  <si>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</si>
  <si>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</si>
  <si>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</si>
  <si>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</si>
  <si>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</si>
  <si>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</si>
  <si>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</si>
  <si>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</si>
  <si>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</si>
  <si>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</si>
  <si>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</si>
  <si>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</si>
  <si>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</si>
  <si>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</si>
  <si>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</si>
  <si>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</si>
  <si>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</si>
  <si>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</si>
  <si>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</si>
  <si>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</si>
  <si>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</si>
  <si>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</si>
  <si>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</si>
  <si>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</si>
  <si>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</si>
  <si>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</si>
  <si>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</si>
  <si>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</si>
  <si>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</si>
  <si>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</si>
  <si>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</si>
  <si>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</si>
  <si>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</si>
  <si>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</si>
  <si>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</si>
  <si>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</si>
  <si>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</si>
  <si>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</si>
  <si>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</si>
  <si>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</si>
  <si>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</si>
  <si>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</si>
  <si>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</si>
  <si>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</si>
  <si>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</si>
  <si>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</si>
  <si>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</si>
  <si>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</si>
  <si>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</si>
  <si>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</si>
  <si>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</si>
  <si>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</si>
  <si>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</si>
  <si>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</si>
  <si>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</si>
  <si>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</si>
  <si>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</si>
  <si>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</si>
  <si>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</si>
  <si>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</si>
  <si>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</si>
  <si>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</si>
  <si>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</si>
  <si>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</si>
  <si>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</si>
  <si>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</si>
  <si>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</si>
  <si>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</si>
  <si>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</si>
  <si>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</si>
  <si>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</si>
  <si>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</si>
  <si>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</si>
  <si>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</si>
  <si>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</si>
  <si>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</si>
  <si>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</si>
  <si>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</si>
  <si>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</si>
  <si>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</si>
  <si>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</si>
  <si>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</si>
  <si>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</si>
  <si>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</si>
  <si>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</si>
  <si>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</si>
  <si>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</si>
  <si>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</si>
  <si>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</si>
  <si>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</si>
  <si>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</si>
  <si>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</si>
  <si>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</si>
  <si>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</si>
  <si>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</si>
  <si>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</si>
  <si>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</si>
  <si>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</si>
  <si>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</si>
  <si>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</si>
  <si>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</si>
  <si>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</si>
  <si>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</si>
  <si>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</si>
  <si>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</si>
  <si>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</si>
  <si>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</si>
  <si>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</si>
  <si>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</si>
  <si>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</si>
  <si>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</si>
  <si>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</si>
  <si>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</si>
  <si>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 xml:space="preserve">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</si>
  <si>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</si>
  <si>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</si>
  <si>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</si>
  <si>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</si>
  <si>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</si>
  <si>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</si>
  <si>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</si>
  <si>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</si>
  <si>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</si>
  <si>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</si>
  <si>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</si>
  <si>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</si>
  <si>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</si>
  <si>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</si>
  <si>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</si>
  <si>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</si>
  <si>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</si>
  <si>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</si>
  <si>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</si>
  <si>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</si>
  <si>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</si>
  <si>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</si>
  <si>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</si>
  <si>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</si>
  <si>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</si>
  <si>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</si>
  <si>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</si>
  <si>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</si>
  <si>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</si>
  <si>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</si>
  <si>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</si>
  <si>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</si>
  <si>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</si>
  <si>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</si>
  <si>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</si>
  <si>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</si>
  <si>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</si>
  <si>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</si>
  <si>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</si>
  <si>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</si>
  <si>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</si>
  <si>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</si>
  <si>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</si>
  <si>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</si>
  <si>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</si>
  <si>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</si>
  <si>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</si>
  <si>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</si>
  <si>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</si>
  <si>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</si>
  <si>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</si>
  <si>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</si>
  <si>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</si>
  <si>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</si>
  <si>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</si>
  <si>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</si>
  <si>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</si>
  <si>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</si>
  <si>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</si>
  <si>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</si>
  <si>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</si>
  <si>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</si>
  <si>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</si>
  <si>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</si>
  <si>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</si>
  <si>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</si>
  <si>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</si>
  <si>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</si>
  <si>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</si>
  <si>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</si>
  <si>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</si>
  <si>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</si>
  <si>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</si>
  <si>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</si>
  <si>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</si>
  <si>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</si>
  <si>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</si>
  <si>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</si>
  <si>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</si>
  <si>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</si>
  <si>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</si>
  <si>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</si>
  <si>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</si>
  <si>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</si>
  <si>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</si>
  <si>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</si>
  <si>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</si>
  <si>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</si>
  <si>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-13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</si>
  <si>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</si>
  <si>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</si>
  <si>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</si>
  <si>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</si>
  <si>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</si>
  <si>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</si>
  <si>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</si>
  <si>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</si>
  <si>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</si>
  <si>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</si>
  <si>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</si>
  <si>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</si>
  <si>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</si>
  <si>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</si>
  <si>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</si>
  <si>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</si>
  <si>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</si>
  <si>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</si>
  <si>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</si>
  <si>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</si>
  <si>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</si>
  <si>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</si>
  <si>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</si>
  <si>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</si>
  <si>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</si>
  <si>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</si>
  <si>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</si>
  <si>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</si>
  <si>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</si>
  <si>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</si>
  <si>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</si>
  <si>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</si>
  <si>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</si>
  <si>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</si>
  <si>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</si>
  <si>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</si>
  <si>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</si>
  <si>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</si>
  <si>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</si>
  <si>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</si>
  <si>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</si>
  <si>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</si>
  <si>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</si>
  <si>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</si>
  <si>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</si>
  <si>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</si>
  <si>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</si>
  <si>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</si>
  <si>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</si>
  <si>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</si>
  <si>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</si>
  <si>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</si>
  <si>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</si>
  <si>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</si>
  <si>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</si>
  <si>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</si>
  <si>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</si>
  <si>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</si>
  <si>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</si>
  <si>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</si>
  <si>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</si>
  <si>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</si>
  <si>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</si>
  <si>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</si>
  <si>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</si>
  <si>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UCI punten per 21/04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</si>
  <si>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</si>
  <si>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</si>
  <si>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</si>
  <si>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</si>
  <si>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</si>
  <si>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</si>
  <si>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</si>
  <si>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</si>
  <si>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</si>
  <si>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</si>
  <si>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</si>
  <si>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</si>
  <si>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</si>
  <si>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</si>
  <si>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</si>
  <si>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</si>
  <si>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</si>
  <si>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</si>
  <si>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</si>
  <si>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</si>
  <si>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</si>
  <si>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</si>
  <si>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</si>
  <si>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</si>
  <si>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</si>
  <si>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</si>
  <si>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</si>
  <si>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</si>
  <si>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</si>
  <si>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+11</t>
  </si>
  <si>
    <t>+13</t>
  </si>
  <si>
    <t>+23</t>
  </si>
  <si>
    <t>-17</t>
  </si>
  <si>
    <t>-12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</si>
  <si>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</si>
  <si>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</si>
  <si>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</si>
  <si>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</si>
  <si>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</si>
  <si>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</si>
  <si>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</si>
  <si>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</si>
  <si>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</si>
  <si>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</si>
  <si>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</si>
  <si>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</si>
  <si>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</si>
  <si>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</si>
  <si>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</si>
  <si>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</si>
  <si>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</si>
  <si>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</si>
  <si>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</si>
  <si>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</si>
  <si>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</si>
  <si>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</si>
  <si>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</si>
  <si>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</si>
  <si>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</si>
  <si>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</si>
  <si>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</si>
  <si>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</si>
  <si>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</si>
  <si>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</si>
  <si>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</si>
  <si>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</si>
  <si>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</si>
  <si>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UCI punten per 28/04</t>
  </si>
  <si>
    <t>Stand na speelronde 29:</t>
  </si>
  <si>
    <t>Frankfurt</t>
  </si>
  <si>
    <t>Famenne Ard.</t>
  </si>
  <si>
    <t>Tour Turkey</t>
  </si>
  <si>
    <t>Algemeen Klassement na Week 15</t>
  </si>
  <si>
    <t>VINOKUROV Nicolas</t>
  </si>
  <si>
    <t>BALDERSTONE Abel</t>
  </si>
  <si>
    <t>SHMIDT Artem</t>
  </si>
  <si>
    <t>HELLEMOSE Asbjørn</t>
  </si>
  <si>
    <t>+19</t>
  </si>
  <si>
    <t>+21</t>
  </si>
  <si>
    <t>+24</t>
  </si>
  <si>
    <t>+17</t>
  </si>
  <si>
    <t>-27</t>
  </si>
  <si>
    <t>-29</t>
  </si>
  <si>
    <t>-14</t>
  </si>
  <si>
    <t>-10</t>
  </si>
  <si>
    <t>086 Boucles de l'Aulne - Châteaulin (1.1)</t>
  </si>
  <si>
    <t>087 Tour du Finistère (1.1)</t>
  </si>
  <si>
    <t>088 Grand Prix du Morbihan (1.Pro)</t>
  </si>
  <si>
    <t>089 Tro-Bro Léon (1.Pro)</t>
  </si>
  <si>
    <t>Classique Dunkerque (1.Pro)</t>
  </si>
  <si>
    <t>Rund um Köln (1.1)</t>
  </si>
  <si>
    <t>4 Jours de Dunkerque (2.Pro)</t>
  </si>
  <si>
    <t>Tour de Hongrie (2.Pro)</t>
  </si>
  <si>
    <t>Grande Prémio Internacional (2.1)</t>
  </si>
  <si>
    <t>Mercan'Tour Classic Alpes-Maritimes (1.1)</t>
  </si>
  <si>
    <t>Tour of Iran (Azarbaijan) (2.1)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</si>
  <si>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</si>
  <si>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</si>
  <si>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</si>
  <si>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</si>
  <si>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</si>
  <si>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</si>
  <si>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</si>
  <si>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</si>
  <si>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</si>
  <si>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</si>
  <si>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</si>
  <si>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</si>
  <si>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</si>
  <si>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</si>
  <si>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</si>
  <si>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</si>
  <si>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</si>
  <si>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</si>
  <si>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</si>
  <si>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Heylen Vastgoed Heistse Pijl (1.1)</t>
  </si>
  <si>
    <t>Brussels Cycling Classic (1.Pro)</t>
  </si>
  <si>
    <t>Tour of Slovenia (2.Pro)</t>
  </si>
  <si>
    <t>Grosser Preis des Kantons Aargau (1.1)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</si>
  <si>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</si>
  <si>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</si>
  <si>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</si>
  <si>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</si>
  <si>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</si>
  <si>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Baloise Belgium Tour (2.Pro)</t>
  </si>
  <si>
    <t> Copenhagen Sprint (1.WT)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</si>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</sst>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9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3" fontId="0" fillId="0" borderId="0" xfId="0" applyNumberFormat="1"/>
    <xf numFmtId="0" fontId="28" fillId="0" borderId="0" xfId="3" applyNumberFormat="1" applyFont="1" applyFill="1" applyAlignment="1" applyProtection="1">
      <alignment horizontal="center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04" fillId="0" borderId="0" xfId="0" applyFont="1" applyFill="1" applyProtection="1">
      <protection locked="0"/>
    </xf>
    <xf numFmtId="0" fontId="0" fillId="0" borderId="0" xfId="0" applyFill="1"/>
    <xf numFmtId="0" fontId="157" fillId="0" borderId="0" xfId="0" applyFont="1" applyFill="1" applyAlignment="1" applyProtection="1">
      <alignment vertical="top"/>
      <protection locked="0"/>
    </xf>
    <xf numFmtId="0" fontId="158" fillId="0" borderId="0" xfId="0" applyFont="1" applyFill="1" applyAlignment="1">
      <alignment vertical="center"/>
    </xf>
    <xf numFmtId="0" fontId="159" fillId="0" borderId="0" xfId="0" applyFont="1" applyFill="1"/>
    <xf numFmtId="0" fontId="141" fillId="0" borderId="0" xfId="0" applyFont="1" applyFill="1"/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55" fillId="0" borderId="0" xfId="0" applyFont="1" applyAlignment="1">
      <alignment vertical="center"/>
    </xf>
    <xf numFmtId="0" fontId="95" fillId="0" borderId="0" xfId="0" applyFont="1" applyBorder="1"/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0" xfId="0" applyFont="1" applyBorder="1" applyAlignment="1">
      <alignment horizontal="center"/>
    </xf>
    <xf numFmtId="0" fontId="130" fillId="0" borderId="1" xfId="0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55" fillId="0" borderId="0" xfId="0" applyFont="1" applyFill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4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9" borderId="0" xfId="0" applyFill="1" applyAlignment="1">
      <alignment horizont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1" fillId="0" borderId="0" xfId="0" applyFont="1"/>
    <xf numFmtId="0" fontId="172" fillId="0" borderId="4" xfId="0" applyFont="1" applyBorder="1" applyAlignment="1">
      <alignment horizontal="left"/>
    </xf>
    <xf numFmtId="0" fontId="172" fillId="0" borderId="3" xfId="0" applyFont="1" applyBorder="1" applyAlignment="1">
      <alignment horizontal="left"/>
    </xf>
    <xf numFmtId="0" fontId="173" fillId="0" borderId="0" xfId="0" applyFont="1" applyAlignment="1">
      <alignment vertical="center"/>
    </xf>
    <xf numFmtId="0" fontId="174" fillId="0" borderId="0" xfId="0" applyFont="1"/>
    <xf numFmtId="0" fontId="175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2" fillId="0" borderId="0" xfId="0" applyFont="1" applyAlignment="1">
      <alignment horizontal="left"/>
    </xf>
    <xf numFmtId="0" fontId="172" fillId="0" borderId="5" xfId="0" applyFont="1" applyBorder="1" applyAlignment="1">
      <alignment horizontal="left"/>
    </xf>
    <xf numFmtId="0" fontId="172" fillId="0" borderId="1" xfId="0" applyFont="1" applyBorder="1" applyAlignment="1">
      <alignment horizontal="lef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7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8" fillId="0" borderId="0" xfId="0" applyFont="1" applyAlignment="1">
      <alignment horizontal="left"/>
    </xf>
    <xf numFmtId="0" fontId="178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>
      <alignment horizontal="left"/>
    </xf>
    <xf numFmtId="0" fontId="178" fillId="0" borderId="0" xfId="0" applyFont="1" applyFill="1" applyAlignment="1">
      <alignment horizontal="left"/>
    </xf>
    <xf numFmtId="0" fontId="175" fillId="0" borderId="0" xfId="0" applyFont="1" applyFill="1" applyAlignment="1">
      <alignment horizontal="left"/>
    </xf>
    <xf numFmtId="0" fontId="139" fillId="0" borderId="3" xfId="0" applyFont="1" applyBorder="1" applyAlignment="1">
      <alignment horizontal="center"/>
    </xf>
    <xf numFmtId="0" fontId="177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7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7" fillId="0" borderId="4" xfId="0" applyFont="1" applyBorder="1" applyAlignment="1">
      <alignment horizontal="left"/>
    </xf>
    <xf numFmtId="0" fontId="179" fillId="0" borderId="0" xfId="0" applyFont="1" applyProtection="1">
      <protection locked="0"/>
    </xf>
    <xf numFmtId="0" fontId="179" fillId="0" borderId="0" xfId="0" applyFont="1" applyAlignment="1">
      <alignment horizontal="center"/>
    </xf>
    <xf numFmtId="0" fontId="180" fillId="0" borderId="0" xfId="0" applyFont="1" applyAlignment="1" applyProtection="1">
      <alignment vertical="top"/>
      <protection locked="0"/>
    </xf>
    <xf numFmtId="0" fontId="179" fillId="0" borderId="0" xfId="0" applyFont="1" applyFill="1" applyProtection="1">
      <protection locked="0"/>
    </xf>
    <xf numFmtId="0" fontId="31" fillId="0" borderId="0" xfId="0" applyFont="1" applyFill="1"/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william-hefferna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madis-mihkel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abel-balderstone-roumens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sergio-meris" TargetMode="External"/><Relationship Id="rId1219" Type="http://schemas.openxmlformats.org/officeDocument/2006/relationships/hyperlink" Target="https://www.procyclingstats.com/rider/nicolo-garibbo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pavel-sumpik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alberto-monti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sam-welsford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ikel-landa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mattias-skjelmose-jensen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patompob-phonarjtha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jason-huertas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lucas-beneteau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santiago-mesa-pietralunga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sakarias-koller-loland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florian-lipowitz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josh-kench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guillaume-martin" TargetMode="External"/><Relationship Id="rId1107" Type="http://schemas.openxmlformats.org/officeDocument/2006/relationships/hyperlink" Target="https://www.procyclingstats.com/rider/oliver-knight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simone-raccani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nil-gimeno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aleksandr-shakotko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juan-sebastian-molano" TargetMode="External"/><Relationship Id="rId1207" Type="http://schemas.openxmlformats.org/officeDocument/2006/relationships/hyperlink" Target="https://www.procyclingstats.com/rider/mathis-avondts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nicolas-vinokurov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kenny-molly" TargetMode="External"/><Relationship Id="rId1218" Type="http://schemas.openxmlformats.org/officeDocument/2006/relationships/hyperlink" Target="https://www.procyclingstats.com/rider/lorenzo-finn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daniel-skerl" TargetMode="External"/><Relationship Id="rId1229" Type="http://schemas.openxmlformats.org/officeDocument/2006/relationships/hyperlink" Target="https://www.procyclingstats.com/rider/jonas-geens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didier-munyaneza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tim-wellens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ben-granger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derek-gee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maximilian-schachmann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erik-nordsaeter-resell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jordi-warlop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thomas-pidcock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mohd-harrif-saleh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diego-de-jesus-mende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maximilien-juillard" TargetMode="External"/><Relationship Id="rId1197" Type="http://schemas.openxmlformats.org/officeDocument/2006/relationships/hyperlink" Target="https://www.procyclingstats.com/rider/biniyam-ghirmay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lorenzo-fortunato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pablo-castrillo-zapater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oren-waerenskjold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nico-denz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awet-ama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tiesj-benoot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mads-pederse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timofei-ivanov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giacomo-ballabio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alex-aranburu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romain-cardis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giovanni-bortoluzzi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axandre-van-petegem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thibau-nys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milan-freti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daniel-cavia-sanz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printerSettings" Target="../printerSettings/printerSettings1.bin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milan-lanhove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tom-sexto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ldo-taillieu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florian-dauphin" TargetMode="External"/><Relationship Id="rId1206" Type="http://schemas.openxmlformats.org/officeDocument/2006/relationships/hyperlink" Target="https://www.procyclingstats.com/rider/george-radcliffe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julius-van-den-berg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dorde-duric" TargetMode="External"/><Relationship Id="rId1228" Type="http://schemas.openxmlformats.org/officeDocument/2006/relationships/hyperlink" Target="https://www.procyclingstats.com/rider/james-shaw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lorrenzo-manzin" TargetMode="External"/><Relationship Id="rId1239" Type="http://schemas.openxmlformats.org/officeDocument/2006/relationships/hyperlink" Target="https://www.procyclingstats.com/rider/max-van-der-meulen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michiel-coppens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antonio-tiberi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sam-maisonobe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robbe-ghys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antonio-morgado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paul-seixas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yevgeniy-gidich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fran-miholjevic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chun-kai-feng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hugo-hofstetter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artem-shmidt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tadej-pogacar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olav-kooij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danny-van-der-tuuk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shemu-nsengiyumva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wout-van-aert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atteo-jorgenso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luis-carlos-chia-bermudez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thew-brennan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enric-mas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andreas-stokbro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federico-guzzo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aron-gate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kevin-pezzo-rosola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leonardo-cobarrubia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paul-magnier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asbjorn-hellemose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leander-van-hautegem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mathieu-van-der-poel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viktor-soenens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marc-cabedo" TargetMode="External"/><Relationship Id="rId1205" Type="http://schemas.openxmlformats.org/officeDocument/2006/relationships/hyperlink" Target="https://www.procyclingstats.com/rider/martin-tjotta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antoine-berlin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jasper-stuyven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victor-guernalec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rotem-tene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hugo-de-la-calle-arango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alexys-brunel" TargetMode="External"/><Relationship Id="rId1249" Type="http://schemas.openxmlformats.org/officeDocument/2006/relationships/hyperlink" Target="https://www.procyclingstats.com/rider/michael-matthews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pello-bilbao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filippo-ganna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tali-lane-welsh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florian-vermeersch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henri-vandenabeele" TargetMode="External"/><Relationship Id="rId1184" Type="http://schemas.openxmlformats.org/officeDocument/2006/relationships/hyperlink" Target="https://www.procyclingstats.com/rider/nikita-tsvetkov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thymen-arensma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ivan-romeo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mike-teunissen" TargetMode="External"/><Relationship Id="rId1209" Type="http://schemas.openxmlformats.org/officeDocument/2006/relationships/hyperlink" Target="https://www.procyclingstats.com/rider/garin-kelley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samuel-watson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lennert-van-eetvelt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jasper-philipsen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as-alustiza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adria-pericas-capdevila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neilson-powless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kevin-vauqueli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ben-carman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matthias-schwarzbacher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isaac-del-toro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luc-wirtgen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niklas-larsen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edison-alejandro-callejas-santos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diego-uriarte-belzuneg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roy-eefting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cristian-david-pita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alexander-konijn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primoz-roglic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jay-vine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tim-merlier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samuel-fernandez-garcia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davide-donati" TargetMode="External"/><Relationship Id="rId1204" Type="http://schemas.openxmlformats.org/officeDocument/2006/relationships/hyperlink" Target="https://www.procyclingstats.com/rider/jonathan-vervenne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mike-uwiduhay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dylan-van-baarle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lenny-martinez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similien-hamon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ben-healy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sebastian-kolze-changizi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remco-evenepoel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jonathan-milan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michael-storer" TargetMode="External"/><Relationship Id="rId1259" Type="http://schemas.openxmlformats.org/officeDocument/2006/relationships/hyperlink" Target="https://www.procyclingstats.com/rider/max-kanter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romain-gregoire1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wan-abdul-rahman-hamdan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ben-tulett" TargetMode="External"/><Relationship Id="rId1110" Type="http://schemas.openxmlformats.org/officeDocument/2006/relationships/hyperlink" Target="https://www.procyclingstats.com/rider/joao-almeida" TargetMode="External"/><Relationship Id="rId1208" Type="http://schemas.openxmlformats.org/officeDocument/2006/relationships/hyperlink" Target="https://www.procyclingstats.com/rider/jannis-peter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juan-ayuso-pesquer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gnus-cort-nielse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matthew-kingston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tim-marsman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matteo-zurlo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alan-hatherly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an-castellon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william-junior-lecerf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giulio-ciccone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vainqueur-masengesho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stefan-kung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filippo-forti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ilan-van-wilder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clement-champoussin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simone-velasco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anders-halland-johannesse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printerSettings" Target="../printerSettings/printerSettings2.bin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56" Type="http://schemas.openxmlformats.org/officeDocument/2006/relationships/hyperlink" Target="https://www.procyclingstats.com/race/boucles-de-l-aul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77" Type="http://schemas.openxmlformats.org/officeDocument/2006/relationships/hyperlink" Target="https://www.procyclingstats.com/race/la-route-d-occitani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80" Type="http://schemas.openxmlformats.org/officeDocument/2006/relationships/hyperlink" Target="https://www.procyclingstats.com/race/copenhagen-sprint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andorra-morabanc-classica/2025/overview" TargetMode="External"/><Relationship Id="rId81" Type="http://schemas.openxmlformats.org/officeDocument/2006/relationships/hyperlink" Target="https://www.procyclingstats.com/race/tour-de-suiss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79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4889</v>
      </c>
      <c r="G1" s="114"/>
      <c r="J1"/>
      <c r="K1" s="190"/>
      <c r="L1" s="206" t="s">
        <v>4313</v>
      </c>
      <c r="M1" s="7"/>
      <c r="N1" s="7"/>
      <c r="O1" s="206" t="s">
        <v>4314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285" t="s">
        <v>1666</v>
      </c>
      <c r="D3" t="s">
        <v>2764</v>
      </c>
      <c r="E3" s="270" t="s">
        <v>3916</v>
      </c>
      <c r="G3" s="65">
        <f>$NC$870</f>
        <v>12197.35</v>
      </c>
      <c r="H3" s="552" t="s">
        <v>2654</v>
      </c>
      <c r="I3" s="357"/>
      <c r="J3" s="452"/>
      <c r="K3" s="526" t="s">
        <v>2319</v>
      </c>
      <c r="L3" s="95" t="s">
        <v>4340</v>
      </c>
      <c r="N3" s="270"/>
      <c r="O3" s="222" t="s">
        <v>2718</v>
      </c>
    </row>
    <row r="4" spans="1:15" s="61" customFormat="1" ht="15.75" customHeight="1">
      <c r="A4" s="453" t="s">
        <v>2</v>
      </c>
      <c r="B4" s="284" t="s">
        <v>3639</v>
      </c>
      <c r="D4" t="s">
        <v>3887</v>
      </c>
      <c r="E4" s="270" t="s">
        <v>3941</v>
      </c>
      <c r="G4" s="65">
        <f>$BDR$870</f>
        <v>12134.500000000002</v>
      </c>
      <c r="H4" s="552" t="s">
        <v>2654</v>
      </c>
      <c r="I4" s="357"/>
      <c r="J4" s="452"/>
      <c r="K4" s="9" t="s">
        <v>2320</v>
      </c>
      <c r="L4" s="95" t="s">
        <v>4341</v>
      </c>
      <c r="N4" s="270"/>
      <c r="O4" s="222" t="s">
        <v>3641</v>
      </c>
    </row>
    <row r="5" spans="1:15" s="61" customFormat="1" ht="15.75" customHeight="1">
      <c r="A5" s="453" t="s">
        <v>3</v>
      </c>
      <c r="B5" s="285" t="s">
        <v>31</v>
      </c>
      <c r="D5" t="s">
        <v>2759</v>
      </c>
      <c r="E5" s="270" t="s">
        <v>2299</v>
      </c>
      <c r="G5" s="65">
        <f>$CA$870</f>
        <v>12115.750000000002</v>
      </c>
      <c r="H5" s="552" t="s">
        <v>2654</v>
      </c>
      <c r="I5" s="357"/>
      <c r="J5" s="452"/>
      <c r="K5" s="9" t="s">
        <v>2321</v>
      </c>
      <c r="L5" s="95" t="s">
        <v>4361</v>
      </c>
      <c r="N5" s="270"/>
      <c r="O5" s="222" t="s">
        <v>2193</v>
      </c>
    </row>
    <row r="6" spans="1:15" s="61" customFormat="1" ht="15.75" customHeight="1">
      <c r="A6" s="453" t="s">
        <v>5</v>
      </c>
      <c r="B6" s="107" t="s">
        <v>2719</v>
      </c>
      <c r="D6" t="s">
        <v>2279</v>
      </c>
      <c r="E6" s="270" t="s">
        <v>2830</v>
      </c>
      <c r="G6" s="65">
        <f>$AJP$870</f>
        <v>11991.500000000002</v>
      </c>
      <c r="H6" s="552" t="s">
        <v>4261</v>
      </c>
      <c r="I6" s="357"/>
      <c r="J6" s="452"/>
      <c r="K6" s="526" t="s">
        <v>2322</v>
      </c>
      <c r="L6" s="95" t="s">
        <v>4371</v>
      </c>
      <c r="N6" s="270"/>
      <c r="O6" s="222" t="s">
        <v>1665</v>
      </c>
    </row>
    <row r="7" spans="1:15" s="61" customFormat="1" ht="15.75" customHeight="1">
      <c r="A7" s="453" t="s">
        <v>7</v>
      </c>
      <c r="B7" s="285" t="s">
        <v>1655</v>
      </c>
      <c r="D7" t="s">
        <v>2797</v>
      </c>
      <c r="E7" s="270" t="s">
        <v>3905</v>
      </c>
      <c r="G7" s="65">
        <f>$EC$870</f>
        <v>11890.299999999997</v>
      </c>
      <c r="H7" s="552" t="s">
        <v>4251</v>
      </c>
      <c r="I7" s="357"/>
      <c r="J7" s="452"/>
      <c r="K7" s="9" t="s">
        <v>2323</v>
      </c>
      <c r="L7" s="95" t="s">
        <v>4422</v>
      </c>
      <c r="N7" s="270"/>
      <c r="O7" s="222" t="s">
        <v>1661</v>
      </c>
    </row>
    <row r="8" spans="1:15" s="61" customFormat="1" ht="15.75" customHeight="1">
      <c r="A8" s="453" t="s">
        <v>8</v>
      </c>
      <c r="B8" s="107" t="s">
        <v>667</v>
      </c>
      <c r="D8" t="s">
        <v>2785</v>
      </c>
      <c r="E8" s="270" t="s">
        <v>3913</v>
      </c>
      <c r="G8" s="65">
        <f>$JQ$870</f>
        <v>11787.5</v>
      </c>
      <c r="H8" s="552" t="s">
        <v>4252</v>
      </c>
      <c r="I8" s="451"/>
      <c r="J8" s="452"/>
      <c r="K8" s="527" t="s">
        <v>2324</v>
      </c>
      <c r="L8" s="95" t="s">
        <v>4500</v>
      </c>
      <c r="N8" s="270"/>
      <c r="O8" s="222" t="s">
        <v>2730</v>
      </c>
    </row>
    <row r="9" spans="1:15" s="61" customFormat="1" ht="15.75" customHeight="1">
      <c r="A9" s="453" t="s">
        <v>10</v>
      </c>
      <c r="B9" s="106" t="s">
        <v>1337</v>
      </c>
      <c r="C9" s="84"/>
      <c r="D9" t="s">
        <v>2750</v>
      </c>
      <c r="E9" s="270" t="s">
        <v>2821</v>
      </c>
      <c r="G9" s="65">
        <f>$G$870</f>
        <v>11656.85</v>
      </c>
      <c r="H9" s="552" t="s">
        <v>4258</v>
      </c>
      <c r="I9" s="357"/>
      <c r="J9" s="452"/>
      <c r="K9" s="9" t="s">
        <v>2336</v>
      </c>
      <c r="L9" s="95" t="s">
        <v>4536</v>
      </c>
      <c r="N9" s="270"/>
      <c r="O9" s="222" t="s">
        <v>3642</v>
      </c>
    </row>
    <row r="10" spans="1:15" s="61" customFormat="1" ht="15.75" customHeight="1">
      <c r="A10" s="453" t="s">
        <v>12</v>
      </c>
      <c r="B10" s="107" t="s">
        <v>2710</v>
      </c>
      <c r="D10" t="s">
        <v>2283</v>
      </c>
      <c r="E10" s="270" t="s">
        <v>3935</v>
      </c>
      <c r="G10" s="65">
        <f>$AKZ$870</f>
        <v>11501.599999999997</v>
      </c>
      <c r="H10" s="552" t="s">
        <v>4260</v>
      </c>
      <c r="I10" s="357"/>
      <c r="J10" s="452"/>
      <c r="K10" s="9" t="s">
        <v>2337</v>
      </c>
      <c r="L10" s="95" t="s">
        <v>4543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6" t="s">
        <v>1351</v>
      </c>
      <c r="D11" t="s">
        <v>2749</v>
      </c>
      <c r="E11" s="270" t="s">
        <v>3900</v>
      </c>
      <c r="G11" s="65">
        <f>$AH$870</f>
        <v>11487.4</v>
      </c>
      <c r="H11" s="552" t="s">
        <v>4252</v>
      </c>
      <c r="I11" s="357"/>
      <c r="J11" s="452"/>
      <c r="K11" s="527" t="s">
        <v>2338</v>
      </c>
      <c r="L11" s="95" t="s">
        <v>4572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107" t="s">
        <v>2724</v>
      </c>
      <c r="D12" t="s">
        <v>2295</v>
      </c>
      <c r="E12" s="270" t="s">
        <v>2828</v>
      </c>
      <c r="G12" s="65">
        <f>$APD$870</f>
        <v>11436.399999999996</v>
      </c>
      <c r="H12" s="552" t="s">
        <v>4253</v>
      </c>
      <c r="I12" s="357"/>
      <c r="J12" s="452"/>
      <c r="K12" s="527" t="s">
        <v>2463</v>
      </c>
      <c r="L12" s="95" t="s">
        <v>4627</v>
      </c>
      <c r="N12" s="270"/>
      <c r="O12" s="222" t="s">
        <v>668</v>
      </c>
    </row>
    <row r="13" spans="1:15" s="61" customFormat="1" ht="15.75" customHeight="1">
      <c r="A13" s="453" t="s">
        <v>18</v>
      </c>
      <c r="B13" s="107" t="s">
        <v>2216</v>
      </c>
      <c r="D13" t="s">
        <v>2790</v>
      </c>
      <c r="E13" s="270" t="s">
        <v>3925</v>
      </c>
      <c r="G13" s="65">
        <f>$SZ$870</f>
        <v>11430.4</v>
      </c>
      <c r="H13" s="552" t="s">
        <v>4253</v>
      </c>
      <c r="I13" s="357"/>
      <c r="J13" s="452"/>
      <c r="K13" s="527" t="s">
        <v>2479</v>
      </c>
      <c r="L13" s="95" t="s">
        <v>4710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107" t="s">
        <v>155</v>
      </c>
      <c r="D14" t="s">
        <v>2755</v>
      </c>
      <c r="E14" s="270" t="s">
        <v>2822</v>
      </c>
      <c r="G14" s="65">
        <f>$BI$870</f>
        <v>11403.450000000003</v>
      </c>
      <c r="H14" s="552" t="s">
        <v>4252</v>
      </c>
      <c r="I14" s="97"/>
      <c r="J14" s="452"/>
      <c r="K14" s="9" t="s">
        <v>3127</v>
      </c>
      <c r="L14" s="95" t="s">
        <v>4572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2723</v>
      </c>
      <c r="D15" t="s">
        <v>2805</v>
      </c>
      <c r="E15" s="270" t="s">
        <v>3932</v>
      </c>
      <c r="G15" s="65">
        <f>$AGD$870</f>
        <v>11301.400000000003</v>
      </c>
      <c r="H15" s="552" t="s">
        <v>4251</v>
      </c>
      <c r="I15" s="357"/>
      <c r="J15" s="452"/>
      <c r="K15" s="9" t="s">
        <v>3128</v>
      </c>
      <c r="L15" s="95" t="s">
        <v>4795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284" t="s">
        <v>142</v>
      </c>
      <c r="D16" t="s">
        <v>2761</v>
      </c>
      <c r="E16" s="270" t="s">
        <v>2298</v>
      </c>
      <c r="G16" s="65">
        <f>$DT$870</f>
        <v>11267.349999999999</v>
      </c>
      <c r="H16" s="552" t="s">
        <v>4250</v>
      </c>
      <c r="I16" s="357"/>
      <c r="J16" s="452"/>
      <c r="K16" s="9" t="s">
        <v>3148</v>
      </c>
      <c r="L16" s="95" t="s">
        <v>4536</v>
      </c>
      <c r="N16" s="270"/>
      <c r="O16" s="222" t="s">
        <v>2709</v>
      </c>
    </row>
    <row r="17" spans="1:15" s="61" customFormat="1" ht="15.75" customHeight="1">
      <c r="A17" s="453" t="s">
        <v>26</v>
      </c>
      <c r="B17" s="107" t="s">
        <v>3633</v>
      </c>
      <c r="D17" t="s">
        <v>3881</v>
      </c>
      <c r="E17" s="270" t="s">
        <v>3938</v>
      </c>
      <c r="G17" s="65">
        <f>$BBP$870</f>
        <v>11145.099999999999</v>
      </c>
      <c r="H17" s="552" t="s">
        <v>4258</v>
      </c>
      <c r="I17" s="357"/>
      <c r="J17" s="452"/>
      <c r="K17" s="527" t="s">
        <v>3149</v>
      </c>
      <c r="L17" s="95" t="s">
        <v>4952</v>
      </c>
      <c r="O17" s="222" t="s">
        <v>1666</v>
      </c>
    </row>
    <row r="18" spans="1:15" s="61" customFormat="1" ht="15.75" customHeight="1">
      <c r="A18" s="453" t="s">
        <v>28</v>
      </c>
      <c r="B18" s="285" t="s">
        <v>2325</v>
      </c>
      <c r="D18" t="s">
        <v>2796</v>
      </c>
      <c r="E18" s="270" t="s">
        <v>3918</v>
      </c>
      <c r="G18" s="65">
        <f>$OD$870</f>
        <v>11140.599999999999</v>
      </c>
      <c r="H18" s="552" t="s">
        <v>4264</v>
      </c>
      <c r="I18" s="357"/>
      <c r="J18" s="452"/>
      <c r="K18" s="527" t="s">
        <v>4315</v>
      </c>
      <c r="L18" s="95"/>
    </row>
    <row r="19" spans="1:15" s="61" customFormat="1" ht="15.75" customHeight="1">
      <c r="A19" s="453" t="s">
        <v>30</v>
      </c>
      <c r="B19" s="107" t="s">
        <v>2720</v>
      </c>
      <c r="D19" t="s">
        <v>2274</v>
      </c>
      <c r="E19" s="270" t="s">
        <v>3935</v>
      </c>
      <c r="G19" s="65">
        <f>$AHW$870</f>
        <v>11093.500000000002</v>
      </c>
      <c r="H19" s="552" t="s">
        <v>4251</v>
      </c>
      <c r="I19" s="357"/>
      <c r="J19" s="452"/>
      <c r="K19" s="527" t="s">
        <v>4316</v>
      </c>
      <c r="L19" s="95"/>
    </row>
    <row r="20" spans="1:15" s="61" customFormat="1" ht="15.75" customHeight="1">
      <c r="A20" s="453" t="s">
        <v>32</v>
      </c>
      <c r="B20" s="107" t="s">
        <v>154</v>
      </c>
      <c r="D20" t="s">
        <v>2743</v>
      </c>
      <c r="E20" s="270" t="s">
        <v>3901</v>
      </c>
      <c r="G20" s="65">
        <f>$AQ$870</f>
        <v>11087.249999999998</v>
      </c>
      <c r="H20" s="552" t="s">
        <v>4250</v>
      </c>
      <c r="I20" s="357"/>
      <c r="J20" s="452"/>
      <c r="K20" s="527" t="s">
        <v>4317</v>
      </c>
      <c r="L20" s="95"/>
    </row>
    <row r="21" spans="1:15" s="61" customFormat="1" ht="15.75" customHeight="1">
      <c r="A21" s="453" t="s">
        <v>34</v>
      </c>
      <c r="B21" s="107" t="s">
        <v>653</v>
      </c>
      <c r="D21" t="s">
        <v>2775</v>
      </c>
      <c r="E21" s="270" t="s">
        <v>3904</v>
      </c>
      <c r="G21" s="65">
        <f>$IY$870</f>
        <v>11037.5</v>
      </c>
      <c r="H21" s="552" t="s">
        <v>4255</v>
      </c>
      <c r="I21" s="357"/>
      <c r="J21" s="452"/>
      <c r="K21" s="9" t="s">
        <v>4318</v>
      </c>
      <c r="L21" s="95"/>
    </row>
    <row r="22" spans="1:15" s="61" customFormat="1" ht="15.75" customHeight="1">
      <c r="A22" s="453" t="s">
        <v>36</v>
      </c>
      <c r="B22" s="107" t="s">
        <v>2722</v>
      </c>
      <c r="D22" t="s">
        <v>2277</v>
      </c>
      <c r="E22" s="270" t="s">
        <v>3934</v>
      </c>
      <c r="G22" s="65">
        <f>$AIX$870</f>
        <v>11028.800000000001</v>
      </c>
      <c r="H22" s="552" t="s">
        <v>4262</v>
      </c>
      <c r="I22" s="357"/>
      <c r="J22" s="452"/>
      <c r="K22" s="527" t="s">
        <v>4319</v>
      </c>
      <c r="L22" s="95"/>
    </row>
    <row r="23" spans="1:15" s="61" customFormat="1" ht="15.75" customHeight="1">
      <c r="A23" s="453" t="s">
        <v>38</v>
      </c>
      <c r="B23" s="284" t="s">
        <v>21</v>
      </c>
      <c r="D23" t="s">
        <v>2754</v>
      </c>
      <c r="E23" s="270" t="s">
        <v>3898</v>
      </c>
      <c r="G23" s="65">
        <f>$P$870</f>
        <v>11016.500000000002</v>
      </c>
      <c r="H23" s="552" t="s">
        <v>4254</v>
      </c>
      <c r="I23" s="357"/>
      <c r="J23" s="452"/>
      <c r="K23" s="9" t="s">
        <v>4320</v>
      </c>
      <c r="L23" s="95"/>
    </row>
    <row r="24" spans="1:15" s="61" customFormat="1" ht="15.75" customHeight="1">
      <c r="A24" s="453" t="s">
        <v>145</v>
      </c>
      <c r="B24" s="107" t="s">
        <v>704</v>
      </c>
      <c r="D24" t="s">
        <v>2744</v>
      </c>
      <c r="E24" s="270" t="s">
        <v>3904</v>
      </c>
      <c r="G24" s="65">
        <f>$DB$870</f>
        <v>10998.2</v>
      </c>
      <c r="H24" s="552" t="s">
        <v>4261</v>
      </c>
      <c r="I24" s="357"/>
      <c r="J24" s="452"/>
      <c r="K24" s="526" t="s">
        <v>4321</v>
      </c>
      <c r="L24" s="95"/>
    </row>
    <row r="25" spans="1:15" s="61" customFormat="1" ht="15.75" customHeight="1">
      <c r="A25" s="453" t="s">
        <v>146</v>
      </c>
      <c r="B25" s="285" t="s">
        <v>1653</v>
      </c>
      <c r="D25" t="s">
        <v>2746</v>
      </c>
      <c r="E25" s="270" t="s">
        <v>3905</v>
      </c>
      <c r="G25" s="65">
        <f>$FV$870</f>
        <v>10990.499999999995</v>
      </c>
      <c r="H25" s="552" t="s">
        <v>4262</v>
      </c>
      <c r="I25" s="97"/>
      <c r="J25" s="452"/>
      <c r="K25" s="9" t="s">
        <v>4322</v>
      </c>
      <c r="L25" s="95"/>
    </row>
    <row r="26" spans="1:15" s="61" customFormat="1" ht="15.75" customHeight="1">
      <c r="A26" s="453" t="s">
        <v>147</v>
      </c>
      <c r="B26" s="107" t="s">
        <v>2728</v>
      </c>
      <c r="D26" t="s">
        <v>2806</v>
      </c>
      <c r="E26" s="270" t="s">
        <v>3933</v>
      </c>
      <c r="G26" s="65">
        <f>$AGM$870</f>
        <v>10984.199999999999</v>
      </c>
      <c r="H26" s="552" t="s">
        <v>4262</v>
      </c>
      <c r="I26" s="357"/>
      <c r="J26" s="452"/>
      <c r="K26" s="9" t="s">
        <v>4323</v>
      </c>
      <c r="L26" s="95"/>
    </row>
    <row r="27" spans="1:15" s="61" customFormat="1" ht="15.75" customHeight="1">
      <c r="A27" s="453" t="s">
        <v>151</v>
      </c>
      <c r="B27" s="107" t="s">
        <v>180</v>
      </c>
      <c r="D27" t="s">
        <v>3875</v>
      </c>
      <c r="E27" s="270" t="s">
        <v>2830</v>
      </c>
      <c r="G27" s="65">
        <f>$ZO$870</f>
        <v>10974.1</v>
      </c>
      <c r="H27" s="552" t="s">
        <v>4268</v>
      </c>
      <c r="I27" s="357"/>
      <c r="J27" s="452"/>
      <c r="K27" s="9" t="s">
        <v>4324</v>
      </c>
      <c r="L27" s="95"/>
    </row>
    <row r="28" spans="1:15" s="61" customFormat="1" ht="15.75" customHeight="1">
      <c r="A28" s="453" t="s">
        <v>157</v>
      </c>
      <c r="B28" s="107" t="s">
        <v>2203</v>
      </c>
      <c r="D28" t="s">
        <v>2794</v>
      </c>
      <c r="E28" s="270" t="s">
        <v>3928</v>
      </c>
      <c r="G28" s="65">
        <f>$WL$870</f>
        <v>10959.649999999998</v>
      </c>
      <c r="H28" s="552" t="s">
        <v>4252</v>
      </c>
      <c r="J28" s="452"/>
      <c r="K28" s="526" t="s">
        <v>4325</v>
      </c>
      <c r="L28" s="95"/>
    </row>
    <row r="29" spans="1:15" s="61" customFormat="1" ht="15.75" customHeight="1">
      <c r="A29" s="453" t="s">
        <v>159</v>
      </c>
      <c r="B29" s="107" t="s">
        <v>651</v>
      </c>
      <c r="D29" t="s">
        <v>2756</v>
      </c>
      <c r="E29" s="270" t="s">
        <v>3903</v>
      </c>
      <c r="G29" s="65">
        <f>$DK$870</f>
        <v>10949.700000000004</v>
      </c>
      <c r="H29" s="552" t="s">
        <v>4252</v>
      </c>
      <c r="I29" s="357"/>
      <c r="J29" s="452"/>
      <c r="K29" s="526" t="s">
        <v>4326</v>
      </c>
      <c r="L29" s="95"/>
    </row>
    <row r="30" spans="1:15" s="61" customFormat="1" ht="15.75" customHeight="1">
      <c r="A30" s="453" t="s">
        <v>160</v>
      </c>
      <c r="B30" s="107" t="s">
        <v>654</v>
      </c>
      <c r="D30" t="s">
        <v>2748</v>
      </c>
      <c r="E30" s="270" t="s">
        <v>3909</v>
      </c>
      <c r="G30" s="65">
        <f>$HO$870</f>
        <v>10914.199999999995</v>
      </c>
      <c r="H30" s="552" t="s">
        <v>4260</v>
      </c>
      <c r="I30" s="357"/>
      <c r="J30" s="452"/>
      <c r="K30" s="9" t="s">
        <v>4327</v>
      </c>
      <c r="L30" s="95"/>
    </row>
    <row r="31" spans="1:15" s="61" customFormat="1" ht="15.75" customHeight="1">
      <c r="A31" s="453" t="s">
        <v>161</v>
      </c>
      <c r="B31" s="106" t="s">
        <v>1349</v>
      </c>
      <c r="D31" t="s">
        <v>2751</v>
      </c>
      <c r="E31" s="270" t="s">
        <v>3915</v>
      </c>
      <c r="G31" s="65">
        <f>$LS$870</f>
        <v>10897.100000000004</v>
      </c>
      <c r="H31" s="552" t="s">
        <v>4265</v>
      </c>
      <c r="I31" s="357"/>
      <c r="J31" s="452"/>
      <c r="K31" s="9" t="s">
        <v>4328</v>
      </c>
      <c r="L31" s="95"/>
    </row>
    <row r="32" spans="1:15" s="61" customFormat="1" ht="15.75" customHeight="1">
      <c r="A32" s="453" t="s">
        <v>163</v>
      </c>
      <c r="B32" s="107" t="s">
        <v>2210</v>
      </c>
      <c r="D32" t="s">
        <v>2802</v>
      </c>
      <c r="E32" s="270" t="s">
        <v>3929</v>
      </c>
      <c r="G32" s="65">
        <f>$XD$870</f>
        <v>10865.949999999999</v>
      </c>
      <c r="H32" s="552" t="s">
        <v>4266</v>
      </c>
      <c r="I32" s="97"/>
      <c r="J32" s="452"/>
      <c r="K32" s="9" t="s">
        <v>4329</v>
      </c>
      <c r="L32" s="95"/>
    </row>
    <row r="33" spans="1:12" s="61" customFormat="1" ht="15.75" customHeight="1">
      <c r="A33" s="453" t="s">
        <v>274</v>
      </c>
      <c r="B33" s="107" t="s">
        <v>2712</v>
      </c>
      <c r="D33" t="s">
        <v>3877</v>
      </c>
      <c r="E33" s="270" t="s">
        <v>3935</v>
      </c>
      <c r="G33" s="65">
        <f>$AHE$870</f>
        <v>10818.799999999996</v>
      </c>
      <c r="H33" s="552" t="s">
        <v>4252</v>
      </c>
      <c r="I33" s="357"/>
      <c r="J33" s="452"/>
      <c r="K33" s="9" t="s">
        <v>4330</v>
      </c>
      <c r="L33" s="95"/>
    </row>
    <row r="34" spans="1:12" s="61" customFormat="1" ht="15.75" customHeight="1">
      <c r="A34" s="453" t="s">
        <v>275</v>
      </c>
      <c r="B34" s="285" t="s">
        <v>1661</v>
      </c>
      <c r="D34" t="s">
        <v>2757</v>
      </c>
      <c r="E34" s="270" t="s">
        <v>2822</v>
      </c>
      <c r="G34" s="65">
        <f>$CS$870</f>
        <v>10809.6</v>
      </c>
      <c r="H34" s="552" t="s">
        <v>4250</v>
      </c>
      <c r="I34" s="357"/>
      <c r="J34" s="452"/>
      <c r="K34" s="527" t="s">
        <v>4331</v>
      </c>
      <c r="L34" s="95"/>
    </row>
    <row r="35" spans="1:12" s="61" customFormat="1" ht="15.75" customHeight="1">
      <c r="A35" s="453" t="s">
        <v>276</v>
      </c>
      <c r="B35" s="107" t="s">
        <v>2718</v>
      </c>
      <c r="D35" t="s">
        <v>2286</v>
      </c>
      <c r="E35" s="270" t="s">
        <v>2827</v>
      </c>
      <c r="G35" s="65">
        <f>$AMA$870</f>
        <v>10802.699999999999</v>
      </c>
      <c r="H35" s="552" t="s">
        <v>4252</v>
      </c>
      <c r="I35" s="357"/>
      <c r="J35" s="452"/>
      <c r="K35" s="527" t="s">
        <v>4332</v>
      </c>
      <c r="L35" s="95"/>
    </row>
    <row r="36" spans="1:12" s="61" customFormat="1" ht="15.75" customHeight="1">
      <c r="A36" s="453" t="s">
        <v>277</v>
      </c>
      <c r="B36" s="107" t="s">
        <v>2711</v>
      </c>
      <c r="D36" t="s">
        <v>2282</v>
      </c>
      <c r="E36" s="270" t="s">
        <v>3919</v>
      </c>
      <c r="G36" s="65">
        <f>$AKQ$870</f>
        <v>10726.4</v>
      </c>
      <c r="H36" s="552" t="s">
        <v>4261</v>
      </c>
      <c r="I36" s="357"/>
      <c r="J36" s="452"/>
      <c r="K36" s="526" t="s">
        <v>4333</v>
      </c>
      <c r="L36" s="95"/>
    </row>
    <row r="37" spans="1:12" s="61" customFormat="1" ht="15.75" customHeight="1">
      <c r="A37" s="453" t="s">
        <v>640</v>
      </c>
      <c r="B37" s="107" t="s">
        <v>2726</v>
      </c>
      <c r="D37" t="s">
        <v>2281</v>
      </c>
      <c r="E37" s="270" t="s">
        <v>3919</v>
      </c>
      <c r="G37" s="65">
        <f>$AKH$870</f>
        <v>10684.8</v>
      </c>
      <c r="H37" s="552" t="s">
        <v>4750</v>
      </c>
      <c r="J37" s="452"/>
      <c r="K37" s="9" t="s">
        <v>4334</v>
      </c>
      <c r="L37" s="95"/>
    </row>
    <row r="38" spans="1:12" s="61" customFormat="1" ht="15.75" customHeight="1">
      <c r="A38" s="453" t="s">
        <v>641</v>
      </c>
      <c r="B38" s="107" t="s">
        <v>638</v>
      </c>
      <c r="D38" t="s">
        <v>2774</v>
      </c>
      <c r="E38" s="270" t="s">
        <v>3912</v>
      </c>
      <c r="G38" s="65">
        <f>$JH$870</f>
        <v>10560.300000000007</v>
      </c>
      <c r="H38" s="552" t="s">
        <v>4258</v>
      </c>
      <c r="I38" s="357"/>
      <c r="J38" s="452"/>
      <c r="K38" s="9" t="s">
        <v>4335</v>
      </c>
      <c r="L38" s="95"/>
    </row>
    <row r="39" spans="1:12" s="61" customFormat="1" ht="15.75" customHeight="1">
      <c r="A39" s="453" t="s">
        <v>642</v>
      </c>
      <c r="B39" s="284" t="s">
        <v>3630</v>
      </c>
      <c r="D39" t="s">
        <v>3878</v>
      </c>
      <c r="E39" s="270" t="s">
        <v>3940</v>
      </c>
      <c r="G39" s="65">
        <f>$BAO$870</f>
        <v>10559.699999999997</v>
      </c>
      <c r="H39" s="552" t="s">
        <v>2654</v>
      </c>
      <c r="I39" s="357"/>
      <c r="J39" s="452"/>
      <c r="K39" s="527" t="s">
        <v>4336</v>
      </c>
      <c r="L39" s="95"/>
    </row>
    <row r="40" spans="1:12" s="61" customFormat="1" ht="15.75" customHeight="1">
      <c r="A40" s="453" t="s">
        <v>644</v>
      </c>
      <c r="B40" s="106" t="s">
        <v>1344</v>
      </c>
      <c r="D40" t="s">
        <v>2760</v>
      </c>
      <c r="E40" s="270" t="s">
        <v>3907</v>
      </c>
      <c r="G40" s="65">
        <f>$GW$870</f>
        <v>10542.599999999997</v>
      </c>
      <c r="H40" s="552" t="s">
        <v>4250</v>
      </c>
      <c r="I40" s="357"/>
      <c r="J40" s="452"/>
      <c r="K40" s="527" t="s">
        <v>4337</v>
      </c>
      <c r="L40" s="95"/>
    </row>
    <row r="41" spans="1:12" s="61" customFormat="1" ht="15.75" customHeight="1">
      <c r="A41" s="453" t="s">
        <v>650</v>
      </c>
      <c r="B41" s="107" t="s">
        <v>3637</v>
      </c>
      <c r="D41" t="s">
        <v>3885</v>
      </c>
      <c r="E41" s="270" t="s">
        <v>3943</v>
      </c>
      <c r="G41" s="65">
        <f>$BCZ$870</f>
        <v>10542.500000000002</v>
      </c>
      <c r="H41" s="552" t="s">
        <v>4259</v>
      </c>
      <c r="I41" s="357"/>
      <c r="J41" s="452"/>
      <c r="K41" s="9" t="s">
        <v>4338</v>
      </c>
      <c r="L41" s="95"/>
    </row>
    <row r="42" spans="1:12" s="61" customFormat="1" ht="15.75" customHeight="1">
      <c r="A42" s="453" t="s">
        <v>652</v>
      </c>
      <c r="B42" s="285" t="s">
        <v>25</v>
      </c>
      <c r="D42" t="s">
        <v>2768</v>
      </c>
      <c r="E42" s="270" t="s">
        <v>3898</v>
      </c>
      <c r="G42" s="65">
        <f>$AZ$870</f>
        <v>10527.799999999997</v>
      </c>
      <c r="H42" s="552" t="s">
        <v>4253</v>
      </c>
      <c r="I42" s="357"/>
      <c r="J42" s="452"/>
      <c r="K42" s="527" t="s">
        <v>4339</v>
      </c>
      <c r="L42" s="95"/>
    </row>
    <row r="43" spans="1:12" s="61" customFormat="1" ht="15.75" customHeight="1">
      <c r="A43" s="453" t="s">
        <v>655</v>
      </c>
      <c r="B43" s="284" t="s">
        <v>3620</v>
      </c>
      <c r="D43" t="s">
        <v>2812</v>
      </c>
      <c r="E43" s="270" t="s">
        <v>3941</v>
      </c>
      <c r="G43" s="65">
        <f>$AWT$870</f>
        <v>10499.500000000002</v>
      </c>
      <c r="H43" s="552" t="s">
        <v>4261</v>
      </c>
      <c r="I43" s="357"/>
      <c r="J43" s="452"/>
      <c r="K43" s="285"/>
    </row>
    <row r="44" spans="1:12" s="61" customFormat="1" ht="15.75" customHeight="1">
      <c r="A44" s="453" t="s">
        <v>656</v>
      </c>
      <c r="B44" s="107" t="s">
        <v>2708</v>
      </c>
      <c r="D44" t="s">
        <v>2287</v>
      </c>
      <c r="E44" s="270" t="s">
        <v>3937</v>
      </c>
      <c r="G44" s="65">
        <f>$AMJ$870</f>
        <v>10458.700000000001</v>
      </c>
      <c r="H44" s="552" t="s">
        <v>4894</v>
      </c>
      <c r="I44" s="357"/>
      <c r="J44" s="452"/>
      <c r="K44" s="285"/>
    </row>
    <row r="45" spans="1:12" s="61" customFormat="1" ht="15.75" customHeight="1">
      <c r="A45" s="453" t="s">
        <v>659</v>
      </c>
      <c r="B45" s="284" t="s">
        <v>3644</v>
      </c>
      <c r="D45" t="s">
        <v>3892</v>
      </c>
      <c r="E45" s="270" t="s">
        <v>3943</v>
      </c>
      <c r="G45" s="65">
        <f>$BFK$870</f>
        <v>10413.900000000001</v>
      </c>
      <c r="H45" s="552" t="s">
        <v>4255</v>
      </c>
      <c r="I45" s="357"/>
      <c r="J45" s="452"/>
      <c r="K45" s="285"/>
    </row>
    <row r="46" spans="1:12" s="61" customFormat="1" ht="15.75" customHeight="1">
      <c r="A46" s="453" t="s">
        <v>661</v>
      </c>
      <c r="B46" s="285" t="s">
        <v>17</v>
      </c>
      <c r="D46" t="s">
        <v>2779</v>
      </c>
      <c r="E46" s="270" t="s">
        <v>3906</v>
      </c>
      <c r="G46" s="65">
        <f>$EL$870</f>
        <v>10407.199999999999</v>
      </c>
      <c r="H46" s="552" t="s">
        <v>4895</v>
      </c>
      <c r="J46" s="452"/>
      <c r="K46" s="106"/>
    </row>
    <row r="47" spans="1:12" s="61" customFormat="1" ht="15.75" customHeight="1">
      <c r="A47" s="453" t="s">
        <v>666</v>
      </c>
      <c r="B47" s="284" t="s">
        <v>3648</v>
      </c>
      <c r="D47" t="s">
        <v>3897</v>
      </c>
      <c r="E47" s="270" t="s">
        <v>3926</v>
      </c>
      <c r="G47" s="65">
        <f>$BHD$870</f>
        <v>10406.799999999997</v>
      </c>
      <c r="H47" s="552" t="s">
        <v>4250</v>
      </c>
      <c r="I47" s="97"/>
      <c r="J47" s="452"/>
      <c r="K47" s="107"/>
    </row>
    <row r="48" spans="1:12" s="61" customFormat="1" ht="15.75" customHeight="1">
      <c r="A48" s="453" t="s">
        <v>670</v>
      </c>
      <c r="B48" s="107" t="s">
        <v>2202</v>
      </c>
      <c r="D48" t="s">
        <v>3872</v>
      </c>
      <c r="E48" s="270" t="s">
        <v>3919</v>
      </c>
      <c r="G48" s="65">
        <f>$YN$870</f>
        <v>10341.250000000002</v>
      </c>
      <c r="H48" s="552" t="s">
        <v>4258</v>
      </c>
      <c r="J48" s="452"/>
      <c r="K48" s="285"/>
    </row>
    <row r="49" spans="1:8" s="61" customFormat="1" ht="15.75" customHeight="1">
      <c r="A49" s="453" t="s">
        <v>671</v>
      </c>
      <c r="B49" s="284" t="s">
        <v>3624</v>
      </c>
      <c r="D49" t="s">
        <v>2816</v>
      </c>
      <c r="E49" s="270" t="s">
        <v>3931</v>
      </c>
      <c r="G49" s="65">
        <f>$AYD$870</f>
        <v>10301.6</v>
      </c>
      <c r="H49" s="552" t="s">
        <v>4848</v>
      </c>
    </row>
    <row r="50" spans="1:8" s="61" customFormat="1" ht="15.75" customHeight="1">
      <c r="A50" s="453" t="s">
        <v>672</v>
      </c>
      <c r="B50" s="284" t="s">
        <v>3645</v>
      </c>
      <c r="D50" t="s">
        <v>3893</v>
      </c>
      <c r="E50" s="270" t="s">
        <v>2837</v>
      </c>
      <c r="G50" s="65">
        <f>$BFT$870</f>
        <v>10300.800000000007</v>
      </c>
      <c r="H50" s="552" t="s">
        <v>4846</v>
      </c>
    </row>
    <row r="51" spans="1:8" s="61" customFormat="1" ht="15.75" customHeight="1">
      <c r="A51" s="453" t="s">
        <v>677</v>
      </c>
      <c r="B51" s="284" t="s">
        <v>3638</v>
      </c>
      <c r="D51" t="s">
        <v>3886</v>
      </c>
      <c r="E51" s="270" t="s">
        <v>2836</v>
      </c>
      <c r="G51" s="65">
        <f>$BDI$870</f>
        <v>10278.9</v>
      </c>
      <c r="H51" s="552" t="s">
        <v>4253</v>
      </c>
    </row>
    <row r="52" spans="1:8" s="61" customFormat="1" ht="15.75" customHeight="1">
      <c r="A52" s="453" t="s">
        <v>685</v>
      </c>
      <c r="B52" s="107" t="s">
        <v>2713</v>
      </c>
      <c r="D52" t="s">
        <v>2280</v>
      </c>
      <c r="E52" s="270" t="s">
        <v>2825</v>
      </c>
      <c r="G52" s="65">
        <f>$AJY$870</f>
        <v>10264.400000000001</v>
      </c>
      <c r="H52" s="552" t="s">
        <v>4259</v>
      </c>
    </row>
    <row r="53" spans="1:8" s="61" customFormat="1" ht="15.75" customHeight="1">
      <c r="A53" s="453" t="s">
        <v>689</v>
      </c>
      <c r="B53" s="106" t="s">
        <v>1342</v>
      </c>
      <c r="D53" t="s">
        <v>3867</v>
      </c>
      <c r="E53" s="270" t="s">
        <v>3910</v>
      </c>
      <c r="G53" s="65">
        <f>$IG$870</f>
        <v>10263.700000000004</v>
      </c>
      <c r="H53" s="552" t="s">
        <v>4850</v>
      </c>
    </row>
    <row r="54" spans="1:8" s="61" customFormat="1" ht="15.75" customHeight="1">
      <c r="A54" s="453" t="s">
        <v>690</v>
      </c>
      <c r="B54" s="107" t="s">
        <v>2212</v>
      </c>
      <c r="D54" t="s">
        <v>2771</v>
      </c>
      <c r="E54" s="270" t="s">
        <v>2826</v>
      </c>
      <c r="G54" s="65">
        <f>$XV$870</f>
        <v>10249.800000000001</v>
      </c>
      <c r="H54" s="552" t="s">
        <v>4251</v>
      </c>
    </row>
    <row r="55" spans="1:8" s="61" customFormat="1" ht="15.75" customHeight="1">
      <c r="A55" s="453" t="s">
        <v>691</v>
      </c>
      <c r="B55" s="107" t="s">
        <v>2709</v>
      </c>
      <c r="D55" t="s">
        <v>2290</v>
      </c>
      <c r="E55" s="270" t="s">
        <v>3933</v>
      </c>
      <c r="G55" s="65">
        <f>$ANK$870</f>
        <v>10236.700000000003</v>
      </c>
      <c r="H55" s="552" t="s">
        <v>4256</v>
      </c>
    </row>
    <row r="56" spans="1:8" s="61" customFormat="1" ht="15.75" customHeight="1">
      <c r="A56" s="453" t="s">
        <v>697</v>
      </c>
      <c r="B56" s="285" t="s">
        <v>15</v>
      </c>
      <c r="D56" t="s">
        <v>2772</v>
      </c>
      <c r="E56" s="270" t="s">
        <v>3904</v>
      </c>
      <c r="G56" s="65">
        <f>$LA$870</f>
        <v>10229.500000000002</v>
      </c>
      <c r="H56" s="552" t="s">
        <v>4251</v>
      </c>
    </row>
    <row r="57" spans="1:8" s="61" customFormat="1" ht="15.75" customHeight="1">
      <c r="A57" s="453" t="s">
        <v>698</v>
      </c>
      <c r="B57" s="284" t="s">
        <v>3655</v>
      </c>
      <c r="D57" t="s">
        <v>2819</v>
      </c>
      <c r="E57" s="270" t="s">
        <v>3941</v>
      </c>
      <c r="G57" s="65">
        <f>$AZE$870</f>
        <v>10227.1</v>
      </c>
      <c r="H57" s="552" t="s">
        <v>4896</v>
      </c>
    </row>
    <row r="58" spans="1:8" s="61" customFormat="1" ht="15.75" customHeight="1">
      <c r="A58" s="453" t="s">
        <v>699</v>
      </c>
      <c r="B58" s="284" t="s">
        <v>143</v>
      </c>
      <c r="D58" t="s">
        <v>2747</v>
      </c>
      <c r="E58" s="270" t="s">
        <v>3898</v>
      </c>
      <c r="G58" s="65">
        <f>$FM$870</f>
        <v>10199.699999999999</v>
      </c>
      <c r="H58" s="552" t="s">
        <v>4897</v>
      </c>
    </row>
    <row r="59" spans="1:8" s="61" customFormat="1" ht="15.75" customHeight="1">
      <c r="A59" s="453" t="s">
        <v>701</v>
      </c>
      <c r="B59" s="284" t="s">
        <v>3631</v>
      </c>
      <c r="D59" t="s">
        <v>3879</v>
      </c>
      <c r="E59" s="270" t="s">
        <v>3941</v>
      </c>
      <c r="G59" s="65">
        <f>$BAX$870</f>
        <v>10195.100000000002</v>
      </c>
      <c r="H59" s="552" t="s">
        <v>4266</v>
      </c>
    </row>
    <row r="60" spans="1:8" s="61" customFormat="1" ht="15.75" customHeight="1">
      <c r="A60" s="453" t="s">
        <v>702</v>
      </c>
      <c r="B60" s="107" t="s">
        <v>687</v>
      </c>
      <c r="D60" t="s">
        <v>2742</v>
      </c>
      <c r="E60" s="270" t="s">
        <v>3902</v>
      </c>
      <c r="G60" s="65">
        <f>$BR$870</f>
        <v>10190.799999999999</v>
      </c>
      <c r="H60" s="552" t="s">
        <v>4257</v>
      </c>
    </row>
    <row r="61" spans="1:8" s="61" customFormat="1" ht="15.75" customHeight="1">
      <c r="A61" s="453" t="s">
        <v>703</v>
      </c>
      <c r="B61" s="285" t="s">
        <v>1671</v>
      </c>
      <c r="D61" t="s">
        <v>2799</v>
      </c>
      <c r="E61" s="270" t="s">
        <v>3919</v>
      </c>
      <c r="G61" s="65">
        <f>$RP$870</f>
        <v>10181.499999999998</v>
      </c>
      <c r="H61" s="552" t="s">
        <v>4264</v>
      </c>
    </row>
    <row r="62" spans="1:8" s="61" customFormat="1" ht="15.75" customHeight="1">
      <c r="A62" s="453" t="s">
        <v>706</v>
      </c>
      <c r="B62" s="106" t="s">
        <v>1345</v>
      </c>
      <c r="D62" t="s">
        <v>3869</v>
      </c>
      <c r="E62" s="270" t="s">
        <v>3916</v>
      </c>
      <c r="G62" s="65">
        <f>$PN$870</f>
        <v>10174.099999999999</v>
      </c>
      <c r="H62" s="552" t="s">
        <v>4266</v>
      </c>
    </row>
    <row r="63" spans="1:8" s="61" customFormat="1" ht="15.75" customHeight="1">
      <c r="A63" s="453" t="s">
        <v>775</v>
      </c>
      <c r="B63" s="106" t="s">
        <v>1343</v>
      </c>
      <c r="D63" t="s">
        <v>2753</v>
      </c>
      <c r="E63" s="270" t="s">
        <v>3911</v>
      </c>
      <c r="G63" s="65">
        <f>$IP$870</f>
        <v>10091.099999999999</v>
      </c>
      <c r="H63" s="552" t="s">
        <v>4257</v>
      </c>
    </row>
    <row r="64" spans="1:8" s="61" customFormat="1" ht="15.75" customHeight="1">
      <c r="A64" s="453" t="s">
        <v>776</v>
      </c>
      <c r="B64" s="107" t="s">
        <v>2717</v>
      </c>
      <c r="D64" t="s">
        <v>2289</v>
      </c>
      <c r="E64" s="270" t="s">
        <v>3934</v>
      </c>
      <c r="G64" s="65">
        <f>$ANB$870</f>
        <v>10081.700000000003</v>
      </c>
      <c r="H64" s="552" t="s">
        <v>4267</v>
      </c>
    </row>
    <row r="65" spans="1:8" s="61" customFormat="1" ht="15.75" customHeight="1">
      <c r="A65" s="453" t="s">
        <v>777</v>
      </c>
      <c r="B65" s="107" t="s">
        <v>658</v>
      </c>
      <c r="D65" t="s">
        <v>2781</v>
      </c>
      <c r="E65" s="270" t="s">
        <v>3914</v>
      </c>
      <c r="G65" s="65">
        <f>$JZ$870</f>
        <v>10079.300000000001</v>
      </c>
      <c r="H65" s="552" t="s">
        <v>4265</v>
      </c>
    </row>
    <row r="66" spans="1:8" s="61" customFormat="1" ht="15.75" customHeight="1">
      <c r="A66" s="453" t="s">
        <v>778</v>
      </c>
      <c r="B66" s="107" t="s">
        <v>153</v>
      </c>
      <c r="D66" t="s">
        <v>3871</v>
      </c>
      <c r="E66" s="270" t="s">
        <v>3923</v>
      </c>
      <c r="G66" s="65">
        <f>$SQ$870</f>
        <v>10072.500000000002</v>
      </c>
      <c r="H66" s="552" t="s">
        <v>4251</v>
      </c>
    </row>
    <row r="67" spans="1:8" s="61" customFormat="1" ht="15.75" customHeight="1">
      <c r="A67" s="453" t="s">
        <v>779</v>
      </c>
      <c r="B67" s="107" t="s">
        <v>141</v>
      </c>
      <c r="D67" t="s">
        <v>2770</v>
      </c>
      <c r="E67" s="270" t="s">
        <v>2299</v>
      </c>
      <c r="G67" s="65">
        <f>$GN$870</f>
        <v>10047.700000000001</v>
      </c>
      <c r="H67" s="552" t="s">
        <v>4846</v>
      </c>
    </row>
    <row r="68" spans="1:8" s="61" customFormat="1" ht="15.75" customHeight="1">
      <c r="A68" s="453" t="s">
        <v>780</v>
      </c>
      <c r="B68" s="284" t="s">
        <v>3629</v>
      </c>
      <c r="D68" t="s">
        <v>2849</v>
      </c>
      <c r="E68" s="270" t="s">
        <v>3944</v>
      </c>
      <c r="G68" s="65">
        <f>$BAF$870</f>
        <v>10046.9</v>
      </c>
      <c r="H68" s="552" t="s">
        <v>4262</v>
      </c>
    </row>
    <row r="69" spans="1:8" s="61" customFormat="1" ht="15.75" customHeight="1">
      <c r="A69" s="453" t="s">
        <v>781</v>
      </c>
      <c r="B69" s="107" t="s">
        <v>2725</v>
      </c>
      <c r="D69" t="s">
        <v>2276</v>
      </c>
      <c r="E69" s="270" t="s">
        <v>2827</v>
      </c>
      <c r="G69" s="65">
        <f>$AIO$870</f>
        <v>10034.700000000001</v>
      </c>
      <c r="H69" s="552" t="s">
        <v>4528</v>
      </c>
    </row>
    <row r="70" spans="1:8" s="61" customFormat="1" ht="15.75" customHeight="1">
      <c r="A70" s="453" t="s">
        <v>782</v>
      </c>
      <c r="B70" s="107" t="s">
        <v>683</v>
      </c>
      <c r="D70" t="s">
        <v>2741</v>
      </c>
      <c r="E70" s="270" t="s">
        <v>3899</v>
      </c>
      <c r="G70" s="65">
        <f>$Y$870</f>
        <v>10031.6</v>
      </c>
      <c r="H70" s="552" t="s">
        <v>4847</v>
      </c>
    </row>
    <row r="71" spans="1:8" s="61" customFormat="1" ht="15.75" customHeight="1">
      <c r="A71" s="453" t="s">
        <v>783</v>
      </c>
      <c r="B71" s="107" t="s">
        <v>2200</v>
      </c>
      <c r="D71" t="s">
        <v>2780</v>
      </c>
      <c r="E71" s="270" t="s">
        <v>2828</v>
      </c>
      <c r="G71" s="65">
        <f>$ZX$870</f>
        <v>10030.100000000002</v>
      </c>
      <c r="H71" s="552" t="s">
        <v>4268</v>
      </c>
    </row>
    <row r="72" spans="1:8" s="61" customFormat="1" ht="15.75" customHeight="1">
      <c r="A72" s="453" t="s">
        <v>784</v>
      </c>
      <c r="B72" s="284" t="s">
        <v>3636</v>
      </c>
      <c r="D72" t="s">
        <v>3884</v>
      </c>
      <c r="E72" s="270" t="s">
        <v>3945</v>
      </c>
      <c r="G72" s="65">
        <f>$BCQ$870</f>
        <v>10019.400000000001</v>
      </c>
      <c r="H72" s="552" t="s">
        <v>4258</v>
      </c>
    </row>
    <row r="73" spans="1:8" s="61" customFormat="1" ht="15.75" customHeight="1">
      <c r="A73" s="453" t="s">
        <v>785</v>
      </c>
      <c r="B73" s="285" t="s">
        <v>33</v>
      </c>
      <c r="D73" t="s">
        <v>2745</v>
      </c>
      <c r="E73" s="270" t="s">
        <v>2298</v>
      </c>
      <c r="G73" s="65">
        <f>$CJ$870</f>
        <v>10009.299999999999</v>
      </c>
      <c r="H73" s="552" t="s">
        <v>4265</v>
      </c>
    </row>
    <row r="74" spans="1:8" s="61" customFormat="1" ht="15.75" customHeight="1">
      <c r="A74" s="453" t="s">
        <v>786</v>
      </c>
      <c r="B74" s="284" t="s">
        <v>3634</v>
      </c>
      <c r="D74" t="s">
        <v>3882</v>
      </c>
      <c r="E74" s="270" t="s">
        <v>3938</v>
      </c>
      <c r="G74" s="65">
        <f>$BBY$870</f>
        <v>10004.099999999999</v>
      </c>
      <c r="H74" s="552" t="s">
        <v>4260</v>
      </c>
    </row>
    <row r="75" spans="1:8" s="61" customFormat="1" ht="15.75" customHeight="1">
      <c r="A75" s="453" t="s">
        <v>787</v>
      </c>
      <c r="B75" s="107" t="s">
        <v>2734</v>
      </c>
      <c r="D75" t="s">
        <v>2285</v>
      </c>
      <c r="E75" s="270" t="s">
        <v>2827</v>
      </c>
      <c r="G75" s="65">
        <f>$ALR$870</f>
        <v>9985.3000000000011</v>
      </c>
      <c r="H75" s="552" t="s">
        <v>4898</v>
      </c>
    </row>
    <row r="76" spans="1:8" s="61" customFormat="1" ht="15.75" customHeight="1">
      <c r="A76" s="453" t="s">
        <v>788</v>
      </c>
      <c r="B76" s="107" t="s">
        <v>2715</v>
      </c>
      <c r="D76" t="s">
        <v>2167</v>
      </c>
      <c r="E76" s="270" t="s">
        <v>3935</v>
      </c>
      <c r="G76" s="65">
        <f>$AHN$870</f>
        <v>9963.2000000000007</v>
      </c>
      <c r="H76" s="552" t="s">
        <v>4259</v>
      </c>
    </row>
    <row r="77" spans="1:8" s="61" customFormat="1" ht="15.75" customHeight="1">
      <c r="A77" s="453" t="s">
        <v>789</v>
      </c>
      <c r="B77" s="284" t="s">
        <v>3632</v>
      </c>
      <c r="D77" t="s">
        <v>3880</v>
      </c>
      <c r="E77" s="270" t="s">
        <v>2837</v>
      </c>
      <c r="G77" s="65">
        <f>$BBG$870</f>
        <v>9948.6000000000022</v>
      </c>
      <c r="H77" s="552" t="s">
        <v>4261</v>
      </c>
    </row>
    <row r="78" spans="1:8" s="61" customFormat="1" ht="15.75" customHeight="1">
      <c r="A78" s="453" t="s">
        <v>790</v>
      </c>
      <c r="B78" s="284" t="s">
        <v>3625</v>
      </c>
      <c r="D78" t="s">
        <v>2817</v>
      </c>
      <c r="E78" s="270" t="s">
        <v>2837</v>
      </c>
      <c r="G78" s="65">
        <f>$AYM$870</f>
        <v>9913.0000000000018</v>
      </c>
      <c r="H78" s="552" t="s">
        <v>4851</v>
      </c>
    </row>
    <row r="79" spans="1:8" s="61" customFormat="1" ht="15.75" customHeight="1">
      <c r="A79" s="453" t="s">
        <v>791</v>
      </c>
      <c r="B79" s="285" t="s">
        <v>1668</v>
      </c>
      <c r="D79" t="s">
        <v>2765</v>
      </c>
      <c r="E79" s="270" t="s">
        <v>3909</v>
      </c>
      <c r="G79" s="65">
        <f>$PE$870</f>
        <v>9907.7499999999982</v>
      </c>
      <c r="H79" s="552" t="s">
        <v>4252</v>
      </c>
    </row>
    <row r="80" spans="1:8" s="61" customFormat="1" ht="15.75" customHeight="1">
      <c r="A80" s="453" t="s">
        <v>792</v>
      </c>
      <c r="B80" s="107" t="s">
        <v>3685</v>
      </c>
      <c r="D80" t="s">
        <v>3894</v>
      </c>
      <c r="E80" s="270" t="s">
        <v>3943</v>
      </c>
      <c r="G80" s="65">
        <f>$BGC$870</f>
        <v>9903.0999999999967</v>
      </c>
      <c r="H80" s="552" t="s">
        <v>4899</v>
      </c>
    </row>
    <row r="81" spans="1:8" s="61" customFormat="1" ht="15.75" customHeight="1">
      <c r="A81" s="453" t="s">
        <v>793</v>
      </c>
      <c r="B81" s="107" t="s">
        <v>3622</v>
      </c>
      <c r="D81" t="s">
        <v>2814</v>
      </c>
      <c r="E81" s="270" t="s">
        <v>3943</v>
      </c>
      <c r="G81" s="65">
        <f>$AXL$870</f>
        <v>9857.9999999999982</v>
      </c>
      <c r="H81" s="552" t="s">
        <v>4849</v>
      </c>
    </row>
    <row r="82" spans="1:8" s="61" customFormat="1" ht="15.75" customHeight="1">
      <c r="A82" s="453" t="s">
        <v>794</v>
      </c>
      <c r="B82" s="107" t="s">
        <v>2721</v>
      </c>
      <c r="D82" t="s">
        <v>2288</v>
      </c>
      <c r="E82" s="270" t="s">
        <v>3933</v>
      </c>
      <c r="G82" s="65">
        <f>$AMS$870</f>
        <v>9834.4999999999964</v>
      </c>
      <c r="H82" s="552" t="s">
        <v>4258</v>
      </c>
    </row>
    <row r="83" spans="1:8" s="61" customFormat="1" ht="15.75" customHeight="1">
      <c r="A83" s="453" t="s">
        <v>795</v>
      </c>
      <c r="B83" s="285" t="s">
        <v>23</v>
      </c>
      <c r="D83" t="s">
        <v>2792</v>
      </c>
      <c r="E83" s="270" t="s">
        <v>3920</v>
      </c>
      <c r="G83" s="65">
        <f>$OV$870</f>
        <v>9833.2000000000007</v>
      </c>
      <c r="H83" s="552" t="s">
        <v>4528</v>
      </c>
    </row>
    <row r="84" spans="1:8" s="61" customFormat="1" ht="15.75" customHeight="1">
      <c r="A84" s="453" t="s">
        <v>796</v>
      </c>
      <c r="B84" s="285" t="s">
        <v>37</v>
      </c>
      <c r="D84" t="s">
        <v>2758</v>
      </c>
      <c r="E84" s="270" t="s">
        <v>3904</v>
      </c>
      <c r="G84" s="65">
        <f>$EU$870</f>
        <v>9819.6500000000033</v>
      </c>
      <c r="H84" s="552" t="s">
        <v>4256</v>
      </c>
    </row>
    <row r="85" spans="1:8" s="61" customFormat="1" ht="15.75" customHeight="1">
      <c r="A85" s="453" t="s">
        <v>797</v>
      </c>
      <c r="B85" s="107" t="s">
        <v>2730</v>
      </c>
      <c r="D85" t="s">
        <v>2292</v>
      </c>
      <c r="E85" s="270" t="s">
        <v>2828</v>
      </c>
      <c r="G85" s="65">
        <f>$AOC$870</f>
        <v>9773.4000000000051</v>
      </c>
      <c r="H85" s="552" t="s">
        <v>4898</v>
      </c>
    </row>
    <row r="86" spans="1:8" s="61" customFormat="1" ht="15.75" customHeight="1">
      <c r="A86" s="453" t="s">
        <v>798</v>
      </c>
      <c r="B86" s="285" t="s">
        <v>11</v>
      </c>
      <c r="D86" t="s">
        <v>2773</v>
      </c>
      <c r="E86" s="270" t="s">
        <v>2298</v>
      </c>
      <c r="G86" s="65">
        <f>$FD$870</f>
        <v>9742.8000000000029</v>
      </c>
      <c r="H86" s="552" t="s">
        <v>4256</v>
      </c>
    </row>
    <row r="87" spans="1:8" s="61" customFormat="1" ht="15.75" customHeight="1">
      <c r="A87" s="453" t="s">
        <v>799</v>
      </c>
      <c r="B87" s="284" t="s">
        <v>3621</v>
      </c>
      <c r="D87" t="s">
        <v>2813</v>
      </c>
      <c r="E87" s="270" t="s">
        <v>3942</v>
      </c>
      <c r="G87" s="65">
        <f>$AXC$870</f>
        <v>9740.5000000000036</v>
      </c>
      <c r="H87" s="552" t="s">
        <v>4252</v>
      </c>
    </row>
    <row r="88" spans="1:8" s="61" customFormat="1" ht="15.75" customHeight="1">
      <c r="A88" s="453" t="s">
        <v>800</v>
      </c>
      <c r="B88" s="285" t="s">
        <v>1664</v>
      </c>
      <c r="D88" t="s">
        <v>3870</v>
      </c>
      <c r="E88" s="270" t="s">
        <v>3921</v>
      </c>
      <c r="G88" s="65">
        <f>$QF$870</f>
        <v>9693.5999999999985</v>
      </c>
      <c r="H88" s="552" t="s">
        <v>4263</v>
      </c>
    </row>
    <row r="89" spans="1:8" s="61" customFormat="1" ht="15.75" customHeight="1">
      <c r="A89" s="453" t="s">
        <v>801</v>
      </c>
      <c r="B89" s="285" t="s">
        <v>1649</v>
      </c>
      <c r="D89" t="s">
        <v>2778</v>
      </c>
      <c r="E89" s="270" t="s">
        <v>2824</v>
      </c>
      <c r="G89" s="65">
        <f>$KR$870</f>
        <v>9689.2000000000007</v>
      </c>
      <c r="H89" s="552" t="s">
        <v>4268</v>
      </c>
    </row>
    <row r="90" spans="1:8" s="61" customFormat="1" ht="15.75" customHeight="1">
      <c r="A90" s="453" t="s">
        <v>802</v>
      </c>
      <c r="B90" s="107" t="s">
        <v>675</v>
      </c>
      <c r="D90" t="s">
        <v>3868</v>
      </c>
      <c r="E90" s="270" t="s">
        <v>3924</v>
      </c>
      <c r="G90" s="65">
        <f>$MB$870</f>
        <v>9653.15</v>
      </c>
      <c r="H90" s="552" t="s">
        <v>4260</v>
      </c>
    </row>
    <row r="91" spans="1:8" s="61" customFormat="1" ht="15.75" customHeight="1">
      <c r="A91" s="453" t="s">
        <v>803</v>
      </c>
      <c r="B91" s="284" t="s">
        <v>3641</v>
      </c>
      <c r="D91" t="s">
        <v>3889</v>
      </c>
      <c r="E91" s="270" t="s">
        <v>2835</v>
      </c>
      <c r="G91" s="65">
        <f>$BEJ$870</f>
        <v>9651.85</v>
      </c>
      <c r="H91" s="552" t="s">
        <v>4261</v>
      </c>
    </row>
    <row r="92" spans="1:8" s="61" customFormat="1" ht="15.75" customHeight="1">
      <c r="A92" s="453" t="s">
        <v>804</v>
      </c>
      <c r="B92" s="284" t="s">
        <v>3635</v>
      </c>
      <c r="D92" t="s">
        <v>3883</v>
      </c>
      <c r="E92" s="270" t="s">
        <v>2835</v>
      </c>
      <c r="G92" s="65">
        <f>$BCH$870</f>
        <v>9614.0999999999949</v>
      </c>
      <c r="H92" s="552" t="s">
        <v>4266</v>
      </c>
    </row>
    <row r="93" spans="1:8" s="61" customFormat="1" ht="15.75" customHeight="1">
      <c r="A93" s="453" t="s">
        <v>805</v>
      </c>
      <c r="B93" s="107" t="s">
        <v>2209</v>
      </c>
      <c r="D93" t="s">
        <v>2789</v>
      </c>
      <c r="E93" s="270" t="s">
        <v>3932</v>
      </c>
      <c r="G93" s="65">
        <f>$AAY$870</f>
        <v>9606.5500000000029</v>
      </c>
      <c r="H93" s="552" t="s">
        <v>4252</v>
      </c>
    </row>
    <row r="94" spans="1:8" s="61" customFormat="1" ht="15.75" customHeight="1">
      <c r="A94" s="453" t="s">
        <v>806</v>
      </c>
      <c r="B94" s="107" t="s">
        <v>2716</v>
      </c>
      <c r="D94" t="s">
        <v>2294</v>
      </c>
      <c r="E94" s="270" t="s">
        <v>3938</v>
      </c>
      <c r="G94" s="65">
        <f>$AOU$870</f>
        <v>9534.2999999999993</v>
      </c>
      <c r="H94" s="552" t="s">
        <v>4846</v>
      </c>
    </row>
    <row r="95" spans="1:8" s="61" customFormat="1" ht="15.75" customHeight="1">
      <c r="A95" s="453" t="s">
        <v>807</v>
      </c>
      <c r="B95" s="107" t="s">
        <v>2733</v>
      </c>
      <c r="D95" t="s">
        <v>2291</v>
      </c>
      <c r="E95" s="270" t="s">
        <v>2828</v>
      </c>
      <c r="G95" s="65">
        <f>$ANT$870</f>
        <v>9528.7999999999975</v>
      </c>
      <c r="H95" s="552" t="s">
        <v>4260</v>
      </c>
    </row>
    <row r="96" spans="1:8" s="61" customFormat="1" ht="15.75" customHeight="1">
      <c r="A96" s="453" t="s">
        <v>808</v>
      </c>
      <c r="B96" s="107" t="s">
        <v>2848</v>
      </c>
      <c r="D96" t="s">
        <v>2278</v>
      </c>
      <c r="E96" s="270" t="s">
        <v>3936</v>
      </c>
      <c r="G96" s="65">
        <f>$AJG$870</f>
        <v>9524.6</v>
      </c>
      <c r="H96" s="552" t="s">
        <v>4900</v>
      </c>
    </row>
    <row r="97" spans="1:8" s="61" customFormat="1" ht="15.75" customHeight="1">
      <c r="A97" s="453" t="s">
        <v>809</v>
      </c>
      <c r="B97" s="107" t="s">
        <v>2220</v>
      </c>
      <c r="D97" t="s">
        <v>2776</v>
      </c>
      <c r="E97" s="270" t="s">
        <v>2823</v>
      </c>
      <c r="G97" s="65">
        <f>$YE$870</f>
        <v>9493.2000000000025</v>
      </c>
      <c r="H97" s="552" t="s">
        <v>4252</v>
      </c>
    </row>
    <row r="98" spans="1:8" s="61" customFormat="1" ht="15.75" customHeight="1">
      <c r="A98" s="453" t="s">
        <v>810</v>
      </c>
      <c r="B98" s="107" t="s">
        <v>2195</v>
      </c>
      <c r="D98" t="s">
        <v>2783</v>
      </c>
      <c r="E98" s="270" t="s">
        <v>2825</v>
      </c>
      <c r="G98" s="65">
        <f>$XM$870</f>
        <v>9431.9999999999964</v>
      </c>
      <c r="H98" s="552" t="s">
        <v>4261</v>
      </c>
    </row>
    <row r="99" spans="1:8" s="61" customFormat="1" ht="15.75" customHeight="1">
      <c r="A99" s="453" t="s">
        <v>811</v>
      </c>
      <c r="B99" s="107" t="s">
        <v>2707</v>
      </c>
      <c r="D99" t="s">
        <v>2284</v>
      </c>
      <c r="E99" s="270" t="s">
        <v>2825</v>
      </c>
      <c r="G99" s="65">
        <f>$ALI$870</f>
        <v>9397.25</v>
      </c>
      <c r="H99" s="552" t="s">
        <v>4261</v>
      </c>
    </row>
    <row r="100" spans="1:8" s="61" customFormat="1" ht="15.75" customHeight="1">
      <c r="A100" s="453" t="s">
        <v>812</v>
      </c>
      <c r="B100" s="107" t="s">
        <v>2727</v>
      </c>
      <c r="D100" t="s">
        <v>2296</v>
      </c>
      <c r="E100" s="270" t="s">
        <v>2836</v>
      </c>
      <c r="G100" s="65">
        <f>$APM$870</f>
        <v>9393.2000000000007</v>
      </c>
      <c r="H100" s="552" t="s">
        <v>4261</v>
      </c>
    </row>
    <row r="101" spans="1:8" s="61" customFormat="1" ht="15.75" customHeight="1">
      <c r="A101" s="453" t="s">
        <v>813</v>
      </c>
      <c r="B101" s="284" t="s">
        <v>3623</v>
      </c>
      <c r="D101" t="s">
        <v>2815</v>
      </c>
      <c r="E101" s="270" t="s">
        <v>2301</v>
      </c>
      <c r="G101" s="65">
        <f>$AXU$870</f>
        <v>9364.0000000000036</v>
      </c>
      <c r="H101" s="552" t="s">
        <v>4259</v>
      </c>
    </row>
    <row r="102" spans="1:8" s="61" customFormat="1" ht="15.75" customHeight="1">
      <c r="A102" s="453" t="s">
        <v>814</v>
      </c>
      <c r="B102" s="107" t="s">
        <v>682</v>
      </c>
      <c r="D102" t="s">
        <v>2769</v>
      </c>
      <c r="E102" s="270" t="s">
        <v>2822</v>
      </c>
      <c r="G102" s="65">
        <f>$HX$870</f>
        <v>9350.7999999999993</v>
      </c>
      <c r="H102" s="552" t="s">
        <v>4262</v>
      </c>
    </row>
    <row r="103" spans="1:8" s="61" customFormat="1" ht="15.75" customHeight="1">
      <c r="A103" s="453" t="s">
        <v>1950</v>
      </c>
      <c r="B103" s="107" t="s">
        <v>668</v>
      </c>
      <c r="D103" t="s">
        <v>2762</v>
      </c>
      <c r="E103" s="270" t="s">
        <v>2300</v>
      </c>
      <c r="G103" s="65">
        <f>$SH$870</f>
        <v>9312.2000000000025</v>
      </c>
      <c r="H103" s="552" t="s">
        <v>4750</v>
      </c>
    </row>
    <row r="104" spans="1:8" s="61" customFormat="1" ht="15.75" customHeight="1">
      <c r="A104" s="453" t="s">
        <v>2169</v>
      </c>
      <c r="B104" s="107" t="s">
        <v>2732</v>
      </c>
      <c r="D104" t="s">
        <v>2809</v>
      </c>
      <c r="E104" s="270" t="s">
        <v>3939</v>
      </c>
      <c r="G104" s="65">
        <f>$AQN$870</f>
        <v>9310.4</v>
      </c>
      <c r="H104" s="552" t="s">
        <v>2654</v>
      </c>
    </row>
    <row r="105" spans="1:8" s="61" customFormat="1" ht="15.75" customHeight="1">
      <c r="A105" s="453" t="s">
        <v>2170</v>
      </c>
      <c r="B105" s="107" t="s">
        <v>669</v>
      </c>
      <c r="D105" t="s">
        <v>2766</v>
      </c>
      <c r="E105" s="270" t="s">
        <v>2300</v>
      </c>
      <c r="G105" s="65">
        <f>$MK$870</f>
        <v>9289.5000000000018</v>
      </c>
      <c r="H105" s="552" t="s">
        <v>4264</v>
      </c>
    </row>
    <row r="106" spans="1:8" s="61" customFormat="1" ht="15.75" customHeight="1">
      <c r="A106" s="453" t="s">
        <v>2171</v>
      </c>
      <c r="B106" s="285" t="s">
        <v>1753</v>
      </c>
      <c r="D106" t="s">
        <v>2787</v>
      </c>
      <c r="E106" s="270" t="s">
        <v>3917</v>
      </c>
      <c r="G106" s="65">
        <f>$NL$870</f>
        <v>9223.3999999999978</v>
      </c>
      <c r="H106" s="552" t="s">
        <v>4260</v>
      </c>
    </row>
    <row r="107" spans="1:8" s="61" customFormat="1" ht="15.75" customHeight="1">
      <c r="A107" s="453" t="s">
        <v>2172</v>
      </c>
      <c r="B107" s="107" t="s">
        <v>686</v>
      </c>
      <c r="D107" t="s">
        <v>2798</v>
      </c>
      <c r="E107" s="270" t="s">
        <v>3911</v>
      </c>
      <c r="G107" s="65">
        <f>$PW$870</f>
        <v>9188.8000000000011</v>
      </c>
      <c r="H107" s="552" t="s">
        <v>4901</v>
      </c>
    </row>
    <row r="108" spans="1:8" s="61" customFormat="1" ht="15.75" customHeight="1">
      <c r="A108" s="453" t="s">
        <v>2173</v>
      </c>
      <c r="B108" s="284" t="s">
        <v>3627</v>
      </c>
      <c r="D108" t="s">
        <v>2820</v>
      </c>
      <c r="E108" s="270" t="s">
        <v>3943</v>
      </c>
      <c r="G108" s="65">
        <f>$AZN$870</f>
        <v>9155.9</v>
      </c>
      <c r="H108" s="552" t="s">
        <v>4250</v>
      </c>
    </row>
    <row r="109" spans="1:8" s="61" customFormat="1" ht="15.75" customHeight="1">
      <c r="A109" s="453" t="s">
        <v>2174</v>
      </c>
      <c r="B109" s="107" t="s">
        <v>700</v>
      </c>
      <c r="D109" t="s">
        <v>2786</v>
      </c>
      <c r="E109" s="270" t="s">
        <v>3909</v>
      </c>
      <c r="G109" s="65">
        <f>$NU$870</f>
        <v>9058.7000000000025</v>
      </c>
      <c r="H109" s="552" t="s">
        <v>2654</v>
      </c>
    </row>
    <row r="110" spans="1:8" s="61" customFormat="1" ht="15.75" customHeight="1">
      <c r="A110" s="453" t="s">
        <v>2175</v>
      </c>
      <c r="B110" s="107" t="s">
        <v>2201</v>
      </c>
      <c r="D110" t="s">
        <v>2803</v>
      </c>
      <c r="E110" s="270" t="s">
        <v>3932</v>
      </c>
      <c r="G110" s="65">
        <f>$ABH$870</f>
        <v>9029.2999999999975</v>
      </c>
      <c r="H110" s="552" t="s">
        <v>4256</v>
      </c>
    </row>
    <row r="111" spans="1:8" s="61" customFormat="1" ht="15.75" customHeight="1">
      <c r="A111" s="453" t="s">
        <v>2176</v>
      </c>
      <c r="B111" s="107" t="s">
        <v>2832</v>
      </c>
      <c r="D111" t="s">
        <v>2807</v>
      </c>
      <c r="E111" s="270" t="s">
        <v>3934</v>
      </c>
      <c r="G111" s="65">
        <f>$AGV$870</f>
        <v>9025.4</v>
      </c>
      <c r="H111" s="552" t="s">
        <v>4261</v>
      </c>
    </row>
    <row r="112" spans="1:8" s="61" customFormat="1" ht="15.75" customHeight="1">
      <c r="A112" s="453" t="s">
        <v>2177</v>
      </c>
      <c r="B112" s="284" t="s">
        <v>3646</v>
      </c>
      <c r="D112" t="s">
        <v>3895</v>
      </c>
      <c r="E112" s="270" t="s">
        <v>3938</v>
      </c>
      <c r="G112" s="65">
        <f>$BGL$870</f>
        <v>8986.3000000000029</v>
      </c>
      <c r="H112" s="552" t="s">
        <v>4259</v>
      </c>
    </row>
    <row r="113" spans="1:8" s="61" customFormat="1" ht="15.75" customHeight="1">
      <c r="A113" s="453" t="s">
        <v>2178</v>
      </c>
      <c r="B113" s="107" t="s">
        <v>2729</v>
      </c>
      <c r="D113" t="s">
        <v>2275</v>
      </c>
      <c r="E113" s="270" t="s">
        <v>2829</v>
      </c>
      <c r="G113" s="65">
        <f>$AIF$870</f>
        <v>8938.1999999999971</v>
      </c>
      <c r="H113" s="552" t="s">
        <v>4258</v>
      </c>
    </row>
    <row r="114" spans="1:8" s="61" customFormat="1" ht="15.75" customHeight="1">
      <c r="A114" s="453" t="s">
        <v>2179</v>
      </c>
      <c r="B114" s="107" t="s">
        <v>633</v>
      </c>
      <c r="D114" t="s">
        <v>2777</v>
      </c>
      <c r="E114" s="270" t="s">
        <v>3921</v>
      </c>
      <c r="G114" s="65">
        <f>$UA$870</f>
        <v>8856.3499999999967</v>
      </c>
      <c r="H114" s="552" t="s">
        <v>4256</v>
      </c>
    </row>
    <row r="115" spans="1:8" s="61" customFormat="1" ht="15.75" customHeight="1">
      <c r="A115" s="453" t="s">
        <v>2180</v>
      </c>
      <c r="B115" s="107" t="s">
        <v>2196</v>
      </c>
      <c r="D115" t="s">
        <v>2801</v>
      </c>
      <c r="E115" s="270" t="s">
        <v>3924</v>
      </c>
      <c r="G115" s="65">
        <f>$WU$870</f>
        <v>8845.1999999999989</v>
      </c>
      <c r="H115" s="552" t="s">
        <v>4252</v>
      </c>
    </row>
    <row r="116" spans="1:8" s="61" customFormat="1" ht="15.75" customHeight="1">
      <c r="A116" s="453" t="s">
        <v>2181</v>
      </c>
      <c r="B116" s="284" t="s">
        <v>3643</v>
      </c>
      <c r="D116" t="s">
        <v>3891</v>
      </c>
      <c r="E116" s="270" t="s">
        <v>3938</v>
      </c>
      <c r="G116" s="65">
        <f>$BFB$870</f>
        <v>8825.3000000000029</v>
      </c>
      <c r="H116" s="552" t="s">
        <v>4851</v>
      </c>
    </row>
    <row r="117" spans="1:8" s="61" customFormat="1" ht="15.75" customHeight="1">
      <c r="A117" s="453" t="s">
        <v>2182</v>
      </c>
      <c r="B117" s="106" t="s">
        <v>1346</v>
      </c>
      <c r="D117" t="s">
        <v>2767</v>
      </c>
      <c r="E117" s="270" t="s">
        <v>3922</v>
      </c>
      <c r="G117" s="65">
        <f>$QX$870</f>
        <v>8819.4999999999982</v>
      </c>
      <c r="H117" s="552" t="s">
        <v>4252</v>
      </c>
    </row>
    <row r="118" spans="1:8" s="61" customFormat="1" ht="15.75" customHeight="1">
      <c r="A118" s="453" t="s">
        <v>2183</v>
      </c>
      <c r="B118" s="285" t="s">
        <v>1654</v>
      </c>
      <c r="D118" t="s">
        <v>3873</v>
      </c>
      <c r="E118" s="270" t="s">
        <v>3930</v>
      </c>
      <c r="G118" s="65">
        <f>$YW$870</f>
        <v>8760.2000000000025</v>
      </c>
      <c r="H118" s="552" t="s">
        <v>4846</v>
      </c>
    </row>
    <row r="119" spans="1:8" s="61" customFormat="1" ht="15.75" customHeight="1">
      <c r="A119" s="453" t="s">
        <v>2184</v>
      </c>
      <c r="B119" s="284" t="s">
        <v>3642</v>
      </c>
      <c r="D119" t="s">
        <v>3890</v>
      </c>
      <c r="E119" s="270" t="s">
        <v>2837</v>
      </c>
      <c r="G119" s="65">
        <f>$BES$870</f>
        <v>8692.7000000000007</v>
      </c>
      <c r="H119" s="552" t="s">
        <v>4268</v>
      </c>
    </row>
    <row r="120" spans="1:8" s="61" customFormat="1" ht="15.75" customHeight="1">
      <c r="A120" s="453" t="s">
        <v>2185</v>
      </c>
      <c r="B120" s="284" t="s">
        <v>3647</v>
      </c>
      <c r="D120" t="s">
        <v>3896</v>
      </c>
      <c r="E120" s="270" t="s">
        <v>3945</v>
      </c>
      <c r="G120" s="65">
        <f>$BGU$870</f>
        <v>8644.5000000000018</v>
      </c>
      <c r="H120" s="552" t="s">
        <v>4901</v>
      </c>
    </row>
    <row r="121" spans="1:8" s="61" customFormat="1" ht="15.75" customHeight="1">
      <c r="A121" s="453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8599.0000000000018</v>
      </c>
      <c r="H121" s="552" t="s">
        <v>2654</v>
      </c>
    </row>
    <row r="122" spans="1:8" s="61" customFormat="1" ht="15.75" customHeight="1">
      <c r="A122" s="453" t="s">
        <v>2187</v>
      </c>
      <c r="B122" s="284" t="s">
        <v>3628</v>
      </c>
      <c r="D122" t="s">
        <v>2834</v>
      </c>
      <c r="E122" s="270" t="s">
        <v>3926</v>
      </c>
      <c r="G122" s="65">
        <f>$AZW$870</f>
        <v>8567.2999999999956</v>
      </c>
      <c r="H122" s="552" t="s">
        <v>4253</v>
      </c>
    </row>
    <row r="123" spans="1:8" s="61" customFormat="1" ht="15.75" customHeight="1">
      <c r="A123" s="453" t="s">
        <v>2188</v>
      </c>
      <c r="B123" s="107" t="s">
        <v>2217</v>
      </c>
      <c r="D123" t="s">
        <v>2791</v>
      </c>
      <c r="E123" s="270" t="s">
        <v>2830</v>
      </c>
      <c r="G123" s="65">
        <f>$AAG$870</f>
        <v>8535.7000000000007</v>
      </c>
      <c r="H123" s="552" t="s">
        <v>2654</v>
      </c>
    </row>
    <row r="124" spans="1:8" s="61" customFormat="1" ht="15.75" customHeight="1">
      <c r="A124" s="453" t="s">
        <v>2189</v>
      </c>
      <c r="B124" s="285" t="s">
        <v>1657</v>
      </c>
      <c r="D124" t="s">
        <v>2788</v>
      </c>
      <c r="E124" s="270" t="s">
        <v>3926</v>
      </c>
      <c r="G124" s="65">
        <f>$TR$870</f>
        <v>8521.4</v>
      </c>
      <c r="H124" s="552" t="s">
        <v>4252</v>
      </c>
    </row>
    <row r="125" spans="1:8" s="61" customFormat="1" ht="15.75" customHeight="1">
      <c r="A125" s="453" t="s">
        <v>2190</v>
      </c>
      <c r="B125" s="285" t="s">
        <v>1658</v>
      </c>
      <c r="D125" t="s">
        <v>2763</v>
      </c>
      <c r="E125" s="270" t="s">
        <v>3919</v>
      </c>
      <c r="G125" s="65">
        <f>$OM$870</f>
        <v>8424</v>
      </c>
      <c r="H125" s="552" t="s">
        <v>4260</v>
      </c>
    </row>
    <row r="126" spans="1:8" s="61" customFormat="1" ht="15.75" customHeight="1">
      <c r="A126" s="453" t="s">
        <v>2191</v>
      </c>
      <c r="B126" s="285" t="s">
        <v>1656</v>
      </c>
      <c r="D126" t="s">
        <v>2810</v>
      </c>
      <c r="E126" s="270" t="s">
        <v>2836</v>
      </c>
      <c r="G126" s="65">
        <f>$ASG$870</f>
        <v>8334.6000000000022</v>
      </c>
      <c r="H126" s="552" t="s">
        <v>2654</v>
      </c>
    </row>
    <row r="127" spans="1:8" s="61" customFormat="1" ht="15.75" customHeight="1">
      <c r="A127" s="453" t="s">
        <v>2192</v>
      </c>
      <c r="B127" s="107" t="s">
        <v>694</v>
      </c>
      <c r="D127" t="s">
        <v>2784</v>
      </c>
      <c r="E127" s="270" t="s">
        <v>3911</v>
      </c>
      <c r="G127" s="65">
        <f>$RG$870</f>
        <v>8323.0000000000018</v>
      </c>
      <c r="H127" s="552" t="s">
        <v>2654</v>
      </c>
    </row>
    <row r="128" spans="1:8" s="61" customFormat="1" ht="15.75" customHeight="1">
      <c r="A128" s="453" t="s">
        <v>2303</v>
      </c>
      <c r="B128" s="284" t="s">
        <v>3640</v>
      </c>
      <c r="D128" t="s">
        <v>3888</v>
      </c>
      <c r="E128" s="270" t="s">
        <v>3939</v>
      </c>
      <c r="G128" s="65">
        <f>$BEA$870</f>
        <v>8246.9999999999964</v>
      </c>
      <c r="H128" s="552" t="s">
        <v>4257</v>
      </c>
    </row>
    <row r="129" spans="1:8" s="61" customFormat="1" ht="15.75" customHeight="1">
      <c r="A129" s="453" t="s">
        <v>2304</v>
      </c>
      <c r="B129" s="107" t="s">
        <v>162</v>
      </c>
      <c r="D129" t="s">
        <v>2752</v>
      </c>
      <c r="E129" s="270" t="s">
        <v>3908</v>
      </c>
      <c r="G129" s="65">
        <f>$HF$870</f>
        <v>8199.4000000000015</v>
      </c>
      <c r="H129" s="552" t="s">
        <v>4251</v>
      </c>
    </row>
    <row r="130" spans="1:8" s="61" customFormat="1" ht="15.75" customHeight="1">
      <c r="A130" s="453" t="s">
        <v>2305</v>
      </c>
      <c r="B130" s="285" t="s">
        <v>1667</v>
      </c>
      <c r="D130" t="s">
        <v>2782</v>
      </c>
      <c r="E130" s="270" t="s">
        <v>3927</v>
      </c>
      <c r="G130" s="65">
        <f>$VB$870</f>
        <v>8138.7999999999993</v>
      </c>
      <c r="H130" s="552" t="s">
        <v>2654</v>
      </c>
    </row>
    <row r="131" spans="1:8" s="61" customFormat="1" ht="15.75" customHeight="1">
      <c r="A131" s="453" t="s">
        <v>2684</v>
      </c>
      <c r="B131" s="107" t="s">
        <v>2198</v>
      </c>
      <c r="D131" t="s">
        <v>2793</v>
      </c>
      <c r="E131" s="270" t="s">
        <v>3933</v>
      </c>
      <c r="G131" s="65">
        <f>$ABQ$870</f>
        <v>8044.1000000000013</v>
      </c>
      <c r="H131" s="552" t="s">
        <v>4261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3931</v>
      </c>
      <c r="G132" s="65">
        <f>$ADJ$870</f>
        <v>8040.5000000000009</v>
      </c>
      <c r="H132" s="552" t="s">
        <v>2654</v>
      </c>
    </row>
    <row r="133" spans="1:8" s="61" customFormat="1" ht="15.75" customHeight="1">
      <c r="A133" s="453" t="s">
        <v>2686</v>
      </c>
      <c r="B133" s="284" t="s">
        <v>3626</v>
      </c>
      <c r="D133" t="s">
        <v>2818</v>
      </c>
      <c r="E133" s="270" t="s">
        <v>3930</v>
      </c>
      <c r="G133" s="65">
        <f>$AYV$870</f>
        <v>7900.8999999999987</v>
      </c>
      <c r="H133" s="552" t="s">
        <v>4253</v>
      </c>
    </row>
    <row r="134" spans="1:8" s="61" customFormat="1" ht="15.75" customHeight="1">
      <c r="A134" s="453" t="s">
        <v>2687</v>
      </c>
      <c r="B134" s="285" t="s">
        <v>1690</v>
      </c>
      <c r="D134" t="s">
        <v>3874</v>
      </c>
      <c r="E134" s="270" t="s">
        <v>3931</v>
      </c>
      <c r="G134" s="65">
        <f>$ZF$870</f>
        <v>7511.4500000000007</v>
      </c>
      <c r="H134" s="552" t="s">
        <v>2654</v>
      </c>
    </row>
    <row r="135" spans="1:8" s="61" customFormat="1" ht="15.75" customHeight="1">
      <c r="A135" s="453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7245.3</v>
      </c>
      <c r="H135" s="552" t="s">
        <v>2654</v>
      </c>
    </row>
    <row r="136" spans="1:8" s="61" customFormat="1" ht="15.75" customHeight="1">
      <c r="A136" s="453" t="s">
        <v>2689</v>
      </c>
      <c r="B136" s="107" t="s">
        <v>639</v>
      </c>
      <c r="D136" t="s">
        <v>3876</v>
      </c>
      <c r="E136" s="270" t="s">
        <v>2828</v>
      </c>
      <c r="G136" s="65">
        <f>$AEB$870</f>
        <v>6627.75</v>
      </c>
      <c r="H136" s="552" t="s">
        <v>2654</v>
      </c>
    </row>
    <row r="137" spans="1:8" s="61" customFormat="1" ht="15.75" customHeight="1">
      <c r="A137" s="453" t="s">
        <v>2690</v>
      </c>
      <c r="B137" s="285" t="s">
        <v>1</v>
      </c>
      <c r="D137" t="s">
        <v>2800</v>
      </c>
      <c r="E137" s="270" t="s">
        <v>3927</v>
      </c>
      <c r="G137" s="65">
        <f>$UJ$870</f>
        <v>6402.199999999998</v>
      </c>
      <c r="H137" s="552" t="s">
        <v>2654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5614.7</v>
      </c>
      <c r="H138" s="552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285" t="s">
        <v>1654</v>
      </c>
      <c r="C147" s="61"/>
      <c r="D147" t="s">
        <v>3873</v>
      </c>
      <c r="E147" s="270" t="s">
        <v>3930</v>
      </c>
      <c r="F147" s="61"/>
      <c r="G147" s="414">
        <f>'Punten per wedstrijd'!C1311</f>
        <v>9</v>
      </c>
      <c r="H147" s="415">
        <f>'Punten per wedstrijd'!D1311</f>
        <v>5</v>
      </c>
      <c r="I147" s="416">
        <f>'Punten per wedstrijd'!E1311</f>
        <v>5</v>
      </c>
      <c r="J147" s="452" t="s">
        <v>0</v>
      </c>
      <c r="K147" s="107" t="s">
        <v>667</v>
      </c>
      <c r="L147" s="61"/>
      <c r="M147" t="s">
        <v>2785</v>
      </c>
      <c r="N147" s="270" t="s">
        <v>3913</v>
      </c>
      <c r="O147" s="61"/>
      <c r="P147" s="9">
        <f>SUM(Puntenklassement!D73)</f>
        <v>6201</v>
      </c>
    </row>
    <row r="148" spans="1:16" s="3" customFormat="1" ht="15.75" customHeight="1">
      <c r="A148" s="452" t="s">
        <v>2</v>
      </c>
      <c r="B148" s="107" t="s">
        <v>668</v>
      </c>
      <c r="C148" s="61"/>
      <c r="D148" t="s">
        <v>2762</v>
      </c>
      <c r="E148" s="270" t="s">
        <v>2300</v>
      </c>
      <c r="F148" s="61"/>
      <c r="G148" s="414">
        <f>'Punten per wedstrijd'!C1343</f>
        <v>9</v>
      </c>
      <c r="H148" s="415">
        <f>'Punten per wedstrijd'!D1343</f>
        <v>5</v>
      </c>
      <c r="I148" s="416">
        <f>'Punten per wedstrijd'!E1343</f>
        <v>3</v>
      </c>
      <c r="J148" s="452" t="s">
        <v>2</v>
      </c>
      <c r="K148" s="107" t="s">
        <v>2733</v>
      </c>
      <c r="L148" s="61"/>
      <c r="M148" t="s">
        <v>2291</v>
      </c>
      <c r="N148" s="270" t="s">
        <v>2828</v>
      </c>
      <c r="O148" s="61"/>
      <c r="P148" s="9">
        <f>SUM(Puntenklassement!D56)</f>
        <v>6070</v>
      </c>
    </row>
    <row r="149" spans="1:16" s="3" customFormat="1" ht="15.75" customHeight="1">
      <c r="A149" s="452" t="s">
        <v>3</v>
      </c>
      <c r="B149" s="107" t="s">
        <v>2193</v>
      </c>
      <c r="C149" s="61"/>
      <c r="D149" t="s">
        <v>2811</v>
      </c>
      <c r="E149" s="270" t="s">
        <v>3940</v>
      </c>
      <c r="F149" s="61"/>
      <c r="G149" s="414">
        <f>'Punten per wedstrijd'!C1332</f>
        <v>7</v>
      </c>
      <c r="H149" s="415">
        <f>'Punten per wedstrijd'!D1332</f>
        <v>6</v>
      </c>
      <c r="I149" s="416">
        <f>'Punten per wedstrijd'!E1332</f>
        <v>2</v>
      </c>
      <c r="J149" s="452" t="s">
        <v>3</v>
      </c>
      <c r="K149" s="107" t="s">
        <v>2718</v>
      </c>
      <c r="L149" s="61"/>
      <c r="M149" t="s">
        <v>2286</v>
      </c>
      <c r="N149" s="270" t="s">
        <v>2827</v>
      </c>
      <c r="O149" s="61"/>
      <c r="P149" s="9">
        <f>SUM(Puntenklassement!D113)</f>
        <v>5809</v>
      </c>
    </row>
    <row r="150" spans="1:16" s="3" customFormat="1" ht="15.75" customHeight="1">
      <c r="A150" s="452" t="s">
        <v>5</v>
      </c>
      <c r="B150" s="106" t="s">
        <v>1343</v>
      </c>
      <c r="C150" s="61"/>
      <c r="D150" t="s">
        <v>2753</v>
      </c>
      <c r="E150" s="270" t="s">
        <v>3911</v>
      </c>
      <c r="F150" s="61"/>
      <c r="G150" s="414">
        <f>'Punten per wedstrijd'!C1348</f>
        <v>7</v>
      </c>
      <c r="H150" s="415">
        <f>'Punten per wedstrijd'!D1348</f>
        <v>4</v>
      </c>
      <c r="I150" s="416">
        <f>'Punten per wedstrijd'!E1348</f>
        <v>2</v>
      </c>
      <c r="J150" s="452" t="s">
        <v>5</v>
      </c>
      <c r="K150" s="107" t="s">
        <v>2712</v>
      </c>
      <c r="L150" s="61"/>
      <c r="M150" t="s">
        <v>3877</v>
      </c>
      <c r="N150" s="270" t="s">
        <v>3935</v>
      </c>
      <c r="O150" s="61"/>
      <c r="P150" s="9">
        <f>SUM(Puntenklassement!D80)</f>
        <v>5757</v>
      </c>
    </row>
    <row r="151" spans="1:16" s="3" customFormat="1" ht="15.75" customHeight="1">
      <c r="A151" s="452" t="s">
        <v>7</v>
      </c>
      <c r="B151" s="107" t="s">
        <v>2730</v>
      </c>
      <c r="C151" s="61"/>
      <c r="D151" t="s">
        <v>2292</v>
      </c>
      <c r="E151" s="270" t="s">
        <v>2828</v>
      </c>
      <c r="F151" s="61"/>
      <c r="G151" s="414">
        <f>'Punten per wedstrijd'!C1401</f>
        <v>6</v>
      </c>
      <c r="H151" s="415">
        <f>'Punten per wedstrijd'!D1401</f>
        <v>6</v>
      </c>
      <c r="I151" s="416">
        <f>'Punten per wedstrijd'!E1401</f>
        <v>1</v>
      </c>
      <c r="J151" s="452" t="s">
        <v>7</v>
      </c>
      <c r="K151" s="107" t="s">
        <v>2710</v>
      </c>
      <c r="L151" s="61"/>
      <c r="M151" t="s">
        <v>2283</v>
      </c>
      <c r="N151" s="270" t="s">
        <v>3935</v>
      </c>
      <c r="O151" s="61"/>
      <c r="P151" s="9">
        <f>SUM(Puntenklassement!D129)</f>
        <v>5734</v>
      </c>
    </row>
    <row r="152" spans="1:16" s="3" customFormat="1" ht="15.75" customHeight="1">
      <c r="A152" s="452" t="s">
        <v>8</v>
      </c>
      <c r="B152" s="107" t="s">
        <v>694</v>
      </c>
      <c r="C152" s="61"/>
      <c r="D152" t="s">
        <v>2784</v>
      </c>
      <c r="E152" s="270" t="s">
        <v>3911</v>
      </c>
      <c r="F152" s="61"/>
      <c r="G152" s="414">
        <f>'Punten per wedstrijd'!C1381</f>
        <v>6</v>
      </c>
      <c r="H152" s="415">
        <f>'Punten per wedstrijd'!D1381</f>
        <v>5</v>
      </c>
      <c r="I152" s="416">
        <f>'Punten per wedstrijd'!E1381</f>
        <v>5</v>
      </c>
      <c r="J152" s="452" t="s">
        <v>8</v>
      </c>
      <c r="K152" s="107" t="s">
        <v>2210</v>
      </c>
      <c r="L152" s="61"/>
      <c r="M152" t="s">
        <v>2802</v>
      </c>
      <c r="N152" s="270" t="s">
        <v>3929</v>
      </c>
      <c r="O152" s="61"/>
      <c r="P152" s="9">
        <f>SUM(Puntenklassement!D94)</f>
        <v>5728</v>
      </c>
    </row>
    <row r="153" spans="1:16" s="3" customFormat="1" ht="15.75" customHeight="1">
      <c r="A153" s="452" t="s">
        <v>10</v>
      </c>
      <c r="B153" s="285" t="s">
        <v>1665</v>
      </c>
      <c r="C153" s="61"/>
      <c r="D153" t="s">
        <v>2795</v>
      </c>
      <c r="E153" s="270" t="s">
        <v>3927</v>
      </c>
      <c r="F153" s="61"/>
      <c r="G153" s="414">
        <f>'Punten per wedstrijd'!C1289</f>
        <v>6</v>
      </c>
      <c r="H153" s="415">
        <f>'Punten per wedstrijd'!D1289</f>
        <v>1</v>
      </c>
      <c r="I153" s="416">
        <f>'Punten per wedstrijd'!E1289</f>
        <v>5</v>
      </c>
      <c r="J153" s="452" t="s">
        <v>10</v>
      </c>
      <c r="K153" s="284" t="s">
        <v>3624</v>
      </c>
      <c r="L153" s="61"/>
      <c r="M153" t="s">
        <v>2816</v>
      </c>
      <c r="N153" s="270" t="s">
        <v>3931</v>
      </c>
      <c r="O153" s="61"/>
      <c r="P153" s="9">
        <f>SUM(Puntenklassement!D23)</f>
        <v>5654</v>
      </c>
    </row>
    <row r="154" spans="1:16" s="3" customFormat="1" ht="15.75" customHeight="1">
      <c r="A154" s="452" t="s">
        <v>12</v>
      </c>
      <c r="B154" s="107" t="s">
        <v>2725</v>
      </c>
      <c r="C154" s="61"/>
      <c r="D154" t="s">
        <v>2276</v>
      </c>
      <c r="E154" s="270" t="s">
        <v>2827</v>
      </c>
      <c r="F154" s="61"/>
      <c r="G154" s="414">
        <f>'Punten per wedstrijd'!C1307</f>
        <v>5</v>
      </c>
      <c r="H154" s="415">
        <f>'Punten per wedstrijd'!D1307</f>
        <v>9</v>
      </c>
      <c r="I154" s="416">
        <f>'Punten per wedstrijd'!E1307</f>
        <v>4</v>
      </c>
      <c r="J154" s="452" t="s">
        <v>12</v>
      </c>
      <c r="K154" s="107" t="s">
        <v>2724</v>
      </c>
      <c r="L154" s="61"/>
      <c r="M154" t="s">
        <v>2295</v>
      </c>
      <c r="N154" s="270" t="s">
        <v>2828</v>
      </c>
      <c r="O154" s="61"/>
      <c r="P154" s="9">
        <f>SUM(Puntenklassement!D100)</f>
        <v>5635</v>
      </c>
    </row>
    <row r="155" spans="1:16" s="61" customFormat="1" ht="15.75" customHeight="1">
      <c r="A155" s="452" t="s">
        <v>14</v>
      </c>
      <c r="B155" s="107" t="s">
        <v>700</v>
      </c>
      <c r="D155" t="s">
        <v>2786</v>
      </c>
      <c r="E155" s="270" t="s">
        <v>3909</v>
      </c>
      <c r="G155" s="414">
        <f>'Punten per wedstrijd'!C1329</f>
        <v>5</v>
      </c>
      <c r="H155" s="415">
        <f>'Punten per wedstrijd'!D1329</f>
        <v>5</v>
      </c>
      <c r="I155" s="416">
        <f>'Punten per wedstrijd'!E1329</f>
        <v>2</v>
      </c>
      <c r="J155" s="452" t="s">
        <v>14</v>
      </c>
      <c r="K155" s="284" t="s">
        <v>3648</v>
      </c>
      <c r="M155" t="s">
        <v>3897</v>
      </c>
      <c r="N155" s="270" t="s">
        <v>3926</v>
      </c>
      <c r="P155" s="9">
        <f>SUM(Puntenklassement!D133)</f>
        <v>5545</v>
      </c>
    </row>
    <row r="156" spans="1:16" s="3" customFormat="1" ht="15.75" customHeight="1">
      <c r="A156" s="452" t="s">
        <v>16</v>
      </c>
      <c r="B156" s="285" t="s">
        <v>31</v>
      </c>
      <c r="C156" s="61"/>
      <c r="D156" t="s">
        <v>2759</v>
      </c>
      <c r="E156" s="270" t="s">
        <v>2299</v>
      </c>
      <c r="F156" s="61"/>
      <c r="G156" s="414">
        <f>'Punten per wedstrijd'!C1379</f>
        <v>5</v>
      </c>
      <c r="H156" s="415">
        <f>'Punten per wedstrijd'!D1379</f>
        <v>3</v>
      </c>
      <c r="I156" s="416">
        <f>'Punten per wedstrijd'!E1379</f>
        <v>3</v>
      </c>
      <c r="J156" s="452" t="s">
        <v>16</v>
      </c>
      <c r="K156" s="107" t="s">
        <v>2719</v>
      </c>
      <c r="L156" s="61"/>
      <c r="M156" t="s">
        <v>2279</v>
      </c>
      <c r="N156" s="270" t="s">
        <v>2830</v>
      </c>
      <c r="O156" s="61"/>
      <c r="P156" s="9">
        <f>SUM(Puntenklassement!D50)</f>
        <v>5505</v>
      </c>
    </row>
    <row r="157" spans="1:16" s="3" customFormat="1" ht="15.75" customHeight="1">
      <c r="A157" s="452" t="s">
        <v>18</v>
      </c>
      <c r="B157" s="284" t="s">
        <v>3645</v>
      </c>
      <c r="C157" s="61"/>
      <c r="D157" t="s">
        <v>3893</v>
      </c>
      <c r="E157" s="270" t="s">
        <v>2837</v>
      </c>
      <c r="F157" s="61"/>
      <c r="G157" s="414">
        <f>'Punten per wedstrijd'!C1382</f>
        <v>5</v>
      </c>
      <c r="H157" s="415">
        <f>'Punten per wedstrijd'!D1382</f>
        <v>2</v>
      </c>
      <c r="I157" s="416">
        <f>'Punten per wedstrijd'!E1382</f>
        <v>3</v>
      </c>
      <c r="J157" s="452" t="s">
        <v>18</v>
      </c>
      <c r="K157" s="284" t="s">
        <v>3655</v>
      </c>
      <c r="L157" s="61"/>
      <c r="M157" t="s">
        <v>2819</v>
      </c>
      <c r="N157" s="270" t="s">
        <v>3941</v>
      </c>
      <c r="O157" s="61"/>
      <c r="P157" s="9">
        <f>SUM(Puntenklassement!D38)</f>
        <v>5450</v>
      </c>
    </row>
    <row r="158" spans="1:16" s="3" customFormat="1" ht="15.75" customHeight="1">
      <c r="A158" s="452" t="s">
        <v>20</v>
      </c>
      <c r="B158" s="107" t="s">
        <v>2196</v>
      </c>
      <c r="C158" s="61"/>
      <c r="D158" t="s">
        <v>2801</v>
      </c>
      <c r="E158" s="270" t="s">
        <v>3924</v>
      </c>
      <c r="F158" s="61"/>
      <c r="G158" s="414">
        <f>'Punten per wedstrijd'!C1287</f>
        <v>5</v>
      </c>
      <c r="H158" s="415">
        <f>'Punten per wedstrijd'!D1287</f>
        <v>0</v>
      </c>
      <c r="I158" s="416">
        <f>'Punten per wedstrijd'!E1287</f>
        <v>0</v>
      </c>
      <c r="J158" s="452" t="s">
        <v>20</v>
      </c>
      <c r="K158" s="285" t="s">
        <v>2325</v>
      </c>
      <c r="L158" s="61"/>
      <c r="M158" t="s">
        <v>2796</v>
      </c>
      <c r="N158" s="270" t="s">
        <v>3918</v>
      </c>
      <c r="O158" s="61"/>
      <c r="P158" s="9">
        <f>SUM(Puntenklassement!D59)</f>
        <v>5450</v>
      </c>
    </row>
    <row r="159" spans="1:16" s="3" customFormat="1" ht="15.75" customHeight="1">
      <c r="A159" s="452" t="s">
        <v>22</v>
      </c>
      <c r="B159" s="284" t="s">
        <v>3628</v>
      </c>
      <c r="C159" s="61"/>
      <c r="D159" t="s">
        <v>2834</v>
      </c>
      <c r="E159" s="270" t="s">
        <v>3926</v>
      </c>
      <c r="F159" s="61"/>
      <c r="G159" s="414">
        <f>'Punten per wedstrijd'!C1310</f>
        <v>4</v>
      </c>
      <c r="H159" s="415">
        <f>'Punten per wedstrijd'!D1310</f>
        <v>3</v>
      </c>
      <c r="I159" s="416">
        <f>'Punten per wedstrijd'!E1310</f>
        <v>1</v>
      </c>
      <c r="J159" s="452" t="s">
        <v>22</v>
      </c>
      <c r="K159" s="284" t="s">
        <v>3639</v>
      </c>
      <c r="L159" s="61"/>
      <c r="M159" t="s">
        <v>3887</v>
      </c>
      <c r="N159" s="270" t="s">
        <v>3941</v>
      </c>
      <c r="O159" s="61"/>
      <c r="P159" s="9">
        <f>SUM(Puntenklassement!D85)</f>
        <v>5439</v>
      </c>
    </row>
    <row r="160" spans="1:16" s="3" customFormat="1" ht="15.75" customHeight="1">
      <c r="A160" s="452" t="s">
        <v>24</v>
      </c>
      <c r="B160" s="107" t="s">
        <v>2716</v>
      </c>
      <c r="C160" s="61"/>
      <c r="D160" t="s">
        <v>2294</v>
      </c>
      <c r="E160" s="270" t="s">
        <v>3938</v>
      </c>
      <c r="F160" s="61"/>
      <c r="G160" s="414">
        <f>'Punten per wedstrijd'!C1301</f>
        <v>4</v>
      </c>
      <c r="H160" s="415">
        <f>'Punten per wedstrijd'!D1301</f>
        <v>2</v>
      </c>
      <c r="I160" s="416">
        <f>'Punten per wedstrijd'!E1301</f>
        <v>2</v>
      </c>
      <c r="J160" s="452" t="s">
        <v>24</v>
      </c>
      <c r="K160" s="107" t="s">
        <v>687</v>
      </c>
      <c r="L160" s="61"/>
      <c r="M160" t="s">
        <v>2742</v>
      </c>
      <c r="N160" s="270" t="s">
        <v>3902</v>
      </c>
      <c r="O160" s="61"/>
      <c r="P160" s="9">
        <f>SUM(Puntenklassement!D36)</f>
        <v>5368</v>
      </c>
    </row>
    <row r="161" spans="1:16" s="3" customFormat="1" ht="15.75" customHeight="1">
      <c r="A161" s="452" t="s">
        <v>26</v>
      </c>
      <c r="B161" s="107" t="s">
        <v>2202</v>
      </c>
      <c r="C161" s="61"/>
      <c r="D161" t="s">
        <v>3872</v>
      </c>
      <c r="E161" s="270" t="s">
        <v>3919</v>
      </c>
      <c r="F161" s="61"/>
      <c r="G161" s="414">
        <f>'Punten per wedstrijd'!C1341</f>
        <v>4</v>
      </c>
      <c r="H161" s="415">
        <f>'Punten per wedstrijd'!D1341</f>
        <v>2</v>
      </c>
      <c r="I161" s="416">
        <f>'Punten per wedstrijd'!E1341</f>
        <v>1</v>
      </c>
      <c r="J161" s="452" t="s">
        <v>26</v>
      </c>
      <c r="K161" s="284" t="s">
        <v>3646</v>
      </c>
      <c r="L161" s="61"/>
      <c r="M161" t="s">
        <v>3895</v>
      </c>
      <c r="N161" s="270" t="s">
        <v>3938</v>
      </c>
      <c r="O161" s="61"/>
      <c r="P161" s="9">
        <f>SUM(Puntenklassement!D121)</f>
        <v>5366</v>
      </c>
    </row>
    <row r="162" spans="1:16" s="3" customFormat="1" ht="15.75" customHeight="1">
      <c r="A162" s="452" t="s">
        <v>28</v>
      </c>
      <c r="B162" s="284" t="s">
        <v>3621</v>
      </c>
      <c r="C162" s="61"/>
      <c r="D162" t="s">
        <v>2813</v>
      </c>
      <c r="E162" s="270" t="s">
        <v>3942</v>
      </c>
      <c r="F162" s="61"/>
      <c r="G162" s="414">
        <f>'Punten per wedstrijd'!C1278</f>
        <v>4</v>
      </c>
      <c r="H162" s="415">
        <f>'Punten per wedstrijd'!D1278</f>
        <v>1</v>
      </c>
      <c r="I162" s="416">
        <f>'Punten per wedstrijd'!E1278</f>
        <v>2</v>
      </c>
      <c r="J162" s="452" t="s">
        <v>28</v>
      </c>
      <c r="K162" s="106" t="s">
        <v>1337</v>
      </c>
      <c r="L162" s="84"/>
      <c r="M162" t="s">
        <v>2750</v>
      </c>
      <c r="N162" s="270" t="s">
        <v>2821</v>
      </c>
      <c r="O162" s="61"/>
      <c r="P162" s="9">
        <f>SUM(Puntenklassement!D6)</f>
        <v>5356</v>
      </c>
    </row>
    <row r="163" spans="1:16" s="3" customFormat="1" ht="15.75" customHeight="1">
      <c r="A163" s="452" t="s">
        <v>30</v>
      </c>
      <c r="B163" s="284" t="s">
        <v>3631</v>
      </c>
      <c r="C163" s="61"/>
      <c r="D163" t="s">
        <v>3879</v>
      </c>
      <c r="E163" s="270" t="s">
        <v>3941</v>
      </c>
      <c r="F163" s="61"/>
      <c r="G163" s="414">
        <f>'Punten per wedstrijd'!C1320</f>
        <v>4</v>
      </c>
      <c r="H163" s="415">
        <f>'Punten per wedstrijd'!D1320</f>
        <v>1</v>
      </c>
      <c r="I163" s="416">
        <f>'Punten per wedstrijd'!E1320</f>
        <v>1</v>
      </c>
      <c r="J163" s="452" t="s">
        <v>30</v>
      </c>
      <c r="K163" s="107" t="s">
        <v>153</v>
      </c>
      <c r="L163" s="61"/>
      <c r="M163" t="s">
        <v>3871</v>
      </c>
      <c r="N163" s="270" t="s">
        <v>3923</v>
      </c>
      <c r="O163" s="61"/>
      <c r="P163" s="9">
        <f>SUM(Puntenklassement!D21)</f>
        <v>5276</v>
      </c>
    </row>
    <row r="164" spans="1:16" s="3" customFormat="1" ht="15.75" customHeight="1">
      <c r="A164" s="452" t="s">
        <v>32</v>
      </c>
      <c r="B164" s="285" t="s">
        <v>1658</v>
      </c>
      <c r="C164" s="61"/>
      <c r="D164" t="s">
        <v>2763</v>
      </c>
      <c r="E164" s="270" t="s">
        <v>3919</v>
      </c>
      <c r="F164" s="61"/>
      <c r="G164" s="414">
        <f>'Punten per wedstrijd'!C1300</f>
        <v>4</v>
      </c>
      <c r="H164" s="415">
        <f>'Punten per wedstrijd'!D1300</f>
        <v>0</v>
      </c>
      <c r="I164" s="416">
        <f>'Punten per wedstrijd'!E1300</f>
        <v>1</v>
      </c>
      <c r="J164" s="452" t="s">
        <v>32</v>
      </c>
      <c r="K164" s="285" t="s">
        <v>1666</v>
      </c>
      <c r="L164" s="61"/>
      <c r="M164" t="s">
        <v>2764</v>
      </c>
      <c r="N164" s="270" t="s">
        <v>3916</v>
      </c>
      <c r="O164" s="61"/>
      <c r="P164" s="9">
        <f>SUM(Puntenklassement!D30)</f>
        <v>5272</v>
      </c>
    </row>
    <row r="165" spans="1:16" s="3" customFormat="1" ht="15.75" customHeight="1">
      <c r="A165" s="452" t="s">
        <v>34</v>
      </c>
      <c r="B165" s="285" t="s">
        <v>2325</v>
      </c>
      <c r="C165" s="61"/>
      <c r="D165" t="s">
        <v>2796</v>
      </c>
      <c r="E165" s="270" t="s">
        <v>3918</v>
      </c>
      <c r="F165" s="61"/>
      <c r="G165" s="414">
        <f>'Punten per wedstrijd'!C1326</f>
        <v>4</v>
      </c>
      <c r="H165" s="415">
        <f>'Punten per wedstrijd'!D1326</f>
        <v>0</v>
      </c>
      <c r="I165" s="416">
        <f>'Punten per wedstrijd'!E1326</f>
        <v>1</v>
      </c>
      <c r="J165" s="452" t="s">
        <v>34</v>
      </c>
      <c r="K165" s="107" t="s">
        <v>2212</v>
      </c>
      <c r="L165" s="61"/>
      <c r="M165" t="s">
        <v>2771</v>
      </c>
      <c r="N165" s="270" t="s">
        <v>2826</v>
      </c>
      <c r="O165" s="61"/>
      <c r="P165" s="9">
        <f>SUM(Puntenklassement!D24)</f>
        <v>5254</v>
      </c>
    </row>
    <row r="166" spans="1:16" s="3" customFormat="1" ht="15.75" customHeight="1">
      <c r="A166" s="452" t="s">
        <v>36</v>
      </c>
      <c r="B166" s="107" t="s">
        <v>638</v>
      </c>
      <c r="C166" s="61"/>
      <c r="D166" t="s">
        <v>2774</v>
      </c>
      <c r="E166" s="270" t="s">
        <v>3912</v>
      </c>
      <c r="F166" s="61"/>
      <c r="G166" s="414">
        <f>'Punten per wedstrijd'!C1373</f>
        <v>4</v>
      </c>
      <c r="H166" s="415">
        <f>'Punten per wedstrijd'!D1373</f>
        <v>0</v>
      </c>
      <c r="I166" s="416">
        <f>'Punten per wedstrijd'!E1373</f>
        <v>1</v>
      </c>
      <c r="J166" s="452" t="s">
        <v>36</v>
      </c>
      <c r="K166" s="107" t="s">
        <v>669</v>
      </c>
      <c r="L166" s="61"/>
      <c r="M166" t="s">
        <v>2766</v>
      </c>
      <c r="N166" s="270" t="s">
        <v>2300</v>
      </c>
      <c r="O166" s="61"/>
      <c r="P166" s="9">
        <f>SUM(Puntenklassement!D95)</f>
        <v>5253</v>
      </c>
    </row>
    <row r="167" spans="1:16" s="3" customFormat="1" ht="15.75" customHeight="1">
      <c r="A167" s="452" t="s">
        <v>38</v>
      </c>
      <c r="B167" s="107" t="s">
        <v>153</v>
      </c>
      <c r="C167" s="61"/>
      <c r="D167" t="s">
        <v>3871</v>
      </c>
      <c r="E167" s="270" t="s">
        <v>3923</v>
      </c>
      <c r="F167" s="61"/>
      <c r="G167" s="414">
        <f>'Punten per wedstrijd'!C1288</f>
        <v>3</v>
      </c>
      <c r="H167" s="415">
        <f>'Punten per wedstrijd'!D1288</f>
        <v>11</v>
      </c>
      <c r="I167" s="416">
        <f>'Punten per wedstrijd'!E1288</f>
        <v>4</v>
      </c>
      <c r="J167" s="452" t="s">
        <v>38</v>
      </c>
      <c r="K167" s="106" t="s">
        <v>1345</v>
      </c>
      <c r="L167" s="61"/>
      <c r="M167" t="s">
        <v>3869</v>
      </c>
      <c r="N167" s="270" t="s">
        <v>3916</v>
      </c>
      <c r="O167" s="61"/>
      <c r="P167" s="9">
        <f>SUM(Puntenklassement!D82)</f>
        <v>5245</v>
      </c>
    </row>
    <row r="168" spans="1:16" s="3" customFormat="1" ht="15.75" customHeight="1">
      <c r="A168" s="452" t="s">
        <v>145</v>
      </c>
      <c r="B168" s="107" t="s">
        <v>2734</v>
      </c>
      <c r="C168" s="61"/>
      <c r="D168" t="s">
        <v>2285</v>
      </c>
      <c r="E168" s="270" t="s">
        <v>2827</v>
      </c>
      <c r="F168" s="61"/>
      <c r="G168" s="414">
        <f>'Punten per wedstrijd'!C1357</f>
        <v>3</v>
      </c>
      <c r="H168" s="415">
        <f>'Punten per wedstrijd'!D1357</f>
        <v>8</v>
      </c>
      <c r="I168" s="416">
        <f>'Punten per wedstrijd'!E1357</f>
        <v>1</v>
      </c>
      <c r="J168" s="452" t="s">
        <v>145</v>
      </c>
      <c r="K168" s="107" t="s">
        <v>2716</v>
      </c>
      <c r="L168" s="61"/>
      <c r="M168" t="s">
        <v>2294</v>
      </c>
      <c r="N168" s="270" t="s">
        <v>3938</v>
      </c>
      <c r="O168" s="61"/>
      <c r="P168" s="9">
        <f>SUM(Puntenklassement!D34)</f>
        <v>5227</v>
      </c>
    </row>
    <row r="169" spans="1:16" s="3" customFormat="1" ht="15.75" customHeight="1">
      <c r="A169" s="452" t="s">
        <v>146</v>
      </c>
      <c r="B169" s="284" t="s">
        <v>3641</v>
      </c>
      <c r="C169" s="61"/>
      <c r="D169" t="s">
        <v>3889</v>
      </c>
      <c r="E169" s="270" t="s">
        <v>2835</v>
      </c>
      <c r="F169" s="61"/>
      <c r="G169" s="414">
        <f>'Punten per wedstrijd'!C1359</f>
        <v>3</v>
      </c>
      <c r="H169" s="415">
        <f>'Punten per wedstrijd'!D1359</f>
        <v>5</v>
      </c>
      <c r="I169" s="416">
        <f>'Punten per wedstrijd'!E1359</f>
        <v>5</v>
      </c>
      <c r="J169" s="452" t="s">
        <v>146</v>
      </c>
      <c r="K169" s="107" t="s">
        <v>2220</v>
      </c>
      <c r="L169" s="61"/>
      <c r="M169" t="s">
        <v>2776</v>
      </c>
      <c r="N169" s="270" t="s">
        <v>2823</v>
      </c>
      <c r="O169" s="61"/>
      <c r="P169" s="9">
        <f>SUM(Puntenklassement!D51)</f>
        <v>5195</v>
      </c>
    </row>
    <row r="170" spans="1:16" s="3" customFormat="1" ht="15.75" customHeight="1">
      <c r="A170" s="452" t="s">
        <v>147</v>
      </c>
      <c r="B170" s="107" t="s">
        <v>2727</v>
      </c>
      <c r="C170" s="61"/>
      <c r="D170" t="s">
        <v>2296</v>
      </c>
      <c r="E170" s="270" t="s">
        <v>2836</v>
      </c>
      <c r="F170" s="61"/>
      <c r="G170" s="414">
        <f>'Punten per wedstrijd'!C1393</f>
        <v>3</v>
      </c>
      <c r="H170" s="415">
        <f>'Punten per wedstrijd'!D1393</f>
        <v>4</v>
      </c>
      <c r="I170" s="416">
        <f>'Punten per wedstrijd'!E1393</f>
        <v>3</v>
      </c>
      <c r="J170" s="452" t="s">
        <v>147</v>
      </c>
      <c r="K170" s="284" t="s">
        <v>3630</v>
      </c>
      <c r="L170" s="61"/>
      <c r="M170" t="s">
        <v>3878</v>
      </c>
      <c r="N170" s="270" t="s">
        <v>3940</v>
      </c>
      <c r="O170" s="61"/>
      <c r="P170" s="9">
        <f>SUM(Puntenklassement!D49)</f>
        <v>5180</v>
      </c>
    </row>
    <row r="171" spans="1:16" s="3" customFormat="1" ht="15.75" customHeight="1">
      <c r="A171" s="452" t="s">
        <v>151</v>
      </c>
      <c r="B171" s="107" t="s">
        <v>180</v>
      </c>
      <c r="C171" s="61"/>
      <c r="D171" t="s">
        <v>3875</v>
      </c>
      <c r="E171" s="270" t="s">
        <v>2830</v>
      </c>
      <c r="F171" s="61"/>
      <c r="G171" s="414">
        <f>'Punten per wedstrijd'!C1395</f>
        <v>3</v>
      </c>
      <c r="H171" s="415">
        <f>'Punten per wedstrijd'!D1395</f>
        <v>4</v>
      </c>
      <c r="I171" s="416">
        <f>'Punten per wedstrijd'!E1395</f>
        <v>2</v>
      </c>
      <c r="J171" s="452" t="s">
        <v>151</v>
      </c>
      <c r="K171" s="106" t="s">
        <v>1351</v>
      </c>
      <c r="L171" s="61"/>
      <c r="M171" t="s">
        <v>2749</v>
      </c>
      <c r="N171" s="270" t="s">
        <v>3900</v>
      </c>
      <c r="O171" s="61"/>
      <c r="P171" s="9">
        <f>SUM(Puntenklassement!D123)</f>
        <v>5165</v>
      </c>
    </row>
    <row r="172" spans="1:16" s="3" customFormat="1" ht="15.75" customHeight="1">
      <c r="A172" s="452" t="s">
        <v>157</v>
      </c>
      <c r="B172" s="285" t="s">
        <v>1657</v>
      </c>
      <c r="C172" s="61"/>
      <c r="D172" t="s">
        <v>2788</v>
      </c>
      <c r="E172" s="270" t="s">
        <v>3926</v>
      </c>
      <c r="F172" s="61"/>
      <c r="G172" s="414">
        <f>'Punten per wedstrijd'!C1270</f>
        <v>3</v>
      </c>
      <c r="H172" s="415">
        <f>'Punten per wedstrijd'!D1270</f>
        <v>3</v>
      </c>
      <c r="I172" s="416">
        <f>'Punten per wedstrijd'!E1270</f>
        <v>2</v>
      </c>
      <c r="J172" s="452" t="s">
        <v>157</v>
      </c>
      <c r="K172" s="284" t="s">
        <v>3645</v>
      </c>
      <c r="L172" s="61"/>
      <c r="M172" t="s">
        <v>3893</v>
      </c>
      <c r="N172" s="270" t="s">
        <v>2837</v>
      </c>
      <c r="O172" s="61"/>
      <c r="P172" s="9">
        <f>SUM(Puntenklassement!D115)</f>
        <v>5162</v>
      </c>
    </row>
    <row r="173" spans="1:16" s="3" customFormat="1" ht="15.75" customHeight="1">
      <c r="A173" s="452" t="s">
        <v>159</v>
      </c>
      <c r="B173" s="285" t="s">
        <v>1661</v>
      </c>
      <c r="C173" s="61"/>
      <c r="D173" t="s">
        <v>2757</v>
      </c>
      <c r="E173" s="270" t="s">
        <v>2822</v>
      </c>
      <c r="F173" s="61"/>
      <c r="G173" s="414">
        <f>'Punten per wedstrijd'!C1294</f>
        <v>3</v>
      </c>
      <c r="H173" s="415">
        <f>'Punten per wedstrijd'!D1294</f>
        <v>3</v>
      </c>
      <c r="I173" s="416">
        <f>'Punten per wedstrijd'!E1294</f>
        <v>2</v>
      </c>
      <c r="J173" s="452" t="s">
        <v>159</v>
      </c>
      <c r="K173" s="107" t="s">
        <v>694</v>
      </c>
      <c r="L173" s="61"/>
      <c r="M173" t="s">
        <v>2784</v>
      </c>
      <c r="N173" s="270" t="s">
        <v>3911</v>
      </c>
      <c r="O173" s="61"/>
      <c r="P173" s="9">
        <f>SUM(Puntenklassement!D114)</f>
        <v>5149</v>
      </c>
    </row>
    <row r="174" spans="1:16" s="3" customFormat="1" ht="15.75" customHeight="1">
      <c r="A174" s="452" t="s">
        <v>160</v>
      </c>
      <c r="B174" s="107" t="s">
        <v>704</v>
      </c>
      <c r="C174" s="61"/>
      <c r="D174" t="s">
        <v>2744</v>
      </c>
      <c r="E174" s="270" t="s">
        <v>3904</v>
      </c>
      <c r="F174" s="61"/>
      <c r="G174" s="414">
        <f>'Punten per wedstrijd'!C1324</f>
        <v>3</v>
      </c>
      <c r="H174" s="415">
        <f>'Punten per wedstrijd'!D1324</f>
        <v>3</v>
      </c>
      <c r="I174" s="416">
        <f>'Punten per wedstrijd'!E1324</f>
        <v>0</v>
      </c>
      <c r="J174" s="452" t="s">
        <v>160</v>
      </c>
      <c r="K174" s="284" t="s">
        <v>3620</v>
      </c>
      <c r="L174" s="61"/>
      <c r="M174" t="s">
        <v>2812</v>
      </c>
      <c r="N174" s="270" t="s">
        <v>3941</v>
      </c>
      <c r="O174" s="61"/>
      <c r="P174" s="9">
        <f>SUM(Puntenklassement!D5)</f>
        <v>5135</v>
      </c>
    </row>
    <row r="175" spans="1:16" s="3" customFormat="1" ht="15.75" customHeight="1">
      <c r="A175" s="452" t="s">
        <v>161</v>
      </c>
      <c r="B175" s="107" t="s">
        <v>2726</v>
      </c>
      <c r="C175" s="61"/>
      <c r="D175" t="s">
        <v>2281</v>
      </c>
      <c r="E175" s="270" t="s">
        <v>3919</v>
      </c>
      <c r="F175" s="61"/>
      <c r="G175" s="414">
        <f>'Punten per wedstrijd'!C1335</f>
        <v>3</v>
      </c>
      <c r="H175" s="415">
        <f>'Punten per wedstrijd'!D1335</f>
        <v>2</v>
      </c>
      <c r="I175" s="416">
        <f>'Punten per wedstrijd'!E1335</f>
        <v>4</v>
      </c>
      <c r="J175" s="452" t="s">
        <v>161</v>
      </c>
      <c r="K175" s="284" t="s">
        <v>3638</v>
      </c>
      <c r="L175" s="61"/>
      <c r="M175" t="s">
        <v>3886</v>
      </c>
      <c r="N175" s="270" t="s">
        <v>2836</v>
      </c>
      <c r="O175" s="61"/>
      <c r="P175" s="9">
        <f>SUM(Puntenklassement!D84)</f>
        <v>5135</v>
      </c>
    </row>
    <row r="176" spans="1:16" s="3" customFormat="1" ht="15.75" customHeight="1">
      <c r="A176" s="452" t="s">
        <v>163</v>
      </c>
      <c r="B176" s="107" t="s">
        <v>2832</v>
      </c>
      <c r="C176" s="61"/>
      <c r="D176" t="s">
        <v>2807</v>
      </c>
      <c r="E176" s="270" t="s">
        <v>3934</v>
      </c>
      <c r="F176" s="61"/>
      <c r="G176" s="414">
        <f>'Punten per wedstrijd'!C1376</f>
        <v>3</v>
      </c>
      <c r="H176" s="415">
        <f>'Punten per wedstrijd'!D1376</f>
        <v>2</v>
      </c>
      <c r="I176" s="416">
        <f>'Punten per wedstrijd'!E1376</f>
        <v>2</v>
      </c>
      <c r="J176" s="452" t="s">
        <v>163</v>
      </c>
      <c r="K176" s="107" t="s">
        <v>2715</v>
      </c>
      <c r="L176" s="61"/>
      <c r="M176" t="s">
        <v>2167</v>
      </c>
      <c r="N176" s="270" t="s">
        <v>3935</v>
      </c>
      <c r="O176" s="61"/>
      <c r="P176" s="9">
        <f>SUM(Puntenklassement!D61)</f>
        <v>5129</v>
      </c>
    </row>
    <row r="177" spans="1:16" s="3" customFormat="1" ht="15.75" customHeight="1">
      <c r="A177" s="452" t="s">
        <v>274</v>
      </c>
      <c r="B177" s="107" t="s">
        <v>2720</v>
      </c>
      <c r="C177" s="61"/>
      <c r="D177" t="s">
        <v>2274</v>
      </c>
      <c r="E177" s="270" t="s">
        <v>3935</v>
      </c>
      <c r="F177" s="61"/>
      <c r="G177" s="414">
        <f>'Punten per wedstrijd'!C1293</f>
        <v>3</v>
      </c>
      <c r="H177" s="415">
        <f>'Punten per wedstrijd'!D1293</f>
        <v>0</v>
      </c>
      <c r="I177" s="416">
        <f>'Punten per wedstrijd'!E1293</f>
        <v>3</v>
      </c>
      <c r="J177" s="452" t="s">
        <v>274</v>
      </c>
      <c r="K177" s="107" t="s">
        <v>2726</v>
      </c>
      <c r="L177" s="61"/>
      <c r="M177" t="s">
        <v>2281</v>
      </c>
      <c r="N177" s="270" t="s">
        <v>3919</v>
      </c>
      <c r="O177" s="61"/>
      <c r="P177" s="9">
        <f>SUM(Puntenklassement!D68)</f>
        <v>5121</v>
      </c>
    </row>
    <row r="178" spans="1:16" s="3" customFormat="1" ht="15.75" customHeight="1">
      <c r="A178" s="452" t="s">
        <v>275</v>
      </c>
      <c r="B178" s="285" t="s">
        <v>1649</v>
      </c>
      <c r="C178" s="61"/>
      <c r="D178" t="s">
        <v>2778</v>
      </c>
      <c r="E178" s="270" t="s">
        <v>2824</v>
      </c>
      <c r="F178" s="61"/>
      <c r="G178" s="414">
        <f>'Punten per wedstrijd'!C1374</f>
        <v>3</v>
      </c>
      <c r="H178" s="415">
        <f>'Punten per wedstrijd'!D1374</f>
        <v>0</v>
      </c>
      <c r="I178" s="416">
        <f>'Punten per wedstrijd'!E1374</f>
        <v>2</v>
      </c>
      <c r="J178" s="452" t="s">
        <v>275</v>
      </c>
      <c r="K178" s="284" t="s">
        <v>3641</v>
      </c>
      <c r="L178" s="61"/>
      <c r="M178" t="s">
        <v>3889</v>
      </c>
      <c r="N178" s="270" t="s">
        <v>2835</v>
      </c>
      <c r="O178" s="61"/>
      <c r="P178" s="9">
        <f>SUM(Puntenklassement!D92)</f>
        <v>5114</v>
      </c>
    </row>
    <row r="179" spans="1:16" s="3" customFormat="1" ht="15.75" customHeight="1">
      <c r="A179" s="452" t="s">
        <v>276</v>
      </c>
      <c r="B179" s="107" t="s">
        <v>2217</v>
      </c>
      <c r="C179" s="61"/>
      <c r="D179" t="s">
        <v>2791</v>
      </c>
      <c r="E179" s="270" t="s">
        <v>2830</v>
      </c>
      <c r="F179" s="61"/>
      <c r="G179" s="414">
        <f>'Punten per wedstrijd'!C1397</f>
        <v>3</v>
      </c>
      <c r="H179" s="415">
        <f>'Punten per wedstrijd'!D1397</f>
        <v>0</v>
      </c>
      <c r="I179" s="416">
        <f>'Punten per wedstrijd'!E1397</f>
        <v>2</v>
      </c>
      <c r="J179" s="452" t="s">
        <v>276</v>
      </c>
      <c r="K179" s="107" t="s">
        <v>2717</v>
      </c>
      <c r="L179" s="61"/>
      <c r="M179" t="s">
        <v>2289</v>
      </c>
      <c r="N179" s="270" t="s">
        <v>3934</v>
      </c>
      <c r="O179" s="61"/>
      <c r="P179" s="9">
        <f>SUM(Puntenklassement!D12)</f>
        <v>5071</v>
      </c>
    </row>
    <row r="180" spans="1:16" s="3" customFormat="1" ht="15.75" customHeight="1">
      <c r="A180" s="452" t="s">
        <v>277</v>
      </c>
      <c r="B180" s="284" t="s">
        <v>3624</v>
      </c>
      <c r="C180" s="61"/>
      <c r="D180" t="s">
        <v>2816</v>
      </c>
      <c r="E180" s="270" t="s">
        <v>3931</v>
      </c>
      <c r="F180" s="61"/>
      <c r="G180" s="414">
        <f>'Punten per wedstrijd'!C1290</f>
        <v>2</v>
      </c>
      <c r="H180" s="415">
        <f>'Punten per wedstrijd'!D1290</f>
        <v>7</v>
      </c>
      <c r="I180" s="416">
        <f>'Punten per wedstrijd'!E1290</f>
        <v>1</v>
      </c>
      <c r="J180" s="452" t="s">
        <v>277</v>
      </c>
      <c r="K180" s="284" t="s">
        <v>21</v>
      </c>
      <c r="L180" s="61"/>
      <c r="M180" t="s">
        <v>2754</v>
      </c>
      <c r="N180" s="270" t="s">
        <v>3898</v>
      </c>
      <c r="O180" s="61"/>
      <c r="P180" s="9">
        <f>SUM(Puntenklassement!D63)</f>
        <v>5069</v>
      </c>
    </row>
    <row r="181" spans="1:16" s="3" customFormat="1" ht="15.75" customHeight="1">
      <c r="A181" s="452" t="s">
        <v>640</v>
      </c>
      <c r="B181" s="284" t="s">
        <v>3648</v>
      </c>
      <c r="C181" s="61"/>
      <c r="D181" t="s">
        <v>3897</v>
      </c>
      <c r="E181" s="270" t="s">
        <v>3926</v>
      </c>
      <c r="F181" s="61"/>
      <c r="G181" s="414">
        <f>'Punten per wedstrijd'!C1400</f>
        <v>2</v>
      </c>
      <c r="H181" s="415">
        <f>'Punten per wedstrijd'!D1400</f>
        <v>6</v>
      </c>
      <c r="I181" s="416">
        <f>'Punten per wedstrijd'!E1400</f>
        <v>1</v>
      </c>
      <c r="J181" s="452" t="s">
        <v>640</v>
      </c>
      <c r="K181" s="107" t="s">
        <v>2193</v>
      </c>
      <c r="L181" s="61"/>
      <c r="M181" t="s">
        <v>2811</v>
      </c>
      <c r="N181" s="270" t="s">
        <v>3940</v>
      </c>
      <c r="O181" s="61"/>
      <c r="P181" s="9">
        <f>SUM(Puntenklassement!D65)</f>
        <v>5068</v>
      </c>
    </row>
    <row r="182" spans="1:16" s="3" customFormat="1" ht="15.75" customHeight="1">
      <c r="A182" s="452" t="s">
        <v>641</v>
      </c>
      <c r="B182" s="107" t="s">
        <v>3633</v>
      </c>
      <c r="C182" s="61"/>
      <c r="D182" t="s">
        <v>3881</v>
      </c>
      <c r="E182" s="270" t="s">
        <v>3938</v>
      </c>
      <c r="F182" s="61"/>
      <c r="G182" s="414">
        <f>'Punten per wedstrijd'!C1327</f>
        <v>2</v>
      </c>
      <c r="H182" s="415">
        <f>'Punten per wedstrijd'!D1327</f>
        <v>5</v>
      </c>
      <c r="I182" s="416">
        <f>'Punten per wedstrijd'!E1327</f>
        <v>2</v>
      </c>
      <c r="J182" s="452" t="s">
        <v>641</v>
      </c>
      <c r="K182" s="285" t="s">
        <v>1665</v>
      </c>
      <c r="L182" s="61"/>
      <c r="M182" t="s">
        <v>2795</v>
      </c>
      <c r="N182" s="270" t="s">
        <v>3927</v>
      </c>
      <c r="O182" s="61"/>
      <c r="P182" s="9">
        <f>SUM(Puntenklassement!D22)</f>
        <v>5063</v>
      </c>
    </row>
    <row r="183" spans="1:16" s="3" customFormat="1" ht="15.75" customHeight="1">
      <c r="A183" s="452" t="s">
        <v>642</v>
      </c>
      <c r="B183" s="285" t="s">
        <v>23</v>
      </c>
      <c r="C183" s="61"/>
      <c r="D183" t="s">
        <v>2792</v>
      </c>
      <c r="E183" s="270" t="s">
        <v>3920</v>
      </c>
      <c r="F183" s="61"/>
      <c r="G183" s="414">
        <f>'Punten per wedstrijd'!C1345</f>
        <v>2</v>
      </c>
      <c r="H183" s="415">
        <f>'Punten per wedstrijd'!D1345</f>
        <v>4</v>
      </c>
      <c r="I183" s="416">
        <f>'Punten per wedstrijd'!E1345</f>
        <v>6</v>
      </c>
      <c r="J183" s="452" t="s">
        <v>642</v>
      </c>
      <c r="K183" s="107" t="s">
        <v>3633</v>
      </c>
      <c r="L183" s="61"/>
      <c r="M183" t="s">
        <v>3881</v>
      </c>
      <c r="N183" s="270" t="s">
        <v>3938</v>
      </c>
      <c r="O183" s="61"/>
      <c r="P183" s="9">
        <f>SUM(Puntenklassement!D60)</f>
        <v>5045</v>
      </c>
    </row>
    <row r="184" spans="1:16" s="3" customFormat="1" ht="15.75" customHeight="1">
      <c r="A184" s="452" t="s">
        <v>644</v>
      </c>
      <c r="B184" s="107" t="s">
        <v>653</v>
      </c>
      <c r="C184" s="61"/>
      <c r="D184" t="s">
        <v>2775</v>
      </c>
      <c r="E184" s="270" t="s">
        <v>3904</v>
      </c>
      <c r="F184" s="61"/>
      <c r="G184" s="414">
        <f>'Punten per wedstrijd'!C1371</f>
        <v>2</v>
      </c>
      <c r="H184" s="415">
        <f>'Punten per wedstrijd'!D1371</f>
        <v>4</v>
      </c>
      <c r="I184" s="416">
        <f>'Punten per wedstrijd'!E1371</f>
        <v>1</v>
      </c>
      <c r="J184" s="452" t="s">
        <v>644</v>
      </c>
      <c r="K184" s="285" t="s">
        <v>25</v>
      </c>
      <c r="L184" s="61"/>
      <c r="M184" t="s">
        <v>2768</v>
      </c>
      <c r="N184" s="270" t="s">
        <v>3898</v>
      </c>
      <c r="O184" s="61"/>
      <c r="P184" s="9">
        <f>SUM(Puntenklassement!D79)</f>
        <v>5045</v>
      </c>
    </row>
    <row r="185" spans="1:16" s="3" customFormat="1" ht="15.75" customHeight="1">
      <c r="A185" s="452" t="s">
        <v>650</v>
      </c>
      <c r="B185" s="107" t="s">
        <v>2717</v>
      </c>
      <c r="C185" s="61"/>
      <c r="D185" t="s">
        <v>2289</v>
      </c>
      <c r="E185" s="270" t="s">
        <v>3934</v>
      </c>
      <c r="F185" s="61"/>
      <c r="G185" s="414">
        <f>'Punten per wedstrijd'!C1279</f>
        <v>2</v>
      </c>
      <c r="H185" s="415">
        <f>'Punten per wedstrijd'!D1279</f>
        <v>3</v>
      </c>
      <c r="I185" s="416">
        <f>'Punten per wedstrijd'!E1279</f>
        <v>4</v>
      </c>
      <c r="J185" s="452" t="s">
        <v>650</v>
      </c>
      <c r="K185" s="107" t="s">
        <v>2195</v>
      </c>
      <c r="L185" s="61"/>
      <c r="M185" t="s">
        <v>2783</v>
      </c>
      <c r="N185" s="270" t="s">
        <v>2825</v>
      </c>
      <c r="O185" s="61"/>
      <c r="P185" s="9">
        <f>SUM(Puntenklassement!D7)</f>
        <v>5025</v>
      </c>
    </row>
    <row r="186" spans="1:16" s="3" customFormat="1" ht="15.75" customHeight="1">
      <c r="A186" s="452" t="s">
        <v>652</v>
      </c>
      <c r="B186" s="284" t="s">
        <v>3646</v>
      </c>
      <c r="C186" s="61"/>
      <c r="D186" t="s">
        <v>3895</v>
      </c>
      <c r="E186" s="270" t="s">
        <v>3938</v>
      </c>
      <c r="F186" s="61"/>
      <c r="G186" s="414">
        <f>'Punten per wedstrijd'!C1388</f>
        <v>2</v>
      </c>
      <c r="H186" s="415">
        <f>'Punten per wedstrijd'!D1388</f>
        <v>3</v>
      </c>
      <c r="I186" s="416">
        <f>'Punten per wedstrijd'!E1388</f>
        <v>2</v>
      </c>
      <c r="J186" s="452" t="s">
        <v>652</v>
      </c>
      <c r="K186" s="285" t="s">
        <v>1655</v>
      </c>
      <c r="L186" s="61"/>
      <c r="M186" t="s">
        <v>2797</v>
      </c>
      <c r="N186" s="270" t="s">
        <v>3905</v>
      </c>
      <c r="O186" s="61"/>
      <c r="P186" s="9">
        <f>SUM(Puntenklassement!D138)</f>
        <v>5020</v>
      </c>
    </row>
    <row r="187" spans="1:16" s="3" customFormat="1" ht="15.75" customHeight="1">
      <c r="A187" s="452" t="s">
        <v>655</v>
      </c>
      <c r="B187" s="285" t="s">
        <v>1</v>
      </c>
      <c r="C187" s="61"/>
      <c r="D187" t="s">
        <v>2800</v>
      </c>
      <c r="E187" s="270" t="s">
        <v>3927</v>
      </c>
      <c r="F187" s="61"/>
      <c r="G187" s="414">
        <f>'Punten per wedstrijd'!C1275</f>
        <v>2</v>
      </c>
      <c r="H187" s="415">
        <f>'Punten per wedstrijd'!D1275</f>
        <v>3</v>
      </c>
      <c r="I187" s="416">
        <f>'Punten per wedstrijd'!E1275</f>
        <v>0</v>
      </c>
      <c r="J187" s="452" t="s">
        <v>655</v>
      </c>
      <c r="K187" s="106" t="s">
        <v>1344</v>
      </c>
      <c r="L187" s="61"/>
      <c r="M187" t="s">
        <v>2760</v>
      </c>
      <c r="N187" s="270" t="s">
        <v>3907</v>
      </c>
      <c r="O187" s="61"/>
      <c r="P187" s="9">
        <f>SUM(Puntenklassement!D31)</f>
        <v>5013</v>
      </c>
    </row>
    <row r="188" spans="1:16" s="3" customFormat="1" ht="15.75" customHeight="1">
      <c r="A188" s="452" t="s">
        <v>656</v>
      </c>
      <c r="B188" s="107" t="s">
        <v>2724</v>
      </c>
      <c r="C188" s="61"/>
      <c r="D188" t="s">
        <v>2295</v>
      </c>
      <c r="E188" s="270" t="s">
        <v>2828</v>
      </c>
      <c r="F188" s="61"/>
      <c r="G188" s="414">
        <f>'Punten per wedstrijd'!C1367</f>
        <v>2</v>
      </c>
      <c r="H188" s="415">
        <f>'Punten per wedstrijd'!D1367</f>
        <v>3</v>
      </c>
      <c r="I188" s="416">
        <f>'Punten per wedstrijd'!E1367</f>
        <v>0</v>
      </c>
      <c r="J188" s="452" t="s">
        <v>656</v>
      </c>
      <c r="K188" s="284" t="s">
        <v>3629</v>
      </c>
      <c r="L188" s="61"/>
      <c r="M188" t="s">
        <v>2849</v>
      </c>
      <c r="N188" s="270" t="s">
        <v>3944</v>
      </c>
      <c r="O188" s="61"/>
      <c r="P188" s="9">
        <f>SUM(Puntenklassement!D46)</f>
        <v>5006</v>
      </c>
    </row>
    <row r="189" spans="1:16" s="3" customFormat="1" ht="15.75" customHeight="1">
      <c r="A189" s="452" t="s">
        <v>659</v>
      </c>
      <c r="B189" s="107" t="s">
        <v>2212</v>
      </c>
      <c r="C189" s="61"/>
      <c r="D189" t="s">
        <v>2771</v>
      </c>
      <c r="E189" s="270" t="s">
        <v>2826</v>
      </c>
      <c r="F189" s="61"/>
      <c r="G189" s="414">
        <f>'Punten per wedstrijd'!C1291</f>
        <v>2</v>
      </c>
      <c r="H189" s="415">
        <f>'Punten per wedstrijd'!D1291</f>
        <v>2</v>
      </c>
      <c r="I189" s="416">
        <f>'Punten per wedstrijd'!E1291</f>
        <v>2</v>
      </c>
      <c r="J189" s="452" t="s">
        <v>659</v>
      </c>
      <c r="K189" s="107" t="s">
        <v>3637</v>
      </c>
      <c r="L189" s="61"/>
      <c r="M189" t="s">
        <v>3885</v>
      </c>
      <c r="N189" s="270" t="s">
        <v>3943</v>
      </c>
      <c r="O189" s="61"/>
      <c r="P189" s="9">
        <f>SUM(Puntenklassement!D77)</f>
        <v>4981</v>
      </c>
    </row>
    <row r="190" spans="1:16" s="3" customFormat="1" ht="15.75" customHeight="1">
      <c r="A190" s="452" t="s">
        <v>661</v>
      </c>
      <c r="B190" s="107" t="s">
        <v>2848</v>
      </c>
      <c r="C190" s="61"/>
      <c r="D190" t="s">
        <v>2278</v>
      </c>
      <c r="E190" s="270" t="s">
        <v>3936</v>
      </c>
      <c r="F190" s="61"/>
      <c r="G190" s="414">
        <f>'Punten per wedstrijd'!C1282</f>
        <v>2</v>
      </c>
      <c r="H190" s="415">
        <f>'Punten per wedstrijd'!D1282</f>
        <v>2</v>
      </c>
      <c r="I190" s="416">
        <f>'Punten per wedstrijd'!E1282</f>
        <v>0</v>
      </c>
      <c r="J190" s="452" t="s">
        <v>661</v>
      </c>
      <c r="K190" s="107" t="s">
        <v>180</v>
      </c>
      <c r="L190" s="61"/>
      <c r="M190" t="s">
        <v>3875</v>
      </c>
      <c r="N190" s="270" t="s">
        <v>2830</v>
      </c>
      <c r="O190" s="61"/>
      <c r="P190" s="9">
        <f>SUM(Puntenklassement!D128)</f>
        <v>4979</v>
      </c>
    </row>
    <row r="191" spans="1:16" s="3" customFormat="1" ht="15.75" customHeight="1">
      <c r="A191" s="452" t="s">
        <v>666</v>
      </c>
      <c r="B191" s="284" t="s">
        <v>3642</v>
      </c>
      <c r="C191" s="61"/>
      <c r="D191" t="s">
        <v>3890</v>
      </c>
      <c r="E191" s="270" t="s">
        <v>2837</v>
      </c>
      <c r="F191" s="61"/>
      <c r="G191" s="414">
        <f>'Punten per wedstrijd'!C1368</f>
        <v>2</v>
      </c>
      <c r="H191" s="415">
        <f>'Punten per wedstrijd'!D1368</f>
        <v>2</v>
      </c>
      <c r="I191" s="416">
        <f>'Punten per wedstrijd'!E1368</f>
        <v>0</v>
      </c>
      <c r="J191" s="452" t="s">
        <v>666</v>
      </c>
      <c r="K191" s="107" t="s">
        <v>2734</v>
      </c>
      <c r="L191" s="61"/>
      <c r="M191" t="s">
        <v>2285</v>
      </c>
      <c r="N191" s="270" t="s">
        <v>2827</v>
      </c>
      <c r="O191" s="61"/>
      <c r="P191" s="9">
        <f>SUM(Puntenklassement!D90)</f>
        <v>4956</v>
      </c>
    </row>
    <row r="192" spans="1:16" s="3" customFormat="1" ht="15.75" customHeight="1">
      <c r="A192" s="452" t="s">
        <v>670</v>
      </c>
      <c r="B192" s="284" t="s">
        <v>3632</v>
      </c>
      <c r="C192" s="61"/>
      <c r="D192" t="s">
        <v>3880</v>
      </c>
      <c r="E192" s="270" t="s">
        <v>2837</v>
      </c>
      <c r="F192" s="61"/>
      <c r="G192" s="414">
        <f>'Punten per wedstrijd'!C1322</f>
        <v>2</v>
      </c>
      <c r="H192" s="415">
        <f>'Punten per wedstrijd'!D1322</f>
        <v>1</v>
      </c>
      <c r="I192" s="416">
        <f>'Punten per wedstrijd'!E1322</f>
        <v>3</v>
      </c>
      <c r="J192" s="452" t="s">
        <v>670</v>
      </c>
      <c r="K192" s="107" t="s">
        <v>704</v>
      </c>
      <c r="L192" s="61"/>
      <c r="M192" t="s">
        <v>2744</v>
      </c>
      <c r="N192" s="270" t="s">
        <v>3904</v>
      </c>
      <c r="O192" s="61"/>
      <c r="P192" s="9">
        <f>SUM(Puntenklassement!D57)</f>
        <v>4954</v>
      </c>
    </row>
    <row r="193" spans="1:16" s="3" customFormat="1" ht="15.75" customHeight="1">
      <c r="A193" s="452" t="s">
        <v>671</v>
      </c>
      <c r="B193" s="285" t="s">
        <v>1668</v>
      </c>
      <c r="C193" s="61"/>
      <c r="D193" t="s">
        <v>2765</v>
      </c>
      <c r="E193" s="270" t="s">
        <v>3909</v>
      </c>
      <c r="F193" s="61"/>
      <c r="G193" s="414">
        <f>'Punten per wedstrijd'!C1337</f>
        <v>2</v>
      </c>
      <c r="H193" s="415">
        <f>'Punten per wedstrijd'!D1337</f>
        <v>1</v>
      </c>
      <c r="I193" s="416">
        <f>'Punten per wedstrijd'!E1337</f>
        <v>3</v>
      </c>
      <c r="J193" s="452" t="s">
        <v>671</v>
      </c>
      <c r="K193" s="106" t="s">
        <v>1343</v>
      </c>
      <c r="L193" s="61"/>
      <c r="M193" t="s">
        <v>2753</v>
      </c>
      <c r="N193" s="270" t="s">
        <v>3911</v>
      </c>
      <c r="O193" s="61"/>
      <c r="P193" s="9">
        <f>SUM(Puntenklassement!D81)</f>
        <v>4936</v>
      </c>
    </row>
    <row r="194" spans="1:16" s="3" customFormat="1" ht="15.75" customHeight="1">
      <c r="A194" s="452" t="s">
        <v>672</v>
      </c>
      <c r="B194" s="107" t="s">
        <v>3622</v>
      </c>
      <c r="C194" s="61"/>
      <c r="D194" t="s">
        <v>2814</v>
      </c>
      <c r="E194" s="270" t="s">
        <v>3943</v>
      </c>
      <c r="F194" s="61"/>
      <c r="G194" s="414">
        <f>'Punten per wedstrijd'!C1280</f>
        <v>2</v>
      </c>
      <c r="H194" s="415">
        <f>'Punten per wedstrijd'!D1280</f>
        <v>1</v>
      </c>
      <c r="I194" s="416">
        <f>'Punten per wedstrijd'!E1280</f>
        <v>1</v>
      </c>
      <c r="J194" s="452" t="s">
        <v>672</v>
      </c>
      <c r="K194" s="284" t="s">
        <v>143</v>
      </c>
      <c r="L194" s="61"/>
      <c r="M194" t="s">
        <v>2747</v>
      </c>
      <c r="N194" s="270" t="s">
        <v>3898</v>
      </c>
      <c r="O194" s="61"/>
      <c r="P194" s="9">
        <f>SUM(Puntenklassement!D120)</f>
        <v>4933</v>
      </c>
    </row>
    <row r="195" spans="1:16" s="3" customFormat="1" ht="15.75" customHeight="1">
      <c r="A195" s="452" t="s">
        <v>677</v>
      </c>
      <c r="B195" s="107" t="s">
        <v>633</v>
      </c>
      <c r="C195" s="61"/>
      <c r="D195" t="s">
        <v>2777</v>
      </c>
      <c r="E195" s="270" t="s">
        <v>3921</v>
      </c>
      <c r="F195" s="61"/>
      <c r="G195" s="414">
        <f>'Punten per wedstrijd'!C1299</f>
        <v>2</v>
      </c>
      <c r="H195" s="415">
        <f>'Punten per wedstrijd'!D1299</f>
        <v>1</v>
      </c>
      <c r="I195" s="416">
        <f>'Punten per wedstrijd'!E1299</f>
        <v>1</v>
      </c>
      <c r="J195" s="452" t="s">
        <v>677</v>
      </c>
      <c r="K195" s="285" t="s">
        <v>23</v>
      </c>
      <c r="L195" s="61"/>
      <c r="M195" t="s">
        <v>2792</v>
      </c>
      <c r="N195" s="270" t="s">
        <v>3920</v>
      </c>
      <c r="O195" s="61"/>
      <c r="P195" s="9">
        <f>SUM(Puntenklassement!D78)</f>
        <v>4919</v>
      </c>
    </row>
    <row r="196" spans="1:16" s="3" customFormat="1" ht="15.75" customHeight="1">
      <c r="A196" s="452" t="s">
        <v>685</v>
      </c>
      <c r="B196" s="107" t="s">
        <v>2200</v>
      </c>
      <c r="C196" s="61"/>
      <c r="D196" t="s">
        <v>2780</v>
      </c>
      <c r="E196" s="270" t="s">
        <v>2828</v>
      </c>
      <c r="F196" s="61"/>
      <c r="G196" s="414">
        <f>'Punten per wedstrijd'!C1321</f>
        <v>2</v>
      </c>
      <c r="H196" s="415">
        <f>'Punten per wedstrijd'!D1321</f>
        <v>1</v>
      </c>
      <c r="I196" s="416">
        <f>'Punten per wedstrijd'!E1321</f>
        <v>1</v>
      </c>
      <c r="J196" s="452" t="s">
        <v>685</v>
      </c>
      <c r="K196" s="285" t="s">
        <v>17</v>
      </c>
      <c r="L196" s="61"/>
      <c r="M196" t="s">
        <v>2779</v>
      </c>
      <c r="N196" s="270" t="s">
        <v>3906</v>
      </c>
      <c r="O196" s="61"/>
      <c r="P196" s="9">
        <f>SUM(Puntenklassement!D45)</f>
        <v>4918</v>
      </c>
    </row>
    <row r="197" spans="1:16" s="3" customFormat="1" ht="15.75" customHeight="1">
      <c r="A197" s="452" t="s">
        <v>689</v>
      </c>
      <c r="B197" s="107" t="s">
        <v>658</v>
      </c>
      <c r="C197" s="61"/>
      <c r="D197" t="s">
        <v>2781</v>
      </c>
      <c r="E197" s="270" t="s">
        <v>3914</v>
      </c>
      <c r="F197" s="61"/>
      <c r="G197" s="414">
        <f>'Punten per wedstrijd'!C1404</f>
        <v>2</v>
      </c>
      <c r="H197" s="415">
        <f>'Punten per wedstrijd'!D1404</f>
        <v>1</v>
      </c>
      <c r="I197" s="416">
        <f>'Punten per wedstrijd'!E1404</f>
        <v>1</v>
      </c>
      <c r="J197" s="452" t="s">
        <v>689</v>
      </c>
      <c r="K197" s="107" t="s">
        <v>668</v>
      </c>
      <c r="L197" s="61"/>
      <c r="M197" t="s">
        <v>2762</v>
      </c>
      <c r="N197" s="270" t="s">
        <v>2300</v>
      </c>
      <c r="O197" s="61"/>
      <c r="P197" s="9">
        <f>SUM(Puntenklassement!D76)</f>
        <v>4909</v>
      </c>
    </row>
    <row r="198" spans="1:16" s="3" customFormat="1" ht="15.75" customHeight="1">
      <c r="A198" s="452" t="s">
        <v>690</v>
      </c>
      <c r="B198" s="106" t="s">
        <v>1337</v>
      </c>
      <c r="C198" s="84"/>
      <c r="D198" t="s">
        <v>2750</v>
      </c>
      <c r="E198" s="270" t="s">
        <v>2821</v>
      </c>
      <c r="F198" s="61"/>
      <c r="G198" s="414">
        <f>'Punten per wedstrijd'!C1273</f>
        <v>2</v>
      </c>
      <c r="H198" s="415">
        <f>'Punten per wedstrijd'!D1273</f>
        <v>0</v>
      </c>
      <c r="I198" s="416">
        <f>'Punten per wedstrijd'!E1273</f>
        <v>4</v>
      </c>
      <c r="J198" s="452" t="s">
        <v>690</v>
      </c>
      <c r="K198" s="107" t="s">
        <v>2209</v>
      </c>
      <c r="L198" s="61"/>
      <c r="M198" t="s">
        <v>2789</v>
      </c>
      <c r="N198" s="270" t="s">
        <v>3932</v>
      </c>
      <c r="O198" s="61"/>
      <c r="P198" s="9">
        <f>SUM(Puntenklassement!D75)</f>
        <v>4901</v>
      </c>
    </row>
    <row r="199" spans="1:16" s="3" customFormat="1" ht="15.75" customHeight="1">
      <c r="A199" s="452" t="s">
        <v>691</v>
      </c>
      <c r="B199" s="284" t="s">
        <v>3623</v>
      </c>
      <c r="C199" s="61"/>
      <c r="D199" t="s">
        <v>2815</v>
      </c>
      <c r="E199" s="270" t="s">
        <v>2301</v>
      </c>
      <c r="F199" s="61"/>
      <c r="G199" s="414">
        <f>'Punten per wedstrijd'!C1285</f>
        <v>2</v>
      </c>
      <c r="H199" s="415">
        <f>'Punten per wedstrijd'!D1285</f>
        <v>0</v>
      </c>
      <c r="I199" s="416">
        <f>'Punten per wedstrijd'!E1285</f>
        <v>2</v>
      </c>
      <c r="J199" s="452" t="s">
        <v>691</v>
      </c>
      <c r="K199" s="107" t="s">
        <v>2732</v>
      </c>
      <c r="L199" s="61"/>
      <c r="M199" t="s">
        <v>2809</v>
      </c>
      <c r="N199" s="270" t="s">
        <v>3939</v>
      </c>
      <c r="O199" s="61"/>
      <c r="P199" s="9">
        <f>SUM(Puntenklassement!D58)</f>
        <v>4888</v>
      </c>
    </row>
    <row r="200" spans="1:16" s="3" customFormat="1" ht="15.75" customHeight="1">
      <c r="A200" s="452" t="s">
        <v>697</v>
      </c>
      <c r="B200" s="284" t="s">
        <v>3655</v>
      </c>
      <c r="C200" s="61"/>
      <c r="D200" t="s">
        <v>2819</v>
      </c>
      <c r="E200" s="270" t="s">
        <v>3941</v>
      </c>
      <c r="F200" s="61"/>
      <c r="G200" s="414">
        <f>'Punten per wedstrijd'!C1305</f>
        <v>2</v>
      </c>
      <c r="H200" s="415">
        <f>'Punten per wedstrijd'!D1305</f>
        <v>0</v>
      </c>
      <c r="I200" s="416">
        <f>'Punten per wedstrijd'!E1305</f>
        <v>1</v>
      </c>
      <c r="J200" s="452" t="s">
        <v>697</v>
      </c>
      <c r="K200" s="107" t="s">
        <v>2713</v>
      </c>
      <c r="L200" s="61"/>
      <c r="M200" t="s">
        <v>2280</v>
      </c>
      <c r="N200" s="270" t="s">
        <v>2825</v>
      </c>
      <c r="O200" s="61"/>
      <c r="P200" s="9">
        <f>SUM(Puntenklassement!D83)</f>
        <v>4888</v>
      </c>
    </row>
    <row r="201" spans="1:16" s="3" customFormat="1" ht="15.75" customHeight="1">
      <c r="A201" s="452" t="s">
        <v>698</v>
      </c>
      <c r="B201" s="107" t="s">
        <v>141</v>
      </c>
      <c r="C201" s="61"/>
      <c r="D201" t="s">
        <v>2770</v>
      </c>
      <c r="E201" s="270" t="s">
        <v>2299</v>
      </c>
      <c r="F201" s="61"/>
      <c r="G201" s="414">
        <f>'Punten per wedstrijd'!C1331</f>
        <v>2</v>
      </c>
      <c r="H201" s="415">
        <f>'Punten per wedstrijd'!D1331</f>
        <v>0</v>
      </c>
      <c r="I201" s="416">
        <f>'Punten per wedstrijd'!E1331</f>
        <v>1</v>
      </c>
      <c r="J201" s="452" t="s">
        <v>698</v>
      </c>
      <c r="K201" s="107" t="s">
        <v>638</v>
      </c>
      <c r="L201" s="61"/>
      <c r="M201" t="s">
        <v>2774</v>
      </c>
      <c r="N201" s="270" t="s">
        <v>3912</v>
      </c>
      <c r="O201" s="61"/>
      <c r="P201" s="9">
        <f>SUM(Puntenklassement!D106)</f>
        <v>4880</v>
      </c>
    </row>
    <row r="202" spans="1:16" s="3" customFormat="1" ht="15.75" customHeight="1">
      <c r="A202" s="452" t="s">
        <v>699</v>
      </c>
      <c r="B202" s="284" t="s">
        <v>3636</v>
      </c>
      <c r="C202" s="61"/>
      <c r="D202" t="s">
        <v>3884</v>
      </c>
      <c r="E202" s="270" t="s">
        <v>3945</v>
      </c>
      <c r="F202" s="61"/>
      <c r="G202" s="414">
        <f>'Punten per wedstrijd'!C1339</f>
        <v>1</v>
      </c>
      <c r="H202" s="415">
        <f>'Punten per wedstrijd'!D1339</f>
        <v>5</v>
      </c>
      <c r="I202" s="416">
        <f>'Punten per wedstrijd'!E1339</f>
        <v>1</v>
      </c>
      <c r="J202" s="452" t="s">
        <v>699</v>
      </c>
      <c r="K202" s="106" t="s">
        <v>1342</v>
      </c>
      <c r="L202" s="61"/>
      <c r="M202" t="s">
        <v>3867</v>
      </c>
      <c r="N202" s="270" t="s">
        <v>3910</v>
      </c>
      <c r="O202" s="61"/>
      <c r="P202" s="9">
        <f>SUM(Puntenklassement!D14)</f>
        <v>4877</v>
      </c>
    </row>
    <row r="203" spans="1:16" s="3" customFormat="1" ht="15.75" customHeight="1">
      <c r="A203" s="452" t="s">
        <v>701</v>
      </c>
      <c r="B203" s="107" t="s">
        <v>2195</v>
      </c>
      <c r="C203" s="61"/>
      <c r="D203" t="s">
        <v>2783</v>
      </c>
      <c r="E203" s="270" t="s">
        <v>2825</v>
      </c>
      <c r="F203" s="61"/>
      <c r="G203" s="414">
        <f>'Punten per wedstrijd'!C1274</f>
        <v>1</v>
      </c>
      <c r="H203" s="415">
        <f>'Punten per wedstrijd'!D1274</f>
        <v>4</v>
      </c>
      <c r="I203" s="416">
        <f>'Punten per wedstrijd'!E1274</f>
        <v>7</v>
      </c>
      <c r="J203" s="452" t="s">
        <v>701</v>
      </c>
      <c r="K203" s="107" t="s">
        <v>2722</v>
      </c>
      <c r="L203" s="61"/>
      <c r="M203" t="s">
        <v>2277</v>
      </c>
      <c r="N203" s="270" t="s">
        <v>3934</v>
      </c>
      <c r="O203" s="61"/>
      <c r="P203" s="9">
        <f>SUM(Puntenklassement!D124)</f>
        <v>4862</v>
      </c>
    </row>
    <row r="204" spans="1:16" s="3" customFormat="1" ht="15.75" customHeight="1">
      <c r="A204" s="452" t="s">
        <v>702</v>
      </c>
      <c r="B204" s="284" t="s">
        <v>3643</v>
      </c>
      <c r="C204" s="61"/>
      <c r="D204" t="s">
        <v>3891</v>
      </c>
      <c r="E204" s="270" t="s">
        <v>3938</v>
      </c>
      <c r="F204" s="61"/>
      <c r="G204" s="414">
        <f>'Punten per wedstrijd'!C1377</f>
        <v>1</v>
      </c>
      <c r="H204" s="415">
        <f>'Punten per wedstrijd'!D1377</f>
        <v>4</v>
      </c>
      <c r="I204" s="416">
        <f>'Punten per wedstrijd'!E1377</f>
        <v>0</v>
      </c>
      <c r="J204" s="452" t="s">
        <v>702</v>
      </c>
      <c r="K204" s="107" t="s">
        <v>2216</v>
      </c>
      <c r="L204" s="61"/>
      <c r="M204" t="s">
        <v>2790</v>
      </c>
      <c r="N204" s="270" t="s">
        <v>3925</v>
      </c>
      <c r="O204" s="61"/>
      <c r="P204" s="9">
        <f>SUM(Puntenklassement!D42)</f>
        <v>4858</v>
      </c>
    </row>
    <row r="205" spans="1:16" s="3" customFormat="1" ht="15.75" customHeight="1">
      <c r="A205" s="452" t="s">
        <v>703</v>
      </c>
      <c r="B205" s="284" t="s">
        <v>3620</v>
      </c>
      <c r="C205" s="61"/>
      <c r="D205" t="s">
        <v>2812</v>
      </c>
      <c r="E205" s="270" t="s">
        <v>3941</v>
      </c>
      <c r="F205" s="61"/>
      <c r="G205" s="414">
        <f>'Punten per wedstrijd'!C1272</f>
        <v>1</v>
      </c>
      <c r="H205" s="415">
        <f>'Punten per wedstrijd'!D1272</f>
        <v>3</v>
      </c>
      <c r="I205" s="416">
        <f>'Punten per wedstrijd'!E1272</f>
        <v>3</v>
      </c>
      <c r="J205" s="452" t="s">
        <v>703</v>
      </c>
      <c r="K205" s="107" t="s">
        <v>2729</v>
      </c>
      <c r="L205" s="61"/>
      <c r="M205" t="s">
        <v>2275</v>
      </c>
      <c r="N205" s="270" t="s">
        <v>2829</v>
      </c>
      <c r="O205" s="61"/>
      <c r="P205" s="9">
        <f>SUM(Puntenklassement!D131)</f>
        <v>4851</v>
      </c>
    </row>
    <row r="206" spans="1:16" s="3" customFormat="1" ht="15.75" customHeight="1">
      <c r="A206" s="452" t="s">
        <v>706</v>
      </c>
      <c r="B206" s="107" t="s">
        <v>2210</v>
      </c>
      <c r="C206" s="61"/>
      <c r="D206" t="s">
        <v>2802</v>
      </c>
      <c r="E206" s="270" t="s">
        <v>3929</v>
      </c>
      <c r="F206" s="61"/>
      <c r="G206" s="414">
        <f>'Punten per wedstrijd'!C1361</f>
        <v>1</v>
      </c>
      <c r="H206" s="415">
        <f>'Punten per wedstrijd'!D1361</f>
        <v>3</v>
      </c>
      <c r="I206" s="416">
        <f>'Punten per wedstrijd'!E1361</f>
        <v>2</v>
      </c>
      <c r="J206" s="452" t="s">
        <v>706</v>
      </c>
      <c r="K206" s="107" t="s">
        <v>2725</v>
      </c>
      <c r="L206" s="61"/>
      <c r="M206" t="s">
        <v>2276</v>
      </c>
      <c r="N206" s="270" t="s">
        <v>2827</v>
      </c>
      <c r="O206" s="61"/>
      <c r="P206" s="9">
        <f>SUM(Puntenklassement!D40)</f>
        <v>4824</v>
      </c>
    </row>
    <row r="207" spans="1:16" s="3" customFormat="1" ht="15.75" customHeight="1">
      <c r="A207" s="452" t="s">
        <v>775</v>
      </c>
      <c r="B207" s="107" t="s">
        <v>2197</v>
      </c>
      <c r="C207" s="61"/>
      <c r="D207" t="s">
        <v>2804</v>
      </c>
      <c r="E207" s="270" t="s">
        <v>3931</v>
      </c>
      <c r="F207" s="61"/>
      <c r="G207" s="414">
        <f>'Punten per wedstrijd'!C1296</f>
        <v>1</v>
      </c>
      <c r="H207" s="415">
        <f>'Punten per wedstrijd'!D1296</f>
        <v>3</v>
      </c>
      <c r="I207" s="416">
        <f>'Punten per wedstrijd'!E1296</f>
        <v>1</v>
      </c>
      <c r="J207" s="452" t="s">
        <v>775</v>
      </c>
      <c r="K207" s="107" t="s">
        <v>3685</v>
      </c>
      <c r="L207" s="61"/>
      <c r="M207" t="s">
        <v>3894</v>
      </c>
      <c r="N207" s="270" t="s">
        <v>3943</v>
      </c>
      <c r="O207" s="61"/>
      <c r="P207" s="9">
        <f>SUM(Puntenklassement!D116)</f>
        <v>4821</v>
      </c>
    </row>
    <row r="208" spans="1:16" s="3" customFormat="1" ht="15.75" customHeight="1">
      <c r="A208" s="452" t="s">
        <v>776</v>
      </c>
      <c r="B208" s="107" t="s">
        <v>639</v>
      </c>
      <c r="C208" s="61"/>
      <c r="D208" t="s">
        <v>3876</v>
      </c>
      <c r="E208" s="270" t="s">
        <v>2828</v>
      </c>
      <c r="F208" s="61"/>
      <c r="G208" s="414">
        <f>'Punten per wedstrijd'!C1304</f>
        <v>1</v>
      </c>
      <c r="H208" s="415">
        <f>'Punten per wedstrijd'!D1304</f>
        <v>3</v>
      </c>
      <c r="I208" s="416">
        <f>'Punten per wedstrijd'!E1304</f>
        <v>1</v>
      </c>
      <c r="J208" s="452" t="s">
        <v>776</v>
      </c>
      <c r="K208" s="285" t="s">
        <v>1653</v>
      </c>
      <c r="L208" s="61"/>
      <c r="M208" t="s">
        <v>2746</v>
      </c>
      <c r="N208" s="270" t="s">
        <v>3905</v>
      </c>
      <c r="O208" s="61"/>
      <c r="P208" s="9">
        <f>SUM(Puntenklassement!D19)</f>
        <v>4808</v>
      </c>
    </row>
    <row r="209" spans="1:16" s="3" customFormat="1" ht="15.75" customHeight="1">
      <c r="A209" s="452" t="s">
        <v>777</v>
      </c>
      <c r="B209" s="107" t="s">
        <v>2201</v>
      </c>
      <c r="C209" s="61"/>
      <c r="D209" t="s">
        <v>2803</v>
      </c>
      <c r="E209" s="270" t="s">
        <v>3932</v>
      </c>
      <c r="F209" s="61"/>
      <c r="G209" s="414">
        <f>'Punten per wedstrijd'!C1315</f>
        <v>1</v>
      </c>
      <c r="H209" s="415">
        <f>'Punten per wedstrijd'!D1315</f>
        <v>3</v>
      </c>
      <c r="I209" s="416">
        <f>'Punten per wedstrijd'!E1315</f>
        <v>1</v>
      </c>
      <c r="J209" s="452" t="s">
        <v>777</v>
      </c>
      <c r="K209" s="284" t="s">
        <v>3625</v>
      </c>
      <c r="L209" s="61"/>
      <c r="M209" t="s">
        <v>2817</v>
      </c>
      <c r="N209" s="270" t="s">
        <v>2837</v>
      </c>
      <c r="O209" s="61"/>
      <c r="P209" s="9">
        <f>SUM(Puntenklassement!D25)</f>
        <v>4804</v>
      </c>
    </row>
    <row r="210" spans="1:16" s="3" customFormat="1" ht="15.75" customHeight="1">
      <c r="A210" s="452" t="s">
        <v>778</v>
      </c>
      <c r="B210" s="284" t="s">
        <v>3635</v>
      </c>
      <c r="C210" s="61"/>
      <c r="D210" t="s">
        <v>3883</v>
      </c>
      <c r="E210" s="270" t="s">
        <v>2835</v>
      </c>
      <c r="F210" s="61"/>
      <c r="G210" s="414">
        <f>'Punten per wedstrijd'!C1338</f>
        <v>1</v>
      </c>
      <c r="H210" s="415">
        <f>'Punten per wedstrijd'!D1338</f>
        <v>3</v>
      </c>
      <c r="I210" s="416">
        <f>'Punten per wedstrijd'!E1338</f>
        <v>0</v>
      </c>
      <c r="J210" s="452" t="s">
        <v>778</v>
      </c>
      <c r="K210" s="107" t="s">
        <v>2708</v>
      </c>
      <c r="L210" s="61"/>
      <c r="M210" t="s">
        <v>2287</v>
      </c>
      <c r="N210" s="270" t="s">
        <v>3937</v>
      </c>
      <c r="O210" s="61"/>
      <c r="P210" s="9">
        <f>SUM(Puntenklassement!D89)</f>
        <v>4789</v>
      </c>
    </row>
    <row r="211" spans="1:16" s="3" customFormat="1" ht="15.75" customHeight="1">
      <c r="A211" s="452" t="s">
        <v>779</v>
      </c>
      <c r="B211" s="107" t="s">
        <v>687</v>
      </c>
      <c r="C211" s="61"/>
      <c r="D211" t="s">
        <v>2742</v>
      </c>
      <c r="E211" s="270" t="s">
        <v>3902</v>
      </c>
      <c r="F211" s="61"/>
      <c r="G211" s="414">
        <f>'Punten per wedstrijd'!C1303</f>
        <v>1</v>
      </c>
      <c r="H211" s="415">
        <f>'Punten per wedstrijd'!D1303</f>
        <v>2</v>
      </c>
      <c r="I211" s="416">
        <f>'Punten per wedstrijd'!E1303</f>
        <v>6</v>
      </c>
      <c r="J211" s="452" t="s">
        <v>779</v>
      </c>
      <c r="K211" s="107" t="s">
        <v>2730</v>
      </c>
      <c r="L211" s="61"/>
      <c r="M211" t="s">
        <v>2292</v>
      </c>
      <c r="N211" s="270" t="s">
        <v>2828</v>
      </c>
      <c r="O211" s="61"/>
      <c r="P211" s="9">
        <f>SUM(Puntenklassement!D134)</f>
        <v>4776</v>
      </c>
    </row>
    <row r="212" spans="1:16" s="3" customFormat="1" ht="15.75" customHeight="1">
      <c r="A212" s="452" t="s">
        <v>780</v>
      </c>
      <c r="B212" s="284" t="s">
        <v>3625</v>
      </c>
      <c r="C212" s="61"/>
      <c r="D212" t="s">
        <v>2817</v>
      </c>
      <c r="E212" s="270" t="s">
        <v>2837</v>
      </c>
      <c r="F212" s="61"/>
      <c r="G212" s="414">
        <f>'Punten per wedstrijd'!C1292</f>
        <v>1</v>
      </c>
      <c r="H212" s="415">
        <f>'Punten per wedstrijd'!D1292</f>
        <v>2</v>
      </c>
      <c r="I212" s="416">
        <f>'Punten per wedstrijd'!E1292</f>
        <v>2</v>
      </c>
      <c r="J212" s="452" t="s">
        <v>780</v>
      </c>
      <c r="K212" s="284" t="s">
        <v>3634</v>
      </c>
      <c r="L212" s="61"/>
      <c r="M212" t="s">
        <v>3882</v>
      </c>
      <c r="N212" s="270" t="s">
        <v>3938</v>
      </c>
      <c r="O212" s="61"/>
      <c r="P212" s="9">
        <f>SUM(Puntenklassement!D67)</f>
        <v>4763</v>
      </c>
    </row>
    <row r="213" spans="1:16" s="3" customFormat="1" ht="15.75" customHeight="1">
      <c r="A213" s="452" t="s">
        <v>781</v>
      </c>
      <c r="B213" s="107" t="s">
        <v>2198</v>
      </c>
      <c r="C213" s="61"/>
      <c r="D213" t="s">
        <v>2793</v>
      </c>
      <c r="E213" s="270" t="s">
        <v>3933</v>
      </c>
      <c r="F213" s="61"/>
      <c r="G213" s="414">
        <f>'Punten per wedstrijd'!C1353</f>
        <v>1</v>
      </c>
      <c r="H213" s="415">
        <f>'Punten per wedstrijd'!D1353</f>
        <v>2</v>
      </c>
      <c r="I213" s="416">
        <f>'Punten per wedstrijd'!E1353</f>
        <v>2</v>
      </c>
      <c r="J213" s="452" t="s">
        <v>781</v>
      </c>
      <c r="K213" s="106" t="s">
        <v>1349</v>
      </c>
      <c r="L213" s="61"/>
      <c r="M213" t="s">
        <v>2751</v>
      </c>
      <c r="N213" s="270" t="s">
        <v>3915</v>
      </c>
      <c r="O213" s="61"/>
      <c r="P213" s="9">
        <f>SUM(Puntenklassement!D98)</f>
        <v>4755</v>
      </c>
    </row>
    <row r="214" spans="1:16" s="3" customFormat="1" ht="15.75" customHeight="1">
      <c r="A214" s="452" t="s">
        <v>782</v>
      </c>
      <c r="B214" s="107" t="s">
        <v>3685</v>
      </c>
      <c r="C214" s="61"/>
      <c r="D214" t="s">
        <v>3894</v>
      </c>
      <c r="E214" s="270" t="s">
        <v>3943</v>
      </c>
      <c r="F214" s="61"/>
      <c r="G214" s="414">
        <f>'Punten per wedstrijd'!C1383</f>
        <v>1</v>
      </c>
      <c r="H214" s="415">
        <f>'Punten per wedstrijd'!D1383</f>
        <v>2</v>
      </c>
      <c r="I214" s="416">
        <f>'Punten per wedstrijd'!E1383</f>
        <v>2</v>
      </c>
      <c r="J214" s="452" t="s">
        <v>782</v>
      </c>
      <c r="K214" s="284" t="s">
        <v>3621</v>
      </c>
      <c r="L214" s="61"/>
      <c r="M214" t="s">
        <v>2813</v>
      </c>
      <c r="N214" s="270" t="s">
        <v>3942</v>
      </c>
      <c r="O214" s="61"/>
      <c r="P214" s="9">
        <f>SUM(Puntenklassement!D11)</f>
        <v>4746</v>
      </c>
    </row>
    <row r="215" spans="1:16" s="3" customFormat="1" ht="15.75" customHeight="1">
      <c r="A215" s="452" t="s">
        <v>783</v>
      </c>
      <c r="B215" s="107" t="s">
        <v>2722</v>
      </c>
      <c r="C215" s="61"/>
      <c r="D215" t="s">
        <v>2277</v>
      </c>
      <c r="E215" s="270" t="s">
        <v>3934</v>
      </c>
      <c r="F215" s="61"/>
      <c r="G215" s="414">
        <f>'Punten per wedstrijd'!C1391</f>
        <v>1</v>
      </c>
      <c r="H215" s="415">
        <f>'Punten per wedstrijd'!D1391</f>
        <v>2</v>
      </c>
      <c r="I215" s="416">
        <f>'Punten per wedstrijd'!E1391</f>
        <v>2</v>
      </c>
      <c r="J215" s="452" t="s">
        <v>783</v>
      </c>
      <c r="K215" s="284" t="s">
        <v>3632</v>
      </c>
      <c r="L215" s="61"/>
      <c r="M215" t="s">
        <v>3880</v>
      </c>
      <c r="N215" s="270" t="s">
        <v>2837</v>
      </c>
      <c r="O215" s="61"/>
      <c r="P215" s="9">
        <f>SUM(Puntenklassement!D55)</f>
        <v>4723</v>
      </c>
    </row>
    <row r="216" spans="1:16" s="3" customFormat="1" ht="15.75" customHeight="1">
      <c r="A216" s="452" t="s">
        <v>784</v>
      </c>
      <c r="B216" s="107" t="s">
        <v>675</v>
      </c>
      <c r="C216" s="61"/>
      <c r="D216" t="s">
        <v>3868</v>
      </c>
      <c r="E216" s="270" t="s">
        <v>3924</v>
      </c>
      <c r="F216" s="61"/>
      <c r="G216" s="414">
        <f>'Punten per wedstrijd'!C1283</f>
        <v>1</v>
      </c>
      <c r="H216" s="415">
        <f>'Punten per wedstrijd'!D1283</f>
        <v>2</v>
      </c>
      <c r="I216" s="416">
        <f>'Punten per wedstrijd'!E1283</f>
        <v>1</v>
      </c>
      <c r="J216" s="452" t="s">
        <v>784</v>
      </c>
      <c r="K216" s="107" t="s">
        <v>2723</v>
      </c>
      <c r="L216" s="61"/>
      <c r="M216" t="s">
        <v>2805</v>
      </c>
      <c r="N216" s="270" t="s">
        <v>3932</v>
      </c>
      <c r="O216" s="61"/>
      <c r="P216" s="9">
        <f>SUM(Puntenklassement!D96)</f>
        <v>4704</v>
      </c>
    </row>
    <row r="217" spans="1:16" s="3" customFormat="1" ht="15.75" customHeight="1">
      <c r="A217" s="452" t="s">
        <v>785</v>
      </c>
      <c r="B217" s="284" t="s">
        <v>3644</v>
      </c>
      <c r="C217" s="61"/>
      <c r="D217" t="s">
        <v>3892</v>
      </c>
      <c r="E217" s="270" t="s">
        <v>3943</v>
      </c>
      <c r="F217" s="61"/>
      <c r="G217" s="414">
        <f>'Punten per wedstrijd'!C1378</f>
        <v>1</v>
      </c>
      <c r="H217" s="415">
        <f>'Punten per wedstrijd'!D1378</f>
        <v>2</v>
      </c>
      <c r="I217" s="416">
        <f>'Punten per wedstrijd'!E1378</f>
        <v>1</v>
      </c>
      <c r="J217" s="452" t="s">
        <v>785</v>
      </c>
      <c r="K217" s="107" t="s">
        <v>2728</v>
      </c>
      <c r="L217" s="61"/>
      <c r="M217" t="s">
        <v>2806</v>
      </c>
      <c r="N217" s="270" t="s">
        <v>3933</v>
      </c>
      <c r="O217" s="61"/>
      <c r="P217" s="9">
        <f>SUM(Puntenklassement!D135)</f>
        <v>4699</v>
      </c>
    </row>
    <row r="218" spans="1:16" s="3" customFormat="1" ht="15.75" customHeight="1">
      <c r="A218" s="452" t="s">
        <v>786</v>
      </c>
      <c r="B218" s="284" t="s">
        <v>3640</v>
      </c>
      <c r="C218" s="61"/>
      <c r="D218" t="s">
        <v>3888</v>
      </c>
      <c r="E218" s="270" t="s">
        <v>3939</v>
      </c>
      <c r="F218" s="61"/>
      <c r="G218" s="414">
        <f>'Punten per wedstrijd'!C1358</f>
        <v>1</v>
      </c>
      <c r="H218" s="415">
        <f>'Punten per wedstrijd'!D1358</f>
        <v>2</v>
      </c>
      <c r="I218" s="416">
        <f>'Punten per wedstrijd'!E1358</f>
        <v>0</v>
      </c>
      <c r="J218" s="452" t="s">
        <v>786</v>
      </c>
      <c r="K218" s="284" t="s">
        <v>3631</v>
      </c>
      <c r="L218" s="61"/>
      <c r="M218" t="s">
        <v>3879</v>
      </c>
      <c r="N218" s="270" t="s">
        <v>3941</v>
      </c>
      <c r="O218" s="61"/>
      <c r="P218" s="9">
        <f>SUM(Puntenklassement!D53)</f>
        <v>4669</v>
      </c>
    </row>
    <row r="219" spans="1:16" s="3" customFormat="1" ht="15.75" customHeight="1">
      <c r="A219" s="452" t="s">
        <v>787</v>
      </c>
      <c r="B219" s="107" t="s">
        <v>2203</v>
      </c>
      <c r="C219" s="61"/>
      <c r="D219" t="s">
        <v>2794</v>
      </c>
      <c r="E219" s="270" t="s">
        <v>3928</v>
      </c>
      <c r="F219" s="61"/>
      <c r="G219" s="414">
        <f>'Punten per wedstrijd'!C1336</f>
        <v>1</v>
      </c>
      <c r="H219" s="415">
        <f>'Punten per wedstrijd'!D1336</f>
        <v>1</v>
      </c>
      <c r="I219" s="416">
        <f>'Punten per wedstrijd'!E1336</f>
        <v>4</v>
      </c>
      <c r="J219" s="452" t="s">
        <v>787</v>
      </c>
      <c r="K219" s="107" t="s">
        <v>2720</v>
      </c>
      <c r="L219" s="61"/>
      <c r="M219" t="s">
        <v>2274</v>
      </c>
      <c r="N219" s="270" t="s">
        <v>3935</v>
      </c>
      <c r="O219" s="61"/>
      <c r="P219" s="9">
        <f>SUM(Puntenklassement!D26)</f>
        <v>4668</v>
      </c>
    </row>
    <row r="220" spans="1:16" s="3" customFormat="1" ht="15.75" customHeight="1">
      <c r="A220" s="452" t="s">
        <v>788</v>
      </c>
      <c r="B220" s="107" t="s">
        <v>2712</v>
      </c>
      <c r="C220" s="61"/>
      <c r="D220" t="s">
        <v>3877</v>
      </c>
      <c r="E220" s="270" t="s">
        <v>3935</v>
      </c>
      <c r="F220" s="61"/>
      <c r="G220" s="414">
        <f>'Punten per wedstrijd'!C1347</f>
        <v>1</v>
      </c>
      <c r="H220" s="415">
        <f>'Punten per wedstrijd'!D1347</f>
        <v>1</v>
      </c>
      <c r="I220" s="416">
        <f>'Punten per wedstrijd'!E1347</f>
        <v>4</v>
      </c>
      <c r="J220" s="452" t="s">
        <v>788</v>
      </c>
      <c r="K220" s="107" t="s">
        <v>2709</v>
      </c>
      <c r="L220" s="61"/>
      <c r="M220" t="s">
        <v>2290</v>
      </c>
      <c r="N220" s="270" t="s">
        <v>3933</v>
      </c>
      <c r="O220" s="61"/>
      <c r="P220" s="9">
        <f>SUM(Puntenklassement!D136)</f>
        <v>4665</v>
      </c>
    </row>
    <row r="221" spans="1:16" s="3" customFormat="1" ht="15.75" customHeight="1">
      <c r="A221" s="452" t="s">
        <v>789</v>
      </c>
      <c r="B221" s="284" t="s">
        <v>3638</v>
      </c>
      <c r="C221" s="61"/>
      <c r="D221" t="s">
        <v>3886</v>
      </c>
      <c r="E221" s="270" t="s">
        <v>2836</v>
      </c>
      <c r="F221" s="61"/>
      <c r="G221" s="414">
        <f>'Punten per wedstrijd'!C1351</f>
        <v>1</v>
      </c>
      <c r="H221" s="415">
        <f>'Punten per wedstrijd'!D1351</f>
        <v>1</v>
      </c>
      <c r="I221" s="416">
        <f>'Punten per wedstrijd'!E1351</f>
        <v>3</v>
      </c>
      <c r="J221" s="452" t="s">
        <v>789</v>
      </c>
      <c r="K221" s="107" t="s">
        <v>2707</v>
      </c>
      <c r="L221" s="61"/>
      <c r="M221" t="s">
        <v>2284</v>
      </c>
      <c r="N221" s="270" t="s">
        <v>2825</v>
      </c>
      <c r="O221" s="61"/>
      <c r="P221" s="9">
        <f>SUM(Puntenklassement!D17)</f>
        <v>4656</v>
      </c>
    </row>
    <row r="222" spans="1:16" s="3" customFormat="1" ht="15.75" customHeight="1">
      <c r="A222" s="452" t="s">
        <v>790</v>
      </c>
      <c r="B222" s="107" t="s">
        <v>2707</v>
      </c>
      <c r="C222" s="61"/>
      <c r="D222" t="s">
        <v>2284</v>
      </c>
      <c r="E222" s="270" t="s">
        <v>2825</v>
      </c>
      <c r="F222" s="61"/>
      <c r="G222" s="414">
        <f>'Punten per wedstrijd'!C1284</f>
        <v>1</v>
      </c>
      <c r="H222" s="415">
        <f>'Punten per wedstrijd'!D1284</f>
        <v>1</v>
      </c>
      <c r="I222" s="416">
        <f>'Punten per wedstrijd'!E1284</f>
        <v>2</v>
      </c>
      <c r="J222" s="452" t="s">
        <v>790</v>
      </c>
      <c r="K222" s="285" t="s">
        <v>15</v>
      </c>
      <c r="L222" s="61"/>
      <c r="M222" t="s">
        <v>2772</v>
      </c>
      <c r="N222" s="270" t="s">
        <v>3904</v>
      </c>
      <c r="O222" s="61"/>
      <c r="P222" s="9">
        <f>SUM(Puntenklassement!D39)</f>
        <v>4637</v>
      </c>
    </row>
    <row r="223" spans="1:16" s="3" customFormat="1" ht="15.75" customHeight="1">
      <c r="A223" s="452" t="s">
        <v>791</v>
      </c>
      <c r="B223" s="107" t="s">
        <v>162</v>
      </c>
      <c r="C223" s="61"/>
      <c r="D223" t="s">
        <v>2752</v>
      </c>
      <c r="E223" s="270" t="s">
        <v>3908</v>
      </c>
      <c r="F223" s="61"/>
      <c r="G223" s="414">
        <f>'Punten per wedstrijd'!C1314</f>
        <v>1</v>
      </c>
      <c r="H223" s="415">
        <f>'Punten per wedstrijd'!D1314</f>
        <v>1</v>
      </c>
      <c r="I223" s="416">
        <f>'Punten per wedstrijd'!E1314</f>
        <v>2</v>
      </c>
      <c r="J223" s="452" t="s">
        <v>791</v>
      </c>
      <c r="K223" s="107" t="s">
        <v>2200</v>
      </c>
      <c r="L223" s="61"/>
      <c r="M223" t="s">
        <v>2780</v>
      </c>
      <c r="N223" s="270" t="s">
        <v>2828</v>
      </c>
      <c r="O223" s="61"/>
      <c r="P223" s="9">
        <f>SUM(Puntenklassement!D54)</f>
        <v>4617</v>
      </c>
    </row>
    <row r="224" spans="1:16" s="3" customFormat="1" ht="15.75" customHeight="1">
      <c r="A224" s="452" t="s">
        <v>792</v>
      </c>
      <c r="B224" s="107" t="s">
        <v>682</v>
      </c>
      <c r="C224" s="61"/>
      <c r="D224" t="s">
        <v>2769</v>
      </c>
      <c r="E224" s="270" t="s">
        <v>2822</v>
      </c>
      <c r="F224" s="61"/>
      <c r="G224" s="414">
        <f>'Punten per wedstrijd'!C1355</f>
        <v>1</v>
      </c>
      <c r="H224" s="415">
        <f>'Punten per wedstrijd'!D1355</f>
        <v>1</v>
      </c>
      <c r="I224" s="416">
        <f>'Punten per wedstrijd'!E1355</f>
        <v>2</v>
      </c>
      <c r="J224" s="452" t="s">
        <v>792</v>
      </c>
      <c r="K224" s="107" t="s">
        <v>651</v>
      </c>
      <c r="L224" s="61"/>
      <c r="M224" t="s">
        <v>2756</v>
      </c>
      <c r="N224" s="270" t="s">
        <v>3903</v>
      </c>
      <c r="O224" s="61"/>
      <c r="P224" s="9">
        <f>SUM(Puntenklassement!D87)</f>
        <v>4600</v>
      </c>
    </row>
    <row r="225" spans="1:16" s="3" customFormat="1" ht="15.75" customHeight="1">
      <c r="A225" s="452" t="s">
        <v>793</v>
      </c>
      <c r="B225" s="285" t="s">
        <v>1667</v>
      </c>
      <c r="C225" s="61"/>
      <c r="D225" t="s">
        <v>2782</v>
      </c>
      <c r="E225" s="270" t="s">
        <v>3927</v>
      </c>
      <c r="F225" s="61"/>
      <c r="G225" s="414">
        <f>'Punten per wedstrijd'!C1333</f>
        <v>1</v>
      </c>
      <c r="H225" s="415">
        <f>'Punten per wedstrijd'!D1333</f>
        <v>1</v>
      </c>
      <c r="I225" s="416">
        <f>'Punten per wedstrijd'!E1333</f>
        <v>1</v>
      </c>
      <c r="J225" s="452" t="s">
        <v>793</v>
      </c>
      <c r="K225" s="285" t="s">
        <v>33</v>
      </c>
      <c r="L225" s="61"/>
      <c r="M225" t="s">
        <v>2745</v>
      </c>
      <c r="N225" s="270" t="s">
        <v>2298</v>
      </c>
      <c r="O225" s="61"/>
      <c r="P225" s="9">
        <f>SUM(Puntenklassement!D118)</f>
        <v>4589</v>
      </c>
    </row>
    <row r="226" spans="1:16" s="3" customFormat="1" ht="15.75" customHeight="1">
      <c r="A226" s="452" t="s">
        <v>794</v>
      </c>
      <c r="B226" s="106" t="s">
        <v>1346</v>
      </c>
      <c r="C226" s="61"/>
      <c r="D226" t="s">
        <v>2767</v>
      </c>
      <c r="E226" s="270" t="s">
        <v>3922</v>
      </c>
      <c r="F226" s="61"/>
      <c r="G226" s="414">
        <f>'Punten per wedstrijd'!C1271</f>
        <v>1</v>
      </c>
      <c r="H226" s="415">
        <f>'Punten per wedstrijd'!D1271</f>
        <v>1</v>
      </c>
      <c r="I226" s="416">
        <f>'Punten per wedstrijd'!E1271</f>
        <v>0</v>
      </c>
      <c r="J226" s="452" t="s">
        <v>794</v>
      </c>
      <c r="K226" s="285" t="s">
        <v>1671</v>
      </c>
      <c r="L226" s="61"/>
      <c r="M226" t="s">
        <v>2799</v>
      </c>
      <c r="N226" s="270" t="s">
        <v>3919</v>
      </c>
      <c r="O226" s="61"/>
      <c r="P226" s="9">
        <f>SUM(Puntenklassement!D127)</f>
        <v>4581</v>
      </c>
    </row>
    <row r="227" spans="1:16" s="3" customFormat="1" ht="15.75" customHeight="1">
      <c r="A227" s="452" t="s">
        <v>795</v>
      </c>
      <c r="B227" s="107" t="s">
        <v>2719</v>
      </c>
      <c r="C227" s="61"/>
      <c r="D227" t="s">
        <v>2279</v>
      </c>
      <c r="E227" s="270" t="s">
        <v>2830</v>
      </c>
      <c r="F227" s="61"/>
      <c r="G227" s="414">
        <f>'Punten per wedstrijd'!C1317</f>
        <v>1</v>
      </c>
      <c r="H227" s="415">
        <f>'Punten per wedstrijd'!D1317</f>
        <v>1</v>
      </c>
      <c r="I227" s="416">
        <f>'Punten per wedstrijd'!E1317</f>
        <v>0</v>
      </c>
      <c r="J227" s="452" t="s">
        <v>795</v>
      </c>
      <c r="K227" s="284" t="s">
        <v>142</v>
      </c>
      <c r="L227" s="61"/>
      <c r="M227" t="s">
        <v>2761</v>
      </c>
      <c r="N227" s="270" t="s">
        <v>2298</v>
      </c>
      <c r="O227" s="61"/>
      <c r="P227" s="9">
        <f>SUM(Puntenklassement!D97)</f>
        <v>4559</v>
      </c>
    </row>
    <row r="228" spans="1:16" s="3" customFormat="1" ht="15.75" customHeight="1">
      <c r="A228" s="452" t="s">
        <v>796</v>
      </c>
      <c r="B228" s="107" t="s">
        <v>2709</v>
      </c>
      <c r="C228" s="61"/>
      <c r="D228" t="s">
        <v>2290</v>
      </c>
      <c r="E228" s="270" t="s">
        <v>3933</v>
      </c>
      <c r="F228" s="61"/>
      <c r="G228" s="414">
        <f>'Punten per wedstrijd'!C1403</f>
        <v>1</v>
      </c>
      <c r="H228" s="415">
        <f>'Punten per wedstrijd'!D1403</f>
        <v>1</v>
      </c>
      <c r="I228" s="416">
        <f>'Punten per wedstrijd'!E1403</f>
        <v>0</v>
      </c>
      <c r="J228" s="452" t="s">
        <v>796</v>
      </c>
      <c r="K228" s="284" t="s">
        <v>3627</v>
      </c>
      <c r="L228" s="61"/>
      <c r="M228" t="s">
        <v>2820</v>
      </c>
      <c r="N228" s="270" t="s">
        <v>3943</v>
      </c>
      <c r="O228" s="61"/>
      <c r="P228" s="9">
        <f>SUM(Puntenklassement!D41)</f>
        <v>4558</v>
      </c>
    </row>
    <row r="229" spans="1:16" s="3" customFormat="1" ht="15.75" customHeight="1">
      <c r="A229" s="452" t="s">
        <v>797</v>
      </c>
      <c r="B229" s="107" t="s">
        <v>669</v>
      </c>
      <c r="C229" s="61"/>
      <c r="D229" t="s">
        <v>2766</v>
      </c>
      <c r="E229" s="270" t="s">
        <v>2300</v>
      </c>
      <c r="F229" s="61"/>
      <c r="G229" s="414">
        <f>'Punten per wedstrijd'!C1362</f>
        <v>1</v>
      </c>
      <c r="H229" s="415">
        <f>'Punten per wedstrijd'!D1362</f>
        <v>0</v>
      </c>
      <c r="I229" s="416">
        <f>'Punten per wedstrijd'!E1362</f>
        <v>4</v>
      </c>
      <c r="J229" s="452" t="s">
        <v>797</v>
      </c>
      <c r="K229" s="107" t="s">
        <v>154</v>
      </c>
      <c r="L229" s="61"/>
      <c r="M229" t="s">
        <v>2743</v>
      </c>
      <c r="N229" s="270" t="s">
        <v>3901</v>
      </c>
      <c r="O229" s="61"/>
      <c r="P229" s="9">
        <f>SUM(Puntenklassement!D93)</f>
        <v>4556</v>
      </c>
    </row>
    <row r="230" spans="1:16" s="3" customFormat="1" ht="15.75" customHeight="1">
      <c r="A230" s="452" t="s">
        <v>798</v>
      </c>
      <c r="B230" s="107" t="s">
        <v>2718</v>
      </c>
      <c r="C230" s="61"/>
      <c r="D230" t="s">
        <v>2286</v>
      </c>
      <c r="E230" s="270" t="s">
        <v>2827</v>
      </c>
      <c r="F230" s="61"/>
      <c r="G230" s="414">
        <f>'Punten per wedstrijd'!C1380</f>
        <v>1</v>
      </c>
      <c r="H230" s="415">
        <f>'Punten per wedstrijd'!D1380</f>
        <v>0</v>
      </c>
      <c r="I230" s="416">
        <f>'Punten per wedstrijd'!E1380</f>
        <v>3</v>
      </c>
      <c r="J230" s="452" t="s">
        <v>798</v>
      </c>
      <c r="K230" s="284" t="s">
        <v>3636</v>
      </c>
      <c r="L230" s="61"/>
      <c r="M230" t="s">
        <v>3884</v>
      </c>
      <c r="N230" s="270" t="s">
        <v>3945</v>
      </c>
      <c r="O230" s="61"/>
      <c r="P230" s="9">
        <f>SUM(Puntenklassement!D72)</f>
        <v>4540</v>
      </c>
    </row>
    <row r="231" spans="1:16" s="3" customFormat="1" ht="15.75" customHeight="1">
      <c r="A231" s="452" t="s">
        <v>799</v>
      </c>
      <c r="B231" s="107" t="s">
        <v>2713</v>
      </c>
      <c r="C231" s="61"/>
      <c r="D231" t="s">
        <v>2280</v>
      </c>
      <c r="E231" s="270" t="s">
        <v>2825</v>
      </c>
      <c r="F231" s="61"/>
      <c r="G231" s="414">
        <f>'Punten per wedstrijd'!C1350</f>
        <v>1</v>
      </c>
      <c r="H231" s="415">
        <f>'Punten per wedstrijd'!D1350</f>
        <v>0</v>
      </c>
      <c r="I231" s="416">
        <f>'Punten per wedstrijd'!E1350</f>
        <v>1</v>
      </c>
      <c r="J231" s="452" t="s">
        <v>799</v>
      </c>
      <c r="K231" s="107" t="s">
        <v>675</v>
      </c>
      <c r="L231" s="61"/>
      <c r="M231" t="s">
        <v>3868</v>
      </c>
      <c r="N231" s="270" t="s">
        <v>3924</v>
      </c>
      <c r="O231" s="61"/>
      <c r="P231" s="9">
        <f>SUM(Puntenklassement!D16)</f>
        <v>4537</v>
      </c>
    </row>
    <row r="232" spans="1:16" s="3" customFormat="1" ht="15.75" customHeight="1">
      <c r="A232" s="452" t="s">
        <v>800</v>
      </c>
      <c r="B232" s="107" t="s">
        <v>2708</v>
      </c>
      <c r="C232" s="61"/>
      <c r="D232" t="s">
        <v>2287</v>
      </c>
      <c r="E232" s="270" t="s">
        <v>3937</v>
      </c>
      <c r="F232" s="61"/>
      <c r="G232" s="414">
        <f>'Punten per wedstrijd'!C1356</f>
        <v>1</v>
      </c>
      <c r="H232" s="415">
        <f>'Punten per wedstrijd'!D1356</f>
        <v>0</v>
      </c>
      <c r="I232" s="416">
        <f>'Punten per wedstrijd'!E1356</f>
        <v>1</v>
      </c>
      <c r="J232" s="452" t="s">
        <v>800</v>
      </c>
      <c r="K232" s="285" t="s">
        <v>1657</v>
      </c>
      <c r="L232" s="61"/>
      <c r="M232" t="s">
        <v>2788</v>
      </c>
      <c r="N232" s="270" t="s">
        <v>3926</v>
      </c>
      <c r="O232" s="61"/>
      <c r="P232" s="9">
        <f>SUM(Puntenklassement!D3)</f>
        <v>4533</v>
      </c>
    </row>
    <row r="233" spans="1:16" s="3" customFormat="1" ht="15.75" customHeight="1">
      <c r="A233" s="452" t="s">
        <v>801</v>
      </c>
      <c r="B233" s="107" t="s">
        <v>154</v>
      </c>
      <c r="C233" s="61"/>
      <c r="D233" t="s">
        <v>2743</v>
      </c>
      <c r="E233" s="270" t="s">
        <v>3901</v>
      </c>
      <c r="F233" s="61"/>
      <c r="G233" s="414">
        <f>'Punten per wedstrijd'!C1360</f>
        <v>1</v>
      </c>
      <c r="H233" s="415">
        <f>'Punten per wedstrijd'!D1360</f>
        <v>0</v>
      </c>
      <c r="I233" s="416">
        <f>'Punten per wedstrijd'!E1360</f>
        <v>1</v>
      </c>
      <c r="J233" s="452" t="s">
        <v>801</v>
      </c>
      <c r="K233" s="107" t="s">
        <v>3622</v>
      </c>
      <c r="L233" s="61"/>
      <c r="M233" t="s">
        <v>2814</v>
      </c>
      <c r="N233" s="270" t="s">
        <v>3943</v>
      </c>
      <c r="O233" s="61"/>
      <c r="P233" s="9">
        <f>SUM(Puntenklassement!D13)</f>
        <v>4482</v>
      </c>
    </row>
    <row r="234" spans="1:16" s="3" customFormat="1" ht="15.75" customHeight="1">
      <c r="A234" s="452" t="s">
        <v>802</v>
      </c>
      <c r="B234" s="106" t="s">
        <v>1344</v>
      </c>
      <c r="C234" s="61"/>
      <c r="D234" t="s">
        <v>2760</v>
      </c>
      <c r="E234" s="270" t="s">
        <v>3907</v>
      </c>
      <c r="F234" s="61"/>
      <c r="G234" s="414">
        <f>'Punten per wedstrijd'!C1298</f>
        <v>1</v>
      </c>
      <c r="H234" s="415">
        <f>'Punten per wedstrijd'!D1298</f>
        <v>0</v>
      </c>
      <c r="I234" s="416">
        <f>'Punten per wedstrijd'!E1298</f>
        <v>0</v>
      </c>
      <c r="J234" s="452" t="s">
        <v>802</v>
      </c>
      <c r="K234" s="285" t="s">
        <v>1654</v>
      </c>
      <c r="L234" s="61"/>
      <c r="M234" t="s">
        <v>3873</v>
      </c>
      <c r="N234" s="270" t="s">
        <v>3930</v>
      </c>
      <c r="O234" s="61"/>
      <c r="P234" s="9">
        <f>SUM(Puntenklassement!D44)</f>
        <v>4473</v>
      </c>
    </row>
    <row r="235" spans="1:16" s="3" customFormat="1" ht="15.75" customHeight="1">
      <c r="A235" s="452" t="s">
        <v>803</v>
      </c>
      <c r="B235" s="107" t="s">
        <v>2711</v>
      </c>
      <c r="C235" s="61"/>
      <c r="D235" t="s">
        <v>2282</v>
      </c>
      <c r="E235" s="270" t="s">
        <v>3919</v>
      </c>
      <c r="F235" s="61"/>
      <c r="G235" s="414">
        <f>'Punten per wedstrijd'!C1319</f>
        <v>1</v>
      </c>
      <c r="H235" s="415">
        <f>'Punten per wedstrijd'!D1319</f>
        <v>0</v>
      </c>
      <c r="I235" s="416">
        <f>'Punten per wedstrijd'!E1319</f>
        <v>0</v>
      </c>
      <c r="J235" s="452" t="s">
        <v>803</v>
      </c>
      <c r="K235" s="107" t="s">
        <v>2848</v>
      </c>
      <c r="L235" s="61"/>
      <c r="M235" t="s">
        <v>2278</v>
      </c>
      <c r="N235" s="270" t="s">
        <v>3936</v>
      </c>
      <c r="O235" s="61"/>
      <c r="P235" s="9">
        <f>SUM(Puntenklassement!D15)</f>
        <v>4462</v>
      </c>
    </row>
    <row r="236" spans="1:16" s="3" customFormat="1" ht="15.75" customHeight="1">
      <c r="A236" s="452" t="s">
        <v>804</v>
      </c>
      <c r="B236" s="107" t="s">
        <v>667</v>
      </c>
      <c r="C236" s="61"/>
      <c r="D236" t="s">
        <v>2785</v>
      </c>
      <c r="E236" s="270" t="s">
        <v>3913</v>
      </c>
      <c r="F236" s="61"/>
      <c r="G236" s="414">
        <f>'Punten per wedstrijd'!C1340</f>
        <v>1</v>
      </c>
      <c r="H236" s="415">
        <f>'Punten per wedstrijd'!D1340</f>
        <v>0</v>
      </c>
      <c r="I236" s="416">
        <f>'Punten per wedstrijd'!E1340</f>
        <v>0</v>
      </c>
      <c r="J236" s="452" t="s">
        <v>804</v>
      </c>
      <c r="K236" s="285" t="s">
        <v>37</v>
      </c>
      <c r="L236" s="61"/>
      <c r="M236" t="s">
        <v>2758</v>
      </c>
      <c r="N236" s="270" t="s">
        <v>3904</v>
      </c>
      <c r="O236" s="61"/>
      <c r="P236" s="9">
        <f>SUM(Puntenklassement!D119)</f>
        <v>4460</v>
      </c>
    </row>
    <row r="237" spans="1:16" s="3" customFormat="1" ht="15.75" customHeight="1">
      <c r="A237" s="452" t="s">
        <v>805</v>
      </c>
      <c r="B237" s="107" t="s">
        <v>2723</v>
      </c>
      <c r="C237" s="61"/>
      <c r="D237" t="s">
        <v>2805</v>
      </c>
      <c r="E237" s="270" t="s">
        <v>3932</v>
      </c>
      <c r="F237" s="61"/>
      <c r="G237" s="414">
        <f>'Punten per wedstrijd'!C1363</f>
        <v>1</v>
      </c>
      <c r="H237" s="415">
        <f>'Punten per wedstrijd'!D1363</f>
        <v>0</v>
      </c>
      <c r="I237" s="416">
        <f>'Punten per wedstrijd'!E1363</f>
        <v>0</v>
      </c>
      <c r="J237" s="452" t="s">
        <v>805</v>
      </c>
      <c r="K237" s="107" t="s">
        <v>2711</v>
      </c>
      <c r="L237" s="61"/>
      <c r="M237" t="s">
        <v>2282</v>
      </c>
      <c r="N237" s="270" t="s">
        <v>3919</v>
      </c>
      <c r="O237" s="61"/>
      <c r="P237" s="9">
        <f>SUM(Puntenklassement!D52)</f>
        <v>4459</v>
      </c>
    </row>
    <row r="238" spans="1:16" s="3" customFormat="1" ht="15.75" customHeight="1">
      <c r="A238" s="452" t="s">
        <v>806</v>
      </c>
      <c r="B238" s="284" t="s">
        <v>3647</v>
      </c>
      <c r="C238" s="61"/>
      <c r="D238" t="s">
        <v>3896</v>
      </c>
      <c r="E238" s="270" t="s">
        <v>3945</v>
      </c>
      <c r="F238" s="61"/>
      <c r="G238" s="414">
        <f>'Punten per wedstrijd'!C1392</f>
        <v>1</v>
      </c>
      <c r="H238" s="415">
        <f>'Punten per wedstrijd'!D1392</f>
        <v>0</v>
      </c>
      <c r="I238" s="416">
        <f>'Punten per wedstrijd'!E1392</f>
        <v>0</v>
      </c>
      <c r="J238" s="452" t="s">
        <v>806</v>
      </c>
      <c r="K238" s="107" t="s">
        <v>700</v>
      </c>
      <c r="L238" s="61"/>
      <c r="M238" t="s">
        <v>2786</v>
      </c>
      <c r="N238" s="270" t="s">
        <v>3909</v>
      </c>
      <c r="O238" s="61"/>
      <c r="P238" s="9">
        <f>SUM(Puntenklassement!D62)</f>
        <v>4454</v>
      </c>
    </row>
    <row r="239" spans="1:16" s="3" customFormat="1" ht="15.75" customHeight="1">
      <c r="A239" s="452" t="s">
        <v>807</v>
      </c>
      <c r="B239" s="107" t="s">
        <v>2733</v>
      </c>
      <c r="C239" s="61"/>
      <c r="D239" t="s">
        <v>2291</v>
      </c>
      <c r="E239" s="270" t="s">
        <v>2828</v>
      </c>
      <c r="F239" s="61"/>
      <c r="G239" s="414">
        <f>'Punten per wedstrijd'!C1323</f>
        <v>0</v>
      </c>
      <c r="H239" s="415">
        <f>'Punten per wedstrijd'!D1323</f>
        <v>6</v>
      </c>
      <c r="I239" s="416">
        <f>'Punten per wedstrijd'!E1323</f>
        <v>1</v>
      </c>
      <c r="J239" s="452" t="s">
        <v>807</v>
      </c>
      <c r="K239" s="284" t="s">
        <v>3628</v>
      </c>
      <c r="L239" s="61"/>
      <c r="M239" t="s">
        <v>2834</v>
      </c>
      <c r="N239" s="270" t="s">
        <v>3926</v>
      </c>
      <c r="O239" s="61"/>
      <c r="P239" s="9">
        <f>SUM(Puntenklassement!D43)</f>
        <v>4431</v>
      </c>
    </row>
    <row r="240" spans="1:16" s="3" customFormat="1" ht="15.75" customHeight="1">
      <c r="A240" s="452" t="s">
        <v>808</v>
      </c>
      <c r="B240" s="107" t="s">
        <v>2209</v>
      </c>
      <c r="C240" s="61"/>
      <c r="D240" t="s">
        <v>2789</v>
      </c>
      <c r="E240" s="270" t="s">
        <v>3932</v>
      </c>
      <c r="F240" s="61"/>
      <c r="G240" s="414">
        <f>'Punten per wedstrijd'!C1342</f>
        <v>0</v>
      </c>
      <c r="H240" s="415">
        <f>'Punten per wedstrijd'!D1342</f>
        <v>4</v>
      </c>
      <c r="I240" s="416">
        <f>'Punten per wedstrijd'!E1342</f>
        <v>2</v>
      </c>
      <c r="J240" s="452" t="s">
        <v>808</v>
      </c>
      <c r="K240" s="107" t="s">
        <v>155</v>
      </c>
      <c r="L240" s="61"/>
      <c r="M240" t="s">
        <v>2755</v>
      </c>
      <c r="N240" s="270" t="s">
        <v>2822</v>
      </c>
      <c r="O240" s="61"/>
      <c r="P240" s="9">
        <f>SUM(Puntenklassement!D132)</f>
        <v>4427</v>
      </c>
    </row>
    <row r="241" spans="1:16" s="3" customFormat="1" ht="15.75" customHeight="1">
      <c r="A241" s="452" t="s">
        <v>809</v>
      </c>
      <c r="B241" s="284" t="s">
        <v>3626</v>
      </c>
      <c r="C241" s="61"/>
      <c r="D241" t="s">
        <v>2818</v>
      </c>
      <c r="E241" s="270" t="s">
        <v>3930</v>
      </c>
      <c r="F241" s="61"/>
      <c r="G241" s="414">
        <f>'Punten per wedstrijd'!C1302</f>
        <v>0</v>
      </c>
      <c r="H241" s="415">
        <f>'Punten per wedstrijd'!D1302</f>
        <v>3</v>
      </c>
      <c r="I241" s="416">
        <f>'Punten per wedstrijd'!E1302</f>
        <v>3</v>
      </c>
      <c r="J241" s="452" t="s">
        <v>809</v>
      </c>
      <c r="K241" s="107" t="s">
        <v>682</v>
      </c>
      <c r="L241" s="61"/>
      <c r="M241" t="s">
        <v>2769</v>
      </c>
      <c r="N241" s="270" t="s">
        <v>2822</v>
      </c>
      <c r="O241" s="61"/>
      <c r="P241" s="9">
        <f>SUM(Puntenklassement!D88)</f>
        <v>4420</v>
      </c>
    </row>
    <row r="242" spans="1:16" s="3" customFormat="1" ht="15.75" customHeight="1">
      <c r="A242" s="452" t="s">
        <v>810</v>
      </c>
      <c r="B242" s="284" t="s">
        <v>3630</v>
      </c>
      <c r="C242" s="61"/>
      <c r="D242" t="s">
        <v>3878</v>
      </c>
      <c r="E242" s="270" t="s">
        <v>3940</v>
      </c>
      <c r="F242" s="61"/>
      <c r="G242" s="414">
        <f>'Punten per wedstrijd'!C1316</f>
        <v>0</v>
      </c>
      <c r="H242" s="415">
        <f>'Punten per wedstrijd'!D1316</f>
        <v>3</v>
      </c>
      <c r="I242" s="416">
        <f>'Punten per wedstrijd'!E1316</f>
        <v>3</v>
      </c>
      <c r="J242" s="452" t="s">
        <v>810</v>
      </c>
      <c r="K242" s="284" t="s">
        <v>3644</v>
      </c>
      <c r="L242" s="61"/>
      <c r="M242" t="s">
        <v>3892</v>
      </c>
      <c r="N242" s="270" t="s">
        <v>3943</v>
      </c>
      <c r="O242" s="61"/>
      <c r="P242" s="9">
        <f>SUM(Puntenklassement!D111)</f>
        <v>4409</v>
      </c>
    </row>
    <row r="243" spans="1:16" s="3" customFormat="1" ht="15.75" customHeight="1">
      <c r="A243" s="452" t="s">
        <v>811</v>
      </c>
      <c r="B243" s="107" t="s">
        <v>2732</v>
      </c>
      <c r="C243" s="61"/>
      <c r="D243" t="s">
        <v>2809</v>
      </c>
      <c r="E243" s="270" t="s">
        <v>3939</v>
      </c>
      <c r="F243" s="61"/>
      <c r="G243" s="414">
        <f>'Punten per wedstrijd'!C1325</f>
        <v>0</v>
      </c>
      <c r="H243" s="415">
        <f>'Punten per wedstrijd'!D1325</f>
        <v>3</v>
      </c>
      <c r="I243" s="416">
        <f>'Punten per wedstrijd'!E1325</f>
        <v>3</v>
      </c>
      <c r="J243" s="452" t="s">
        <v>811</v>
      </c>
      <c r="K243" s="107" t="s">
        <v>658</v>
      </c>
      <c r="L243" s="61"/>
      <c r="M243" t="s">
        <v>2781</v>
      </c>
      <c r="N243" s="270" t="s">
        <v>3914</v>
      </c>
      <c r="O243" s="61"/>
      <c r="P243" s="9">
        <f>SUM(Puntenklassement!D137)</f>
        <v>4404</v>
      </c>
    </row>
    <row r="244" spans="1:16" s="3" customFormat="1" ht="15.75" customHeight="1">
      <c r="A244" s="452" t="s">
        <v>812</v>
      </c>
      <c r="B244" s="285" t="s">
        <v>1656</v>
      </c>
      <c r="C244" s="61"/>
      <c r="D244" t="s">
        <v>2810</v>
      </c>
      <c r="E244" s="270" t="s">
        <v>2836</v>
      </c>
      <c r="F244" s="61"/>
      <c r="G244" s="414">
        <f>'Punten per wedstrijd'!C1276</f>
        <v>0</v>
      </c>
      <c r="H244" s="415">
        <f>'Punten per wedstrijd'!D1276</f>
        <v>3</v>
      </c>
      <c r="I244" s="416">
        <f>'Punten per wedstrijd'!E1276</f>
        <v>2</v>
      </c>
      <c r="J244" s="452" t="s">
        <v>812</v>
      </c>
      <c r="K244" s="107" t="s">
        <v>2201</v>
      </c>
      <c r="L244" s="61"/>
      <c r="M244" t="s">
        <v>2803</v>
      </c>
      <c r="N244" s="270" t="s">
        <v>3932</v>
      </c>
      <c r="O244" s="61"/>
      <c r="P244" s="9">
        <f>SUM(Puntenklassement!D48)</f>
        <v>4384</v>
      </c>
    </row>
    <row r="245" spans="1:16" s="3" customFormat="1" ht="15.75" customHeight="1">
      <c r="A245" s="452" t="s">
        <v>813</v>
      </c>
      <c r="B245" s="285" t="s">
        <v>1690</v>
      </c>
      <c r="C245" s="61"/>
      <c r="D245" t="s">
        <v>3874</v>
      </c>
      <c r="E245" s="270" t="s">
        <v>3931</v>
      </c>
      <c r="F245" s="61"/>
      <c r="G245" s="414">
        <f>'Punten per wedstrijd'!C1369</f>
        <v>0</v>
      </c>
      <c r="H245" s="415">
        <f>'Punten per wedstrijd'!D1369</f>
        <v>3</v>
      </c>
      <c r="I245" s="416">
        <f>'Punten per wedstrijd'!E1369</f>
        <v>2</v>
      </c>
      <c r="J245" s="452" t="s">
        <v>813</v>
      </c>
      <c r="K245" s="107" t="s">
        <v>683</v>
      </c>
      <c r="L245" s="61"/>
      <c r="M245" t="s">
        <v>2741</v>
      </c>
      <c r="N245" s="270" t="s">
        <v>3899</v>
      </c>
      <c r="O245" s="61"/>
      <c r="P245" s="9">
        <f>SUM(Puntenklassement!D99)</f>
        <v>4381</v>
      </c>
    </row>
    <row r="246" spans="1:16" s="3" customFormat="1" ht="15.75" customHeight="1">
      <c r="A246" s="452" t="s">
        <v>814</v>
      </c>
      <c r="B246" s="107" t="s">
        <v>654</v>
      </c>
      <c r="C246" s="61"/>
      <c r="D246" t="s">
        <v>2748</v>
      </c>
      <c r="E246" s="270" t="s">
        <v>3909</v>
      </c>
      <c r="F246" s="61"/>
      <c r="G246" s="414">
        <f>'Punten per wedstrijd'!C1370</f>
        <v>0</v>
      </c>
      <c r="H246" s="415">
        <f>'Punten per wedstrijd'!D1370</f>
        <v>3</v>
      </c>
      <c r="I246" s="416">
        <f>'Punten per wedstrijd'!E1370</f>
        <v>2</v>
      </c>
      <c r="J246" s="452" t="s">
        <v>814</v>
      </c>
      <c r="K246" s="285" t="s">
        <v>1661</v>
      </c>
      <c r="L246" s="61"/>
      <c r="M246" t="s">
        <v>2757</v>
      </c>
      <c r="N246" s="270" t="s">
        <v>2822</v>
      </c>
      <c r="O246" s="61"/>
      <c r="P246" s="9">
        <f>SUM(Puntenklassement!D27)</f>
        <v>4373</v>
      </c>
    </row>
    <row r="247" spans="1:16" s="3" customFormat="1" ht="15.75" customHeight="1">
      <c r="A247" s="453" t="s">
        <v>1950</v>
      </c>
      <c r="B247" s="285" t="s">
        <v>15</v>
      </c>
      <c r="C247" s="61"/>
      <c r="D247" t="s">
        <v>2772</v>
      </c>
      <c r="E247" s="270" t="s">
        <v>3904</v>
      </c>
      <c r="F247" s="61"/>
      <c r="G247" s="414">
        <f>'Punten per wedstrijd'!C1306</f>
        <v>0</v>
      </c>
      <c r="H247" s="415">
        <f>'Punten per wedstrijd'!D1306</f>
        <v>3</v>
      </c>
      <c r="I247" s="416">
        <f>'Punten per wedstrijd'!E1306</f>
        <v>1</v>
      </c>
      <c r="J247" s="453" t="s">
        <v>1950</v>
      </c>
      <c r="K247" s="107" t="s">
        <v>654</v>
      </c>
      <c r="L247" s="61"/>
      <c r="M247" t="s">
        <v>2748</v>
      </c>
      <c r="N247" s="270" t="s">
        <v>3909</v>
      </c>
      <c r="O247" s="61"/>
      <c r="P247" s="9">
        <f>SUM(Puntenklassement!D103)</f>
        <v>4361</v>
      </c>
    </row>
    <row r="248" spans="1:16" s="3" customFormat="1" ht="15.75" customHeight="1">
      <c r="A248" s="453" t="s">
        <v>2169</v>
      </c>
      <c r="B248" s="107" t="s">
        <v>2715</v>
      </c>
      <c r="C248" s="61"/>
      <c r="D248" t="s">
        <v>2167</v>
      </c>
      <c r="E248" s="270" t="s">
        <v>3935</v>
      </c>
      <c r="F248" s="61"/>
      <c r="G248" s="414">
        <f>'Punten per wedstrijd'!C1328</f>
        <v>0</v>
      </c>
      <c r="H248" s="415">
        <f>'Punten per wedstrijd'!D1328</f>
        <v>3</v>
      </c>
      <c r="I248" s="416">
        <f>'Punten per wedstrijd'!E1328</f>
        <v>1</v>
      </c>
      <c r="J248" s="453" t="s">
        <v>2169</v>
      </c>
      <c r="K248" s="107" t="s">
        <v>2203</v>
      </c>
      <c r="L248" s="61"/>
      <c r="M248" t="s">
        <v>2794</v>
      </c>
      <c r="N248" s="270" t="s">
        <v>3928</v>
      </c>
      <c r="O248" s="61"/>
      <c r="P248" s="9">
        <f>SUM(Puntenklassement!D69)</f>
        <v>4345</v>
      </c>
    </row>
    <row r="249" spans="1:16" s="3" customFormat="1" ht="15.75" customHeight="1">
      <c r="A249" s="453" t="s">
        <v>2170</v>
      </c>
      <c r="B249" s="107" t="s">
        <v>2710</v>
      </c>
      <c r="C249" s="61"/>
      <c r="D249" t="s">
        <v>2283</v>
      </c>
      <c r="E249" s="270" t="s">
        <v>3935</v>
      </c>
      <c r="F249" s="61"/>
      <c r="G249" s="414">
        <f>'Punten per wedstrijd'!C1396</f>
        <v>0</v>
      </c>
      <c r="H249" s="415">
        <f>'Punten per wedstrijd'!D1396</f>
        <v>3</v>
      </c>
      <c r="I249" s="416">
        <f>'Punten per wedstrijd'!E1396</f>
        <v>0</v>
      </c>
      <c r="J249" s="453" t="s">
        <v>2170</v>
      </c>
      <c r="K249" s="285" t="s">
        <v>31</v>
      </c>
      <c r="L249" s="61"/>
      <c r="M249" t="s">
        <v>2759</v>
      </c>
      <c r="N249" s="270" t="s">
        <v>2299</v>
      </c>
      <c r="O249" s="61"/>
      <c r="P249" s="9">
        <f>SUM(Puntenklassement!D112)</f>
        <v>4323</v>
      </c>
    </row>
    <row r="250" spans="1:16" s="3" customFormat="1" ht="15.75" customHeight="1">
      <c r="A250" s="453" t="s">
        <v>2171</v>
      </c>
      <c r="B250" s="107" t="s">
        <v>3637</v>
      </c>
      <c r="C250" s="61"/>
      <c r="D250" t="s">
        <v>3885</v>
      </c>
      <c r="E250" s="270" t="s">
        <v>3943</v>
      </c>
      <c r="F250" s="61"/>
      <c r="G250" s="414">
        <f>'Punten per wedstrijd'!C1344</f>
        <v>0</v>
      </c>
      <c r="H250" s="415">
        <f>'Punten per wedstrijd'!D1344</f>
        <v>2</v>
      </c>
      <c r="I250" s="416">
        <f>'Punten per wedstrijd'!E1344</f>
        <v>2</v>
      </c>
      <c r="J250" s="453" t="s">
        <v>2171</v>
      </c>
      <c r="K250" s="107" t="s">
        <v>2202</v>
      </c>
      <c r="L250" s="61"/>
      <c r="M250" t="s">
        <v>3872</v>
      </c>
      <c r="N250" s="270" t="s">
        <v>3919</v>
      </c>
      <c r="O250" s="61"/>
      <c r="P250" s="9">
        <f>SUM(Puntenklassement!D74)</f>
        <v>4322</v>
      </c>
    </row>
    <row r="251" spans="1:16" s="3" customFormat="1" ht="15.75" customHeight="1">
      <c r="A251" s="453" t="s">
        <v>2172</v>
      </c>
      <c r="B251" s="285" t="s">
        <v>1655</v>
      </c>
      <c r="C251" s="61"/>
      <c r="D251" t="s">
        <v>2797</v>
      </c>
      <c r="E251" s="270" t="s">
        <v>3905</v>
      </c>
      <c r="F251" s="61"/>
      <c r="G251" s="414">
        <f>'Punten per wedstrijd'!C1405</f>
        <v>0</v>
      </c>
      <c r="H251" s="415">
        <f>'Punten per wedstrijd'!D1405</f>
        <v>2</v>
      </c>
      <c r="I251" s="416">
        <f>'Punten per wedstrijd'!E1405</f>
        <v>2</v>
      </c>
      <c r="J251" s="453" t="s">
        <v>2172</v>
      </c>
      <c r="K251" s="107" t="s">
        <v>653</v>
      </c>
      <c r="L251" s="61"/>
      <c r="M251" t="s">
        <v>2775</v>
      </c>
      <c r="N251" s="270" t="s">
        <v>3904</v>
      </c>
      <c r="O251" s="61"/>
      <c r="P251" s="9">
        <f>SUM(Puntenklassement!D104)</f>
        <v>4278</v>
      </c>
    </row>
    <row r="252" spans="1:16" s="3" customFormat="1" ht="15.75" customHeight="1">
      <c r="A252" s="453" t="s">
        <v>2173</v>
      </c>
      <c r="B252" s="284" t="s">
        <v>3627</v>
      </c>
      <c r="C252" s="61"/>
      <c r="D252" t="s">
        <v>2820</v>
      </c>
      <c r="E252" s="270" t="s">
        <v>3943</v>
      </c>
      <c r="F252" s="61"/>
      <c r="G252" s="414">
        <f>'Punten per wedstrijd'!C1308</f>
        <v>0</v>
      </c>
      <c r="H252" s="415">
        <f>'Punten per wedstrijd'!D1308</f>
        <v>2</v>
      </c>
      <c r="I252" s="416">
        <f>'Punten per wedstrijd'!E1308</f>
        <v>1</v>
      </c>
      <c r="J252" s="453" t="s">
        <v>2173</v>
      </c>
      <c r="K252" s="107" t="s">
        <v>633</v>
      </c>
      <c r="L252" s="61"/>
      <c r="M252" t="s">
        <v>2777</v>
      </c>
      <c r="N252" s="270" t="s">
        <v>3921</v>
      </c>
      <c r="O252" s="61"/>
      <c r="P252" s="9">
        <f>SUM(Puntenklassement!D32)</f>
        <v>4274</v>
      </c>
    </row>
    <row r="253" spans="1:16" s="3" customFormat="1" ht="15.75" customHeight="1">
      <c r="A253" s="453" t="s">
        <v>2174</v>
      </c>
      <c r="B253" s="285" t="s">
        <v>11</v>
      </c>
      <c r="C253" s="61"/>
      <c r="D253" t="s">
        <v>2773</v>
      </c>
      <c r="E253" s="270" t="s">
        <v>2298</v>
      </c>
      <c r="F253" s="61"/>
      <c r="G253" s="414">
        <f>'Punten per wedstrijd'!C1295</f>
        <v>0</v>
      </c>
      <c r="H253" s="415">
        <f>'Punten per wedstrijd'!D1295</f>
        <v>2</v>
      </c>
      <c r="I253" s="416">
        <f>'Punten per wedstrijd'!E1295</f>
        <v>0</v>
      </c>
      <c r="J253" s="453" t="s">
        <v>2174</v>
      </c>
      <c r="K253" s="284" t="s">
        <v>3635</v>
      </c>
      <c r="L253" s="61"/>
      <c r="M253" t="s">
        <v>3883</v>
      </c>
      <c r="N253" s="270" t="s">
        <v>2835</v>
      </c>
      <c r="O253" s="61"/>
      <c r="P253" s="9">
        <f>SUM(Puntenklassement!D71)</f>
        <v>4249</v>
      </c>
    </row>
    <row r="254" spans="1:16" s="3" customFormat="1" ht="15.75" customHeight="1">
      <c r="A254" s="453" t="s">
        <v>2175</v>
      </c>
      <c r="B254" s="107" t="s">
        <v>2220</v>
      </c>
      <c r="C254" s="61"/>
      <c r="D254" t="s">
        <v>2776</v>
      </c>
      <c r="E254" s="270" t="s">
        <v>2823</v>
      </c>
      <c r="F254" s="61"/>
      <c r="G254" s="414">
        <f>'Punten per wedstrijd'!C1318</f>
        <v>0</v>
      </c>
      <c r="H254" s="415">
        <f>'Punten per wedstrijd'!D1318</f>
        <v>2</v>
      </c>
      <c r="I254" s="416">
        <f>'Punten per wedstrijd'!E1318</f>
        <v>0</v>
      </c>
      <c r="J254" s="453" t="s">
        <v>2175</v>
      </c>
      <c r="K254" s="107" t="s">
        <v>162</v>
      </c>
      <c r="L254" s="61"/>
      <c r="M254" t="s">
        <v>2752</v>
      </c>
      <c r="N254" s="270" t="s">
        <v>3908</v>
      </c>
      <c r="O254" s="61"/>
      <c r="P254" s="9">
        <f>SUM(Puntenklassement!D47)</f>
        <v>4210</v>
      </c>
    </row>
    <row r="255" spans="1:16" s="3" customFormat="1" ht="15.75" customHeight="1">
      <c r="A255" s="453" t="s">
        <v>2176</v>
      </c>
      <c r="B255" s="285" t="s">
        <v>1753</v>
      </c>
      <c r="C255" s="61"/>
      <c r="D255" t="s">
        <v>2787</v>
      </c>
      <c r="E255" s="270" t="s">
        <v>3917</v>
      </c>
      <c r="F255" s="61"/>
      <c r="G255" s="414">
        <f>'Punten per wedstrijd'!C1372</f>
        <v>0</v>
      </c>
      <c r="H255" s="415">
        <f>'Punten per wedstrijd'!D1372</f>
        <v>2</v>
      </c>
      <c r="I255" s="416">
        <f>'Punten per wedstrijd'!E1372</f>
        <v>0</v>
      </c>
      <c r="J255" s="453" t="s">
        <v>2176</v>
      </c>
      <c r="K255" s="285" t="s">
        <v>1667</v>
      </c>
      <c r="L255" s="61"/>
      <c r="M255" t="s">
        <v>2782</v>
      </c>
      <c r="N255" s="270" t="s">
        <v>3927</v>
      </c>
      <c r="O255" s="61"/>
      <c r="P255" s="9">
        <f>SUM(Puntenklassement!D66)</f>
        <v>4166</v>
      </c>
    </row>
    <row r="256" spans="1:16" s="3" customFormat="1" ht="15.75" customHeight="1">
      <c r="A256" s="453" t="s">
        <v>2177</v>
      </c>
      <c r="B256" s="285" t="s">
        <v>17</v>
      </c>
      <c r="C256" s="61"/>
      <c r="D256" t="s">
        <v>2779</v>
      </c>
      <c r="E256" s="270" t="s">
        <v>3906</v>
      </c>
      <c r="F256" s="61"/>
      <c r="G256" s="414">
        <f>'Punten per wedstrijd'!C1312</f>
        <v>0</v>
      </c>
      <c r="H256" s="415">
        <f>'Punten per wedstrijd'!D1312</f>
        <v>1</v>
      </c>
      <c r="I256" s="416">
        <f>'Punten per wedstrijd'!E1312</f>
        <v>4</v>
      </c>
      <c r="J256" s="453" t="s">
        <v>2177</v>
      </c>
      <c r="K256" s="284" t="s">
        <v>3647</v>
      </c>
      <c r="L256" s="61"/>
      <c r="M256" t="s">
        <v>3896</v>
      </c>
      <c r="N256" s="270" t="s">
        <v>3945</v>
      </c>
      <c r="O256" s="61"/>
      <c r="P256" s="9">
        <f>SUM(Puntenklassement!D125)</f>
        <v>4155</v>
      </c>
    </row>
    <row r="257" spans="1:16" s="3" customFormat="1" ht="15.75" customHeight="1">
      <c r="A257" s="453" t="s">
        <v>2178</v>
      </c>
      <c r="B257" s="285" t="s">
        <v>1671</v>
      </c>
      <c r="C257" s="61"/>
      <c r="D257" t="s">
        <v>2799</v>
      </c>
      <c r="E257" s="270" t="s">
        <v>3919</v>
      </c>
      <c r="F257" s="61"/>
      <c r="G257" s="414">
        <f>'Punten per wedstrijd'!C1394</f>
        <v>0</v>
      </c>
      <c r="H257" s="415">
        <f>'Punten per wedstrijd'!D1394</f>
        <v>1</v>
      </c>
      <c r="I257" s="416">
        <f>'Punten per wedstrijd'!E1394</f>
        <v>4</v>
      </c>
      <c r="J257" s="453" t="s">
        <v>2178</v>
      </c>
      <c r="K257" s="285" t="s">
        <v>1664</v>
      </c>
      <c r="L257" s="61"/>
      <c r="M257" t="s">
        <v>3870</v>
      </c>
      <c r="N257" s="270" t="s">
        <v>3921</v>
      </c>
      <c r="O257" s="61"/>
      <c r="P257" s="9">
        <f>SUM(Puntenklassement!D10)</f>
        <v>4140</v>
      </c>
    </row>
    <row r="258" spans="1:16" s="3" customFormat="1" ht="15.75" customHeight="1">
      <c r="A258" s="453" t="s">
        <v>2179</v>
      </c>
      <c r="B258" s="107" t="s">
        <v>155</v>
      </c>
      <c r="C258" s="61"/>
      <c r="D258" t="s">
        <v>2755</v>
      </c>
      <c r="E258" s="270" t="s">
        <v>2822</v>
      </c>
      <c r="F258" s="61"/>
      <c r="G258" s="414">
        <f>'Punten per wedstrijd'!C1399</f>
        <v>0</v>
      </c>
      <c r="H258" s="415">
        <f>'Punten per wedstrijd'!D1399</f>
        <v>1</v>
      </c>
      <c r="I258" s="416">
        <f>'Punten per wedstrijd'!E1399</f>
        <v>3</v>
      </c>
      <c r="J258" s="453" t="s">
        <v>2179</v>
      </c>
      <c r="K258" s="107" t="s">
        <v>141</v>
      </c>
      <c r="L258" s="61"/>
      <c r="M258" t="s">
        <v>2770</v>
      </c>
      <c r="N258" s="270" t="s">
        <v>2299</v>
      </c>
      <c r="O258" s="61"/>
      <c r="P258" s="9">
        <f>SUM(Puntenklassement!D64)</f>
        <v>4137</v>
      </c>
    </row>
    <row r="259" spans="1:16" s="3" customFormat="1" ht="15.75" customHeight="1">
      <c r="A259" s="453" t="s">
        <v>2180</v>
      </c>
      <c r="B259" s="285" t="s">
        <v>1666</v>
      </c>
      <c r="C259" s="61"/>
      <c r="D259" t="s">
        <v>2764</v>
      </c>
      <c r="E259" s="270" t="s">
        <v>3916</v>
      </c>
      <c r="F259" s="61"/>
      <c r="G259" s="414">
        <f>'Punten per wedstrijd'!C1297</f>
        <v>0</v>
      </c>
      <c r="H259" s="415">
        <f>'Punten per wedstrijd'!D1297</f>
        <v>1</v>
      </c>
      <c r="I259" s="416">
        <f>'Punten per wedstrijd'!E1297</f>
        <v>1</v>
      </c>
      <c r="J259" s="453" t="s">
        <v>2180</v>
      </c>
      <c r="K259" s="285" t="s">
        <v>11</v>
      </c>
      <c r="L259" s="61"/>
      <c r="M259" t="s">
        <v>2773</v>
      </c>
      <c r="N259" s="270" t="s">
        <v>2298</v>
      </c>
      <c r="O259" s="61"/>
      <c r="P259" s="9">
        <f>SUM(Puntenklassement!D28)</f>
        <v>4022</v>
      </c>
    </row>
    <row r="260" spans="1:16" s="3" customFormat="1" ht="15.75" customHeight="1">
      <c r="A260" s="453" t="s">
        <v>2181</v>
      </c>
      <c r="B260" s="284" t="s">
        <v>3634</v>
      </c>
      <c r="C260" s="61"/>
      <c r="D260" t="s">
        <v>3882</v>
      </c>
      <c r="E260" s="270" t="s">
        <v>3938</v>
      </c>
      <c r="F260" s="61"/>
      <c r="G260" s="414">
        <f>'Punten per wedstrijd'!C1334</f>
        <v>0</v>
      </c>
      <c r="H260" s="415">
        <f>'Punten per wedstrijd'!D1334</f>
        <v>1</v>
      </c>
      <c r="I260" s="416">
        <f>'Punten per wedstrijd'!E1334</f>
        <v>1</v>
      </c>
      <c r="J260" s="453" t="s">
        <v>2181</v>
      </c>
      <c r="K260" s="107" t="s">
        <v>639</v>
      </c>
      <c r="L260" s="61"/>
      <c r="M260" t="s">
        <v>3876</v>
      </c>
      <c r="N260" s="270" t="s">
        <v>2828</v>
      </c>
      <c r="O260" s="61"/>
      <c r="P260" s="9">
        <f>SUM(Puntenklassement!D37)</f>
        <v>4022</v>
      </c>
    </row>
    <row r="261" spans="1:16" s="3" customFormat="1" ht="15.75" customHeight="1">
      <c r="A261" s="453" t="s">
        <v>2182</v>
      </c>
      <c r="B261" s="106" t="s">
        <v>1342</v>
      </c>
      <c r="C261" s="61"/>
      <c r="D261" t="s">
        <v>3867</v>
      </c>
      <c r="E261" s="270" t="s">
        <v>3910</v>
      </c>
      <c r="F261" s="61"/>
      <c r="G261" s="414">
        <f>'Punten per wedstrijd'!C1281</f>
        <v>0</v>
      </c>
      <c r="H261" s="415">
        <f>'Punten per wedstrijd'!D1281</f>
        <v>1</v>
      </c>
      <c r="I261" s="416">
        <f>'Punten per wedstrijd'!E1281</f>
        <v>0</v>
      </c>
      <c r="J261" s="453" t="s">
        <v>2182</v>
      </c>
      <c r="K261" s="285" t="s">
        <v>1</v>
      </c>
      <c r="L261" s="61"/>
      <c r="M261" t="s">
        <v>2800</v>
      </c>
      <c r="N261" s="270" t="s">
        <v>3927</v>
      </c>
      <c r="O261" s="61"/>
      <c r="P261" s="9">
        <f>SUM(Puntenklassement!D8)</f>
        <v>4010</v>
      </c>
    </row>
    <row r="262" spans="1:16" s="3" customFormat="1" ht="15.75" customHeight="1">
      <c r="A262" s="453" t="s">
        <v>2183</v>
      </c>
      <c r="B262" s="285" t="s">
        <v>25</v>
      </c>
      <c r="C262" s="61"/>
      <c r="D262" t="s">
        <v>2768</v>
      </c>
      <c r="E262" s="270" t="s">
        <v>3898</v>
      </c>
      <c r="F262" s="61"/>
      <c r="G262" s="414">
        <f>'Punten per wedstrijd'!C1346</f>
        <v>0</v>
      </c>
      <c r="H262" s="415">
        <f>'Punten per wedstrijd'!D1346</f>
        <v>1</v>
      </c>
      <c r="I262" s="416">
        <f>'Punten per wedstrijd'!E1346</f>
        <v>0</v>
      </c>
      <c r="J262" s="453" t="s">
        <v>2183</v>
      </c>
      <c r="K262" s="107" t="s">
        <v>2196</v>
      </c>
      <c r="L262" s="61"/>
      <c r="M262" t="s">
        <v>2801</v>
      </c>
      <c r="N262" s="270" t="s">
        <v>3924</v>
      </c>
      <c r="O262" s="61"/>
      <c r="P262" s="9">
        <f>SUM(Puntenklassement!D20)</f>
        <v>3958</v>
      </c>
    </row>
    <row r="263" spans="1:16" s="3" customFormat="1" ht="15.75" customHeight="1">
      <c r="A263" s="453" t="s">
        <v>2184</v>
      </c>
      <c r="B263" s="107" t="s">
        <v>2714</v>
      </c>
      <c r="C263" s="61"/>
      <c r="D263" t="s">
        <v>2297</v>
      </c>
      <c r="E263" s="270" t="s">
        <v>2827</v>
      </c>
      <c r="F263" s="61"/>
      <c r="G263" s="414">
        <f>'Punten per wedstrijd'!C1375</f>
        <v>0</v>
      </c>
      <c r="H263" s="415">
        <f>'Punten per wedstrijd'!D1375</f>
        <v>1</v>
      </c>
      <c r="I263" s="416">
        <f>'Punten per wedstrijd'!E1375</f>
        <v>0</v>
      </c>
      <c r="J263" s="453" t="s">
        <v>2184</v>
      </c>
      <c r="K263" s="106" t="s">
        <v>1346</v>
      </c>
      <c r="L263" s="61"/>
      <c r="M263" t="s">
        <v>2767</v>
      </c>
      <c r="N263" s="270" t="s">
        <v>3922</v>
      </c>
      <c r="O263" s="61"/>
      <c r="P263" s="9">
        <f>SUM(Puntenklassement!D4)</f>
        <v>3909</v>
      </c>
    </row>
    <row r="264" spans="1:16" s="3" customFormat="1" ht="15.75" customHeight="1">
      <c r="A264" s="453" t="s">
        <v>2185</v>
      </c>
      <c r="B264" s="107" t="s">
        <v>683</v>
      </c>
      <c r="C264" s="61"/>
      <c r="D264" t="s">
        <v>2741</v>
      </c>
      <c r="E264" s="270" t="s">
        <v>3899</v>
      </c>
      <c r="F264" s="61"/>
      <c r="G264" s="414">
        <f>'Punten per wedstrijd'!C1366</f>
        <v>0</v>
      </c>
      <c r="H264" s="415">
        <f>'Punten per wedstrijd'!D1366</f>
        <v>0</v>
      </c>
      <c r="I264" s="416">
        <f>'Punten per wedstrijd'!E1366</f>
        <v>4</v>
      </c>
      <c r="J264" s="453" t="s">
        <v>2185</v>
      </c>
      <c r="K264" s="285" t="s">
        <v>1753</v>
      </c>
      <c r="L264" s="61"/>
      <c r="M264" t="s">
        <v>2787</v>
      </c>
      <c r="N264" s="270" t="s">
        <v>3917</v>
      </c>
      <c r="O264" s="61"/>
      <c r="P264" s="9">
        <f>SUM(Puntenklassement!D105)</f>
        <v>3863</v>
      </c>
    </row>
    <row r="265" spans="1:16" s="3" customFormat="1" ht="15.75" customHeight="1">
      <c r="A265" s="453" t="s">
        <v>2186</v>
      </c>
      <c r="B265" s="284" t="s">
        <v>3639</v>
      </c>
      <c r="C265" s="61"/>
      <c r="D265" t="s">
        <v>3887</v>
      </c>
      <c r="E265" s="270" t="s">
        <v>3941</v>
      </c>
      <c r="F265" s="61"/>
      <c r="G265" s="414">
        <f>'Punten per wedstrijd'!C1352</f>
        <v>0</v>
      </c>
      <c r="H265" s="415">
        <f>'Punten per wedstrijd'!D1352</f>
        <v>0</v>
      </c>
      <c r="I265" s="416">
        <f>'Punten per wedstrijd'!E1352</f>
        <v>3</v>
      </c>
      <c r="J265" s="453" t="s">
        <v>2186</v>
      </c>
      <c r="K265" s="107" t="s">
        <v>2832</v>
      </c>
      <c r="L265" s="61"/>
      <c r="M265" t="s">
        <v>2807</v>
      </c>
      <c r="N265" s="270" t="s">
        <v>3934</v>
      </c>
      <c r="O265" s="61"/>
      <c r="P265" s="9">
        <f>SUM(Puntenklassement!D109)</f>
        <v>3763</v>
      </c>
    </row>
    <row r="266" spans="1:16" s="3" customFormat="1" ht="15.75" customHeight="1">
      <c r="A266" s="453" t="s">
        <v>2187</v>
      </c>
      <c r="B266" s="107" t="s">
        <v>2216</v>
      </c>
      <c r="C266" s="61"/>
      <c r="D266" t="s">
        <v>2790</v>
      </c>
      <c r="E266" s="270" t="s">
        <v>3925</v>
      </c>
      <c r="F266" s="61"/>
      <c r="G266" s="414">
        <f>'Punten per wedstrijd'!C1309</f>
        <v>0</v>
      </c>
      <c r="H266" s="415">
        <f>'Punten per wedstrijd'!D1309</f>
        <v>0</v>
      </c>
      <c r="I266" s="416">
        <f>'Punten per wedstrijd'!E1309</f>
        <v>2</v>
      </c>
      <c r="J266" s="453" t="s">
        <v>2187</v>
      </c>
      <c r="K266" s="107" t="s">
        <v>686</v>
      </c>
      <c r="L266" s="61"/>
      <c r="M266" t="s">
        <v>2798</v>
      </c>
      <c r="N266" s="270" t="s">
        <v>3911</v>
      </c>
      <c r="O266" s="61"/>
      <c r="P266" s="9">
        <f>SUM(Puntenklassement!D117)</f>
        <v>3748</v>
      </c>
    </row>
    <row r="267" spans="1:16" s="3" customFormat="1" ht="15.75" customHeight="1">
      <c r="A267" s="453" t="s">
        <v>2188</v>
      </c>
      <c r="B267" s="284" t="s">
        <v>21</v>
      </c>
      <c r="C267" s="61"/>
      <c r="D267" t="s">
        <v>2754</v>
      </c>
      <c r="E267" s="270" t="s">
        <v>3898</v>
      </c>
      <c r="F267" s="61"/>
      <c r="G267" s="414">
        <f>'Punten per wedstrijd'!C1330</f>
        <v>0</v>
      </c>
      <c r="H267" s="415">
        <f>'Punten per wedstrijd'!D1330</f>
        <v>0</v>
      </c>
      <c r="I267" s="416">
        <f>'Punten per wedstrijd'!E1330</f>
        <v>2</v>
      </c>
      <c r="J267" s="453" t="s">
        <v>2188</v>
      </c>
      <c r="K267" s="107" t="s">
        <v>2714</v>
      </c>
      <c r="L267" s="61"/>
      <c r="M267" t="s">
        <v>2297</v>
      </c>
      <c r="N267" s="270" t="s">
        <v>2827</v>
      </c>
      <c r="O267" s="61"/>
      <c r="P267" s="9">
        <f>SUM(Puntenklassement!D108)</f>
        <v>3719</v>
      </c>
    </row>
    <row r="268" spans="1:16" s="3" customFormat="1" ht="15.75" customHeight="1">
      <c r="A268" s="453" t="s">
        <v>2189</v>
      </c>
      <c r="B268" s="284" t="s">
        <v>143</v>
      </c>
      <c r="C268" s="61"/>
      <c r="D268" t="s">
        <v>2747</v>
      </c>
      <c r="E268" s="270" t="s">
        <v>3898</v>
      </c>
      <c r="F268" s="61"/>
      <c r="G268" s="414">
        <f>'Punten per wedstrijd'!C1387</f>
        <v>0</v>
      </c>
      <c r="H268" s="415">
        <f>'Punten per wedstrijd'!D1387</f>
        <v>0</v>
      </c>
      <c r="I268" s="416">
        <f>'Punten per wedstrijd'!E1387</f>
        <v>2</v>
      </c>
      <c r="J268" s="453" t="s">
        <v>2189</v>
      </c>
      <c r="K268" s="285" t="s">
        <v>1690</v>
      </c>
      <c r="L268" s="61"/>
      <c r="M268" t="s">
        <v>3874</v>
      </c>
      <c r="N268" s="270" t="s">
        <v>3931</v>
      </c>
      <c r="O268" s="61"/>
      <c r="P268" s="9">
        <f>SUM(Puntenklassement!D102)</f>
        <v>3674</v>
      </c>
    </row>
    <row r="269" spans="1:16" s="3" customFormat="1" ht="15.75" customHeight="1">
      <c r="A269" s="453" t="s">
        <v>2190</v>
      </c>
      <c r="B269" s="107" t="s">
        <v>2729</v>
      </c>
      <c r="C269" s="61"/>
      <c r="D269" t="s">
        <v>2275</v>
      </c>
      <c r="E269" s="270" t="s">
        <v>2829</v>
      </c>
      <c r="F269" s="61"/>
      <c r="G269" s="414">
        <f>'Punten per wedstrijd'!C1398</f>
        <v>0</v>
      </c>
      <c r="H269" s="415">
        <f>'Punten per wedstrijd'!D1398</f>
        <v>0</v>
      </c>
      <c r="I269" s="416">
        <f>'Punten per wedstrijd'!E1398</f>
        <v>2</v>
      </c>
      <c r="J269" s="453" t="s">
        <v>2190</v>
      </c>
      <c r="K269" s="284" t="s">
        <v>3640</v>
      </c>
      <c r="L269" s="61"/>
      <c r="M269" t="s">
        <v>3888</v>
      </c>
      <c r="N269" s="270" t="s">
        <v>3939</v>
      </c>
      <c r="O269" s="61"/>
      <c r="P269" s="9">
        <f>SUM(Puntenklassement!D91)</f>
        <v>3660</v>
      </c>
    </row>
    <row r="270" spans="1:16" s="3" customFormat="1" ht="15.75" customHeight="1">
      <c r="A270" s="453" t="s">
        <v>2191</v>
      </c>
      <c r="B270" s="285" t="s">
        <v>1653</v>
      </c>
      <c r="C270" s="61"/>
      <c r="D270" t="s">
        <v>2746</v>
      </c>
      <c r="E270" s="270" t="s">
        <v>3905</v>
      </c>
      <c r="F270" s="61"/>
      <c r="G270" s="414">
        <f>'Punten per wedstrijd'!C1286</f>
        <v>0</v>
      </c>
      <c r="H270" s="415">
        <f>'Punten per wedstrijd'!D1286</f>
        <v>0</v>
      </c>
      <c r="I270" s="416">
        <f>'Punten per wedstrijd'!E1286</f>
        <v>1</v>
      </c>
      <c r="J270" s="453" t="s">
        <v>2191</v>
      </c>
      <c r="K270" s="285" t="s">
        <v>1668</v>
      </c>
      <c r="L270" s="61"/>
      <c r="M270" t="s">
        <v>2765</v>
      </c>
      <c r="N270" s="270" t="s">
        <v>3909</v>
      </c>
      <c r="O270" s="61"/>
      <c r="P270" s="9">
        <f>SUM(Puntenklassement!D70)</f>
        <v>3658</v>
      </c>
    </row>
    <row r="271" spans="1:16" s="3" customFormat="1" ht="15.75" customHeight="1">
      <c r="A271" s="453" t="s">
        <v>2192</v>
      </c>
      <c r="B271" s="284" t="s">
        <v>3629</v>
      </c>
      <c r="C271" s="61"/>
      <c r="D271" t="s">
        <v>2849</v>
      </c>
      <c r="E271" s="270" t="s">
        <v>3944</v>
      </c>
      <c r="F271" s="61"/>
      <c r="G271" s="414">
        <f>'Punten per wedstrijd'!C1313</f>
        <v>0</v>
      </c>
      <c r="H271" s="415">
        <f>'Punten per wedstrijd'!D1313</f>
        <v>0</v>
      </c>
      <c r="I271" s="416">
        <f>'Punten per wedstrijd'!E1313</f>
        <v>1</v>
      </c>
      <c r="J271" s="453" t="s">
        <v>2192</v>
      </c>
      <c r="K271" s="285" t="s">
        <v>1649</v>
      </c>
      <c r="L271" s="61"/>
      <c r="M271" t="s">
        <v>2778</v>
      </c>
      <c r="N271" s="270" t="s">
        <v>2824</v>
      </c>
      <c r="O271" s="61"/>
      <c r="P271" s="9">
        <f>SUM(Puntenklassement!D107)</f>
        <v>3630</v>
      </c>
    </row>
    <row r="272" spans="1:16" s="3" customFormat="1" ht="15.75" customHeight="1">
      <c r="A272" s="453" t="s">
        <v>2303</v>
      </c>
      <c r="B272" s="106" t="s">
        <v>1345</v>
      </c>
      <c r="C272" s="61"/>
      <c r="D272" t="s">
        <v>3869</v>
      </c>
      <c r="E272" s="270" t="s">
        <v>3916</v>
      </c>
      <c r="F272" s="61"/>
      <c r="G272" s="414">
        <f>'Punten per wedstrijd'!C1349</f>
        <v>0</v>
      </c>
      <c r="H272" s="415">
        <f>'Punten per wedstrijd'!D1349</f>
        <v>0</v>
      </c>
      <c r="I272" s="416">
        <f>'Punten per wedstrijd'!E1349</f>
        <v>1</v>
      </c>
      <c r="J272" s="453" t="s">
        <v>2303</v>
      </c>
      <c r="K272" s="107" t="s">
        <v>2198</v>
      </c>
      <c r="L272" s="61"/>
      <c r="M272" t="s">
        <v>2793</v>
      </c>
      <c r="N272" s="270" t="s">
        <v>3933</v>
      </c>
      <c r="O272" s="61"/>
      <c r="P272" s="9">
        <f>SUM(Puntenklassement!D86)</f>
        <v>3610</v>
      </c>
    </row>
    <row r="273" spans="1:16" s="3" customFormat="1" ht="15.75" customHeight="1">
      <c r="A273" s="453" t="s">
        <v>2304</v>
      </c>
      <c r="B273" s="285" t="s">
        <v>37</v>
      </c>
      <c r="C273" s="61"/>
      <c r="D273" t="s">
        <v>2758</v>
      </c>
      <c r="E273" s="270" t="s">
        <v>3904</v>
      </c>
      <c r="F273" s="61"/>
      <c r="G273" s="414">
        <f>'Punten per wedstrijd'!C1386</f>
        <v>0</v>
      </c>
      <c r="H273" s="415">
        <f>'Punten per wedstrijd'!D1386</f>
        <v>0</v>
      </c>
      <c r="I273" s="416">
        <f>'Punten per wedstrijd'!E1386</f>
        <v>1</v>
      </c>
      <c r="J273" s="453" t="s">
        <v>2304</v>
      </c>
      <c r="K273" s="285" t="s">
        <v>1658</v>
      </c>
      <c r="L273" s="61"/>
      <c r="M273" t="s">
        <v>2763</v>
      </c>
      <c r="N273" s="270" t="s">
        <v>3919</v>
      </c>
      <c r="O273" s="61"/>
      <c r="P273" s="9">
        <f>SUM(Puntenklassement!D33)</f>
        <v>3604</v>
      </c>
    </row>
    <row r="274" spans="1:16" s="3" customFormat="1" ht="15.75" customHeight="1">
      <c r="A274" s="453" t="s">
        <v>2305</v>
      </c>
      <c r="B274" s="107" t="s">
        <v>2728</v>
      </c>
      <c r="C274" s="61"/>
      <c r="D274" t="s">
        <v>2806</v>
      </c>
      <c r="E274" s="270" t="s">
        <v>3933</v>
      </c>
      <c r="F274" s="61"/>
      <c r="G274" s="414">
        <f>'Punten per wedstrijd'!C1402</f>
        <v>0</v>
      </c>
      <c r="H274" s="415">
        <f>'Punten per wedstrijd'!D1402</f>
        <v>0</v>
      </c>
      <c r="I274" s="416">
        <f>'Punten per wedstrijd'!E1402</f>
        <v>1</v>
      </c>
      <c r="J274" s="453" t="s">
        <v>2305</v>
      </c>
      <c r="K274" s="107" t="s">
        <v>2721</v>
      </c>
      <c r="L274" s="61"/>
      <c r="M274" t="s">
        <v>2288</v>
      </c>
      <c r="N274" s="270" t="s">
        <v>3933</v>
      </c>
      <c r="O274" s="61"/>
      <c r="P274" s="9">
        <f>SUM(Puntenklassement!D122)</f>
        <v>3598</v>
      </c>
    </row>
    <row r="275" spans="1:16" s="3" customFormat="1" ht="15.75" customHeight="1">
      <c r="A275" s="453" t="s">
        <v>2684</v>
      </c>
      <c r="B275" s="285" t="s">
        <v>1664</v>
      </c>
      <c r="C275" s="61"/>
      <c r="D275" t="s">
        <v>3870</v>
      </c>
      <c r="E275" s="270" t="s">
        <v>3921</v>
      </c>
      <c r="F275" s="61"/>
      <c r="G275" s="414">
        <f>'Punten per wedstrijd'!C1277</f>
        <v>0</v>
      </c>
      <c r="H275" s="415">
        <f>'Punten per wedstrijd'!D1277</f>
        <v>0</v>
      </c>
      <c r="I275" s="416">
        <f>'Punten per wedstrijd'!E1277</f>
        <v>0</v>
      </c>
      <c r="J275" s="453" t="s">
        <v>2684</v>
      </c>
      <c r="K275" s="284" t="s">
        <v>3626</v>
      </c>
      <c r="L275" s="61"/>
      <c r="M275" t="s">
        <v>2818</v>
      </c>
      <c r="N275" s="270" t="s">
        <v>3930</v>
      </c>
      <c r="O275" s="61"/>
      <c r="P275" s="9">
        <f>SUM(Puntenklassement!D35)</f>
        <v>3562</v>
      </c>
    </row>
    <row r="276" spans="1:16" s="3" customFormat="1" ht="15.75" customHeight="1">
      <c r="A276" s="453" t="s">
        <v>2685</v>
      </c>
      <c r="B276" s="107" t="s">
        <v>651</v>
      </c>
      <c r="C276" s="61"/>
      <c r="D276" t="s">
        <v>2756</v>
      </c>
      <c r="E276" s="270" t="s">
        <v>3903</v>
      </c>
      <c r="F276" s="61"/>
      <c r="G276" s="414">
        <f>'Punten per wedstrijd'!C1354</f>
        <v>0</v>
      </c>
      <c r="H276" s="415">
        <f>'Punten per wedstrijd'!D1354</f>
        <v>0</v>
      </c>
      <c r="I276" s="416">
        <f>'Punten per wedstrijd'!E1354</f>
        <v>0</v>
      </c>
      <c r="J276" s="453" t="s">
        <v>2685</v>
      </c>
      <c r="K276" s="284" t="s">
        <v>3642</v>
      </c>
      <c r="L276" s="61"/>
      <c r="M276" t="s">
        <v>3890</v>
      </c>
      <c r="N276" s="270" t="s">
        <v>2837</v>
      </c>
      <c r="O276" s="61"/>
      <c r="P276" s="9">
        <f>SUM(Puntenklassement!D101)</f>
        <v>3548</v>
      </c>
    </row>
    <row r="277" spans="1:16" s="3" customFormat="1" ht="15.75" customHeight="1">
      <c r="A277" s="453" t="s">
        <v>2686</v>
      </c>
      <c r="B277" s="284" t="s">
        <v>142</v>
      </c>
      <c r="C277" s="61"/>
      <c r="D277" t="s">
        <v>2761</v>
      </c>
      <c r="E277" s="270" t="s">
        <v>2298</v>
      </c>
      <c r="F277" s="61"/>
      <c r="G277" s="414">
        <f>'Punten per wedstrijd'!C1364</f>
        <v>0</v>
      </c>
      <c r="H277" s="415">
        <f>'Punten per wedstrijd'!D1364</f>
        <v>0</v>
      </c>
      <c r="I277" s="416">
        <f>'Punten per wedstrijd'!E1364</f>
        <v>0</v>
      </c>
      <c r="J277" s="453" t="s">
        <v>2686</v>
      </c>
      <c r="K277" s="107" t="s">
        <v>2727</v>
      </c>
      <c r="L277" s="61"/>
      <c r="M277" t="s">
        <v>2296</v>
      </c>
      <c r="N277" s="270" t="s">
        <v>2836</v>
      </c>
      <c r="O277" s="61"/>
      <c r="P277" s="9">
        <f>SUM(Puntenklassement!D126)</f>
        <v>3465</v>
      </c>
    </row>
    <row r="278" spans="1:16" s="3" customFormat="1" ht="15.75" customHeight="1">
      <c r="A278" s="453" t="s">
        <v>2687</v>
      </c>
      <c r="B278" s="106" t="s">
        <v>1349</v>
      </c>
      <c r="C278" s="61"/>
      <c r="D278" t="s">
        <v>2751</v>
      </c>
      <c r="E278" s="270" t="s">
        <v>3915</v>
      </c>
      <c r="F278" s="61"/>
      <c r="G278" s="414">
        <f>'Punten per wedstrijd'!C1365</f>
        <v>0</v>
      </c>
      <c r="H278" s="415">
        <f>'Punten per wedstrijd'!D1365</f>
        <v>0</v>
      </c>
      <c r="I278" s="416">
        <f>'Punten per wedstrijd'!E1365</f>
        <v>0</v>
      </c>
      <c r="J278" s="453" t="s">
        <v>2687</v>
      </c>
      <c r="K278" s="107" t="s">
        <v>2217</v>
      </c>
      <c r="L278" s="61"/>
      <c r="M278" t="s">
        <v>2791</v>
      </c>
      <c r="N278" s="270" t="s">
        <v>2830</v>
      </c>
      <c r="O278" s="61"/>
      <c r="P278" s="9">
        <f>SUM(Puntenklassement!D130)</f>
        <v>3412</v>
      </c>
    </row>
    <row r="279" spans="1:16" s="3" customFormat="1" ht="15.75" customHeight="1">
      <c r="A279" s="453" t="s">
        <v>2688</v>
      </c>
      <c r="B279" s="107" t="s">
        <v>686</v>
      </c>
      <c r="C279" s="61"/>
      <c r="D279" t="s">
        <v>2798</v>
      </c>
      <c r="E279" s="270" t="s">
        <v>3911</v>
      </c>
      <c r="F279" s="61"/>
      <c r="G279" s="414">
        <f>'Punten per wedstrijd'!C1384</f>
        <v>0</v>
      </c>
      <c r="H279" s="415">
        <f>'Punten per wedstrijd'!D1384</f>
        <v>0</v>
      </c>
      <c r="I279" s="416">
        <f>'Punten per wedstrijd'!E1384</f>
        <v>0</v>
      </c>
      <c r="J279" s="453" t="s">
        <v>2688</v>
      </c>
      <c r="K279" s="285" t="s">
        <v>1656</v>
      </c>
      <c r="L279" s="61"/>
      <c r="M279" t="s">
        <v>2810</v>
      </c>
      <c r="N279" s="270" t="s">
        <v>2836</v>
      </c>
      <c r="O279" s="61"/>
      <c r="P279" s="9">
        <f>SUM(Puntenklassement!D9)</f>
        <v>3393</v>
      </c>
    </row>
    <row r="280" spans="1:16" s="3" customFormat="1" ht="15.75" customHeight="1">
      <c r="A280" s="453" t="s">
        <v>2689</v>
      </c>
      <c r="B280" s="285" t="s">
        <v>33</v>
      </c>
      <c r="C280" s="61"/>
      <c r="D280" t="s">
        <v>2745</v>
      </c>
      <c r="E280" s="270" t="s">
        <v>2298</v>
      </c>
      <c r="F280" s="61"/>
      <c r="G280" s="414">
        <f>'Punten per wedstrijd'!C1385</f>
        <v>0</v>
      </c>
      <c r="H280" s="415">
        <f>'Punten per wedstrijd'!D1385</f>
        <v>0</v>
      </c>
      <c r="I280" s="416">
        <f>'Punten per wedstrijd'!E1385</f>
        <v>0</v>
      </c>
      <c r="J280" s="453" t="s">
        <v>2689</v>
      </c>
      <c r="K280" s="107" t="s">
        <v>2197</v>
      </c>
      <c r="L280" s="61"/>
      <c r="M280" t="s">
        <v>2804</v>
      </c>
      <c r="N280" s="270" t="s">
        <v>3931</v>
      </c>
      <c r="O280" s="61"/>
      <c r="P280" s="9">
        <f>SUM(Puntenklassement!D29)</f>
        <v>3346</v>
      </c>
    </row>
    <row r="281" spans="1:16" s="3" customFormat="1" ht="15.75" customHeight="1">
      <c r="A281" s="453" t="s">
        <v>2690</v>
      </c>
      <c r="B281" s="107" t="s">
        <v>2721</v>
      </c>
      <c r="C281" s="61"/>
      <c r="D281" t="s">
        <v>2288</v>
      </c>
      <c r="E281" s="270" t="s">
        <v>3933</v>
      </c>
      <c r="F281" s="61"/>
      <c r="G281" s="414">
        <f>'Punten per wedstrijd'!C1389</f>
        <v>0</v>
      </c>
      <c r="H281" s="415">
        <f>'Punten per wedstrijd'!D1389</f>
        <v>0</v>
      </c>
      <c r="I281" s="416">
        <f>'Punten per wedstrijd'!E1389</f>
        <v>0</v>
      </c>
      <c r="J281" s="453" t="s">
        <v>2690</v>
      </c>
      <c r="K281" s="284" t="s">
        <v>3643</v>
      </c>
      <c r="L281" s="61"/>
      <c r="M281" t="s">
        <v>3891</v>
      </c>
      <c r="N281" s="270" t="s">
        <v>3938</v>
      </c>
      <c r="O281" s="61"/>
      <c r="P281" s="9">
        <f>SUM(Puntenklassement!D110)</f>
        <v>3052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3900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3623</v>
      </c>
      <c r="L282" s="61"/>
      <c r="M282" t="s">
        <v>2815</v>
      </c>
      <c r="N282" s="270" t="s">
        <v>2301</v>
      </c>
      <c r="O282" s="61"/>
      <c r="P282" s="9">
        <f>SUM(Puntenklassement!D18)</f>
        <v>2963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227</v>
      </c>
      <c r="H284" s="1">
        <f>SUM(H147:H282)</f>
        <v>269</v>
      </c>
      <c r="I284" s="1">
        <f>SUM(I147:I282)</f>
        <v>232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4884</v>
      </c>
      <c r="F287" s="283" t="s">
        <v>4816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3691</v>
      </c>
      <c r="E288" s="217">
        <f>UCIRanking!B9</f>
        <v>67279.437499999971</v>
      </c>
      <c r="F288" s="217">
        <v>67045.837499999965</v>
      </c>
      <c r="G288" s="57">
        <f>SUM(E288-F288)</f>
        <v>233.60000000000582</v>
      </c>
      <c r="H288" s="3"/>
      <c r="I288" s="453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12134.500000000002</v>
      </c>
    </row>
    <row r="289" spans="1:15" s="61" customFormat="1" ht="15.75" customHeight="1">
      <c r="A289" s="453" t="s">
        <v>2</v>
      </c>
      <c r="B289" s="285" t="s">
        <v>31</v>
      </c>
      <c r="C289" s="9"/>
      <c r="D289" s="359" t="s">
        <v>3697</v>
      </c>
      <c r="E289" s="217">
        <f>UCIRanking!B115</f>
        <v>66713.787499999977</v>
      </c>
      <c r="F289" s="217">
        <v>66549.21249999998</v>
      </c>
      <c r="G289" s="57">
        <f>SUM(E289-F289)</f>
        <v>164.57499999999709</v>
      </c>
      <c r="H289" s="3"/>
      <c r="I289" s="453" t="s">
        <v>2</v>
      </c>
      <c r="J289" s="107" t="s">
        <v>3633</v>
      </c>
      <c r="L289" t="s">
        <v>3881</v>
      </c>
      <c r="M289" s="270" t="s">
        <v>3938</v>
      </c>
      <c r="O289" s="65">
        <f>$BBP$870</f>
        <v>11145.099999999999</v>
      </c>
    </row>
    <row r="290" spans="1:15" s="61" customFormat="1" ht="15.75" customHeight="1">
      <c r="A290" s="453" t="s">
        <v>3</v>
      </c>
      <c r="B290" s="107" t="s">
        <v>154</v>
      </c>
      <c r="C290" s="9"/>
      <c r="D290" s="359" t="s">
        <v>3747</v>
      </c>
      <c r="E290" s="217">
        <f>UCIRanking!B96</f>
        <v>66648.412499999933</v>
      </c>
      <c r="F290" s="217">
        <v>66559.612499999945</v>
      </c>
      <c r="G290" s="57">
        <f>SUM(E290-F290)</f>
        <v>88.799999999988358</v>
      </c>
      <c r="H290" s="345"/>
      <c r="I290" s="453" t="s">
        <v>3</v>
      </c>
      <c r="J290" s="284" t="s">
        <v>3630</v>
      </c>
      <c r="L290" t="s">
        <v>3878</v>
      </c>
      <c r="M290" s="270" t="s">
        <v>3940</v>
      </c>
      <c r="O290" s="65">
        <f>$BAO$870</f>
        <v>10559.699999999997</v>
      </c>
    </row>
    <row r="291" spans="1:15" s="61" customFormat="1" ht="15.75" customHeight="1">
      <c r="A291" s="453" t="s">
        <v>5</v>
      </c>
      <c r="B291" s="284" t="s">
        <v>21</v>
      </c>
      <c r="C291" s="9"/>
      <c r="D291" s="359" t="s">
        <v>3692</v>
      </c>
      <c r="E291" s="217">
        <f>UCIRanking!B66</f>
        <v>66504.974999999919</v>
      </c>
      <c r="F291" s="217">
        <v>66738.912499999919</v>
      </c>
      <c r="G291" s="57">
        <f>SUM(E291-F291)</f>
        <v>-233.9375</v>
      </c>
      <c r="H291" s="345"/>
      <c r="I291" s="453" t="s">
        <v>5</v>
      </c>
      <c r="J291" s="107" t="s">
        <v>3637</v>
      </c>
      <c r="L291" t="s">
        <v>3885</v>
      </c>
      <c r="M291" s="270" t="s">
        <v>3943</v>
      </c>
      <c r="O291" s="65">
        <f>$BCZ$870</f>
        <v>10542.500000000002</v>
      </c>
    </row>
    <row r="292" spans="1:15" s="61" customFormat="1" ht="15.75" customHeight="1">
      <c r="A292" s="453" t="s">
        <v>7</v>
      </c>
      <c r="B292" s="107" t="s">
        <v>155</v>
      </c>
      <c r="C292" s="9"/>
      <c r="D292" s="359" t="s">
        <v>3695</v>
      </c>
      <c r="E292" s="217">
        <f>UCIRanking!B135</f>
        <v>66438.649999999892</v>
      </c>
      <c r="F292" s="217">
        <v>66420.074999999881</v>
      </c>
      <c r="G292" s="57">
        <f>SUM(E292-F292)</f>
        <v>18.575000000011642</v>
      </c>
      <c r="H292" s="345"/>
      <c r="I292" s="453" t="s">
        <v>7</v>
      </c>
      <c r="J292" s="284" t="s">
        <v>3620</v>
      </c>
      <c r="L292" t="s">
        <v>2812</v>
      </c>
      <c r="M292" s="270" t="s">
        <v>3941</v>
      </c>
      <c r="O292" s="65">
        <f>$AWT$870</f>
        <v>10499.500000000002</v>
      </c>
    </row>
    <row r="293" spans="1:15" s="61" customFormat="1" ht="15.75" customHeight="1">
      <c r="A293" s="453" t="s">
        <v>8</v>
      </c>
      <c r="B293" s="106" t="s">
        <v>1351</v>
      </c>
      <c r="C293" s="9"/>
      <c r="D293" s="359" t="s">
        <v>3693</v>
      </c>
      <c r="E293" s="217">
        <f>UCIRanking!B126</f>
        <v>66368.825000000041</v>
      </c>
      <c r="F293" s="217">
        <v>66452.012500000026</v>
      </c>
      <c r="G293" s="57">
        <f>SUM(E293-F293)</f>
        <v>-83.187499999985448</v>
      </c>
      <c r="H293" s="345"/>
      <c r="I293" s="453" t="s">
        <v>8</v>
      </c>
      <c r="J293" s="284" t="s">
        <v>3644</v>
      </c>
      <c r="L293" t="s">
        <v>3892</v>
      </c>
      <c r="M293" s="270" t="s">
        <v>3943</v>
      </c>
      <c r="O293" s="65">
        <f>$BFK$870</f>
        <v>10413.900000000001</v>
      </c>
    </row>
    <row r="294" spans="1:15" s="61" customFormat="1" ht="15.75" customHeight="1">
      <c r="A294" s="453" t="s">
        <v>10</v>
      </c>
      <c r="B294" s="107" t="s">
        <v>683</v>
      </c>
      <c r="C294" s="464"/>
      <c r="D294" s="359" t="s">
        <v>3746</v>
      </c>
      <c r="E294" s="217">
        <f>UCIRanking!B102</f>
        <v>65746.375000000058</v>
      </c>
      <c r="F294" s="217">
        <v>65585.437500000058</v>
      </c>
      <c r="G294" s="57">
        <f>SUM(E294-F294)</f>
        <v>160.9375</v>
      </c>
      <c r="H294" s="345"/>
      <c r="I294" s="453" t="s">
        <v>10</v>
      </c>
      <c r="J294" s="284" t="s">
        <v>3648</v>
      </c>
      <c r="L294" t="s">
        <v>3897</v>
      </c>
      <c r="M294" s="270" t="s">
        <v>3926</v>
      </c>
      <c r="O294" s="65">
        <f>$BHD$870</f>
        <v>10406.799999999997</v>
      </c>
    </row>
    <row r="295" spans="1:15" s="61" customFormat="1" ht="15.75" customHeight="1">
      <c r="A295" s="453" t="s">
        <v>12</v>
      </c>
      <c r="B295" s="285" t="s">
        <v>25</v>
      </c>
      <c r="C295" s="9"/>
      <c r="D295" s="359" t="s">
        <v>3694</v>
      </c>
      <c r="E295" s="217">
        <f>UCIRanking!B82</f>
        <v>65116.025000000096</v>
      </c>
      <c r="F295" s="217">
        <v>65087.825000000099</v>
      </c>
      <c r="G295" s="57">
        <f>SUM(E295-F295)</f>
        <v>28.19999999999709</v>
      </c>
      <c r="H295" s="345"/>
      <c r="I295" s="458" t="s">
        <v>12</v>
      </c>
      <c r="J295" s="284" t="s">
        <v>3624</v>
      </c>
      <c r="L295" t="s">
        <v>2816</v>
      </c>
      <c r="M295" s="270" t="s">
        <v>3931</v>
      </c>
      <c r="O295" s="65">
        <f>$AYD$870</f>
        <v>10301.6</v>
      </c>
    </row>
    <row r="296" spans="1:15" s="61" customFormat="1" ht="15.75" customHeight="1">
      <c r="A296" s="453" t="s">
        <v>14</v>
      </c>
      <c r="B296" s="285" t="s">
        <v>1655</v>
      </c>
      <c r="C296" s="464"/>
      <c r="D296" s="359" t="s">
        <v>3703</v>
      </c>
      <c r="E296" s="217">
        <f>UCIRanking!B141</f>
        <v>64752.662499999991</v>
      </c>
      <c r="F296" s="217">
        <v>64797.787499999991</v>
      </c>
      <c r="G296" s="57">
        <f>SUM(E296-F296)</f>
        <v>-45.125</v>
      </c>
      <c r="H296" s="345"/>
      <c r="I296" s="458" t="s">
        <v>14</v>
      </c>
      <c r="J296" s="284" t="s">
        <v>3645</v>
      </c>
      <c r="L296" t="s">
        <v>3893</v>
      </c>
      <c r="M296" s="270" t="s">
        <v>2837</v>
      </c>
      <c r="O296" s="65">
        <f>$BFT$870</f>
        <v>10300.800000000007</v>
      </c>
    </row>
    <row r="297" spans="1:15" s="61" customFormat="1" ht="15.75" customHeight="1">
      <c r="A297" s="453" t="s">
        <v>16</v>
      </c>
      <c r="B297" s="285" t="s">
        <v>1661</v>
      </c>
      <c r="C297" s="464"/>
      <c r="D297" s="359" t="s">
        <v>3699</v>
      </c>
      <c r="E297" s="217">
        <f>UCIRanking!B30</f>
        <v>64731.537500000006</v>
      </c>
      <c r="F297" s="217">
        <v>64592.150000000009</v>
      </c>
      <c r="G297" s="57">
        <f>SUM(E297-F297)</f>
        <v>139.38749999999709</v>
      </c>
      <c r="H297" s="345"/>
      <c r="I297" s="458" t="s">
        <v>16</v>
      </c>
      <c r="J297" s="284" t="s">
        <v>3638</v>
      </c>
      <c r="L297" t="s">
        <v>3886</v>
      </c>
      <c r="M297" s="270" t="s">
        <v>2836</v>
      </c>
      <c r="O297" s="65">
        <f>$BDI$870</f>
        <v>10278.9</v>
      </c>
    </row>
    <row r="298" spans="1:15" s="61" customFormat="1" ht="15.75" customHeight="1">
      <c r="A298" s="453" t="s">
        <v>18</v>
      </c>
      <c r="B298" s="107" t="s">
        <v>687</v>
      </c>
      <c r="C298" s="9"/>
      <c r="D298" s="359" t="s">
        <v>3696</v>
      </c>
      <c r="E298" s="217">
        <f>UCIRanking!B39</f>
        <v>64657.012499999961</v>
      </c>
      <c r="F298" s="217">
        <v>64883.087499999958</v>
      </c>
      <c r="G298" s="57">
        <f>SUM(E298-F298)</f>
        <v>-226.07499999999709</v>
      </c>
      <c r="H298" s="345"/>
      <c r="I298" s="458" t="s">
        <v>18</v>
      </c>
      <c r="J298" s="284" t="s">
        <v>3655</v>
      </c>
      <c r="L298" t="s">
        <v>2819</v>
      </c>
      <c r="M298" s="270" t="s">
        <v>3941</v>
      </c>
      <c r="O298" s="65">
        <f>$AZE$870</f>
        <v>10227.1</v>
      </c>
    </row>
    <row r="299" spans="1:15" s="61" customFormat="1" ht="15.75" customHeight="1">
      <c r="A299" s="453" t="s">
        <v>20</v>
      </c>
      <c r="B299" s="285" t="s">
        <v>33</v>
      </c>
      <c r="C299" s="9"/>
      <c r="D299" s="359" t="s">
        <v>3698</v>
      </c>
      <c r="E299" s="217">
        <f>UCIRanking!B121</f>
        <v>64364.462500000038</v>
      </c>
      <c r="F299" s="217">
        <v>64777.912500000035</v>
      </c>
      <c r="G299" s="57">
        <f>SUM(E299-F299)</f>
        <v>-413.44999999999709</v>
      </c>
      <c r="H299" s="345"/>
      <c r="I299" s="458" t="s">
        <v>20</v>
      </c>
      <c r="J299" s="284" t="s">
        <v>3631</v>
      </c>
      <c r="L299" t="s">
        <v>3879</v>
      </c>
      <c r="M299" s="270" t="s">
        <v>3941</v>
      </c>
      <c r="O299" s="65">
        <f>$BAX$870</f>
        <v>10195.100000000002</v>
      </c>
    </row>
    <row r="300" spans="1:15" s="61" customFormat="1" ht="15.75" customHeight="1">
      <c r="A300" s="453" t="s">
        <v>22</v>
      </c>
      <c r="B300" s="107" t="s">
        <v>651</v>
      </c>
      <c r="C300" s="9"/>
      <c r="D300" s="359" t="s">
        <v>3701</v>
      </c>
      <c r="E300" s="217">
        <f>UCIRanking!B90</f>
        <v>64307.762500000099</v>
      </c>
      <c r="F300" s="217">
        <v>64335.387500000099</v>
      </c>
      <c r="G300" s="57">
        <f>SUM(E300-F300)</f>
        <v>-27.625</v>
      </c>
      <c r="H300" s="345"/>
      <c r="I300" s="458" t="s">
        <v>22</v>
      </c>
      <c r="J300" s="284" t="s">
        <v>3629</v>
      </c>
      <c r="L300" t="s">
        <v>2849</v>
      </c>
      <c r="M300" s="270" t="s">
        <v>3944</v>
      </c>
      <c r="O300" s="65">
        <f>$BAF$870</f>
        <v>10046.9</v>
      </c>
    </row>
    <row r="301" spans="1:15" s="61" customFormat="1" ht="15.75" customHeight="1">
      <c r="A301" s="453" t="s">
        <v>24</v>
      </c>
      <c r="B301" s="107" t="s">
        <v>704</v>
      </c>
      <c r="C301" s="464"/>
      <c r="D301" s="359" t="s">
        <v>3700</v>
      </c>
      <c r="E301" s="217">
        <f>UCIRanking!B60</f>
        <v>64286.774999999943</v>
      </c>
      <c r="F301" s="217">
        <v>64288.549999999952</v>
      </c>
      <c r="G301" s="57">
        <f>SUM(E301-F301)</f>
        <v>-1.7750000000087311</v>
      </c>
      <c r="H301" s="345"/>
      <c r="I301" s="458" t="s">
        <v>24</v>
      </c>
      <c r="J301" s="284" t="s">
        <v>3636</v>
      </c>
      <c r="L301" t="s">
        <v>3884</v>
      </c>
      <c r="M301" s="270" t="s">
        <v>3945</v>
      </c>
      <c r="O301" s="65">
        <f>$BCQ$870</f>
        <v>10019.400000000001</v>
      </c>
    </row>
    <row r="302" spans="1:15" s="61" customFormat="1" ht="15.75" customHeight="1">
      <c r="A302" s="453" t="s">
        <v>26</v>
      </c>
      <c r="B302" s="284" t="s">
        <v>142</v>
      </c>
      <c r="C302" s="9"/>
      <c r="D302" s="359" t="s">
        <v>3702</v>
      </c>
      <c r="E302" s="217">
        <f>UCIRanking!B100</f>
        <v>63990.262500000012</v>
      </c>
      <c r="F302" s="217">
        <v>64047.737500000017</v>
      </c>
      <c r="G302" s="57">
        <f>SUM(E302-F302)</f>
        <v>-57.475000000005821</v>
      </c>
      <c r="H302" s="345"/>
      <c r="I302" s="458" t="s">
        <v>26</v>
      </c>
      <c r="J302" s="284" t="s">
        <v>3634</v>
      </c>
      <c r="L302" t="s">
        <v>3882</v>
      </c>
      <c r="M302" s="270" t="s">
        <v>3938</v>
      </c>
      <c r="O302" s="65">
        <f>$BBY$870</f>
        <v>10004.099999999999</v>
      </c>
    </row>
    <row r="303" spans="1:15" s="61" customFormat="1" ht="15.75" customHeight="1">
      <c r="A303" s="453" t="s">
        <v>28</v>
      </c>
      <c r="B303" s="284" t="s">
        <v>143</v>
      </c>
      <c r="C303" s="9"/>
      <c r="D303" s="359" t="s">
        <v>3707</v>
      </c>
      <c r="E303" s="217">
        <f>UCIRanking!B123</f>
        <v>62737.23750000009</v>
      </c>
      <c r="F303" s="217">
        <v>62764.30000000009</v>
      </c>
      <c r="G303" s="57">
        <f>SUM(E303-F303)</f>
        <v>-27.0625</v>
      </c>
      <c r="H303" s="345"/>
      <c r="I303" s="458" t="s">
        <v>28</v>
      </c>
      <c r="J303" s="284" t="s">
        <v>3632</v>
      </c>
      <c r="L303" t="s">
        <v>3880</v>
      </c>
      <c r="M303" s="270" t="s">
        <v>2837</v>
      </c>
      <c r="O303" s="65">
        <f>$BBG$870</f>
        <v>9948.6000000000022</v>
      </c>
    </row>
    <row r="304" spans="1:15" s="61" customFormat="1" ht="15.75" customHeight="1">
      <c r="A304" s="453" t="s">
        <v>30</v>
      </c>
      <c r="B304" s="285" t="s">
        <v>17</v>
      </c>
      <c r="C304" s="9"/>
      <c r="D304" s="359" t="s">
        <v>3704</v>
      </c>
      <c r="E304" s="217">
        <f>UCIRanking!B48</f>
        <v>62669.387500000099</v>
      </c>
      <c r="F304" s="217">
        <v>62419.087500000111</v>
      </c>
      <c r="G304" s="57">
        <f>SUM(E304-F304)</f>
        <v>250.29999999998836</v>
      </c>
      <c r="H304" s="345"/>
      <c r="I304" s="458" t="s">
        <v>30</v>
      </c>
      <c r="J304" s="284" t="s">
        <v>3625</v>
      </c>
      <c r="L304" t="s">
        <v>2817</v>
      </c>
      <c r="M304" s="270" t="s">
        <v>2837</v>
      </c>
      <c r="O304" s="65">
        <f>$AYM$870</f>
        <v>9913.0000000000018</v>
      </c>
    </row>
    <row r="305" spans="1:15" s="61" customFormat="1" ht="15.75" customHeight="1">
      <c r="A305" s="453" t="s">
        <v>32</v>
      </c>
      <c r="B305" s="285" t="s">
        <v>1653</v>
      </c>
      <c r="C305" s="464"/>
      <c r="D305" s="359" t="s">
        <v>3708</v>
      </c>
      <c r="E305" s="217">
        <f>UCIRanking!B22</f>
        <v>62522.875</v>
      </c>
      <c r="F305" s="217">
        <v>62377.849999999991</v>
      </c>
      <c r="G305" s="57">
        <f>SUM(E305-F305)</f>
        <v>145.02500000000873</v>
      </c>
      <c r="H305" s="345"/>
      <c r="I305" s="458" t="s">
        <v>32</v>
      </c>
      <c r="J305" s="107" t="s">
        <v>3685</v>
      </c>
      <c r="L305" t="s">
        <v>3894</v>
      </c>
      <c r="M305" s="270" t="s">
        <v>3943</v>
      </c>
      <c r="O305" s="65">
        <f>$BGC$870</f>
        <v>9903.0999999999967</v>
      </c>
    </row>
    <row r="306" spans="1:15" s="61" customFormat="1" ht="15.75" customHeight="1">
      <c r="A306" s="453" t="s">
        <v>34</v>
      </c>
      <c r="B306" s="285" t="s">
        <v>37</v>
      </c>
      <c r="C306" s="9"/>
      <c r="D306" s="359" t="s">
        <v>3705</v>
      </c>
      <c r="E306" s="217">
        <f>UCIRanking!B122</f>
        <v>62440.92624999999</v>
      </c>
      <c r="F306" s="217">
        <v>62442.501249999987</v>
      </c>
      <c r="G306" s="57">
        <f>SUM(E306-F306)</f>
        <v>-1.5749999999970896</v>
      </c>
      <c r="H306" s="345"/>
      <c r="I306" s="458" t="s">
        <v>34</v>
      </c>
      <c r="J306" s="107" t="s">
        <v>3622</v>
      </c>
      <c r="L306" t="s">
        <v>2814</v>
      </c>
      <c r="M306" s="270" t="s">
        <v>3943</v>
      </c>
      <c r="O306" s="65">
        <f>$AXL$870</f>
        <v>9857.9999999999982</v>
      </c>
    </row>
    <row r="307" spans="1:15" s="61" customFormat="1" ht="15.75" customHeight="1">
      <c r="A307" s="453" t="s">
        <v>36</v>
      </c>
      <c r="B307" s="285" t="s">
        <v>11</v>
      </c>
      <c r="C307" s="9"/>
      <c r="D307" s="359" t="s">
        <v>3706</v>
      </c>
      <c r="E307" s="217">
        <f>UCIRanking!B31</f>
        <v>62397.775000000067</v>
      </c>
      <c r="F307" s="217">
        <v>62314.95000000007</v>
      </c>
      <c r="G307" s="57">
        <f>SUM(E307-F307)</f>
        <v>82.82499999999709</v>
      </c>
      <c r="H307" s="345"/>
      <c r="I307" s="458" t="s">
        <v>36</v>
      </c>
      <c r="J307" s="284" t="s">
        <v>3621</v>
      </c>
      <c r="L307" t="s">
        <v>2813</v>
      </c>
      <c r="M307" s="270" t="s">
        <v>3942</v>
      </c>
      <c r="O307" s="65">
        <f>$AXC$870</f>
        <v>9740.5000000000036</v>
      </c>
    </row>
    <row r="308" spans="1:15" s="61" customFormat="1" ht="15.75" customHeight="1">
      <c r="A308" s="453" t="s">
        <v>38</v>
      </c>
      <c r="B308" s="106" t="s">
        <v>1344</v>
      </c>
      <c r="C308" s="464"/>
      <c r="D308" s="359" t="s">
        <v>3711</v>
      </c>
      <c r="E308" s="217">
        <f>UCIRanking!B34</f>
        <v>62389.32499999999</v>
      </c>
      <c r="F308" s="217">
        <v>62384.82499999999</v>
      </c>
      <c r="G308" s="57">
        <f>SUM(E308-F308)</f>
        <v>4.5</v>
      </c>
      <c r="H308" s="345"/>
      <c r="I308" s="458" t="s">
        <v>38</v>
      </c>
      <c r="J308" s="284" t="s">
        <v>3641</v>
      </c>
      <c r="L308" t="s">
        <v>3889</v>
      </c>
      <c r="M308" s="270" t="s">
        <v>2835</v>
      </c>
      <c r="O308" s="65">
        <f>$BEJ$870</f>
        <v>9651.85</v>
      </c>
    </row>
    <row r="309" spans="1:15" s="61" customFormat="1" ht="15.75" customHeight="1">
      <c r="A309" s="453" t="s">
        <v>145</v>
      </c>
      <c r="B309" s="107" t="s">
        <v>654</v>
      </c>
      <c r="C309" s="9"/>
      <c r="D309" s="359" t="s">
        <v>3712</v>
      </c>
      <c r="E309" s="217">
        <f>UCIRanking!B106</f>
        <v>62328.475000000006</v>
      </c>
      <c r="F309" s="217">
        <v>62297.100000000006</v>
      </c>
      <c r="G309" s="57">
        <f>SUM(E309-F309)</f>
        <v>31.375</v>
      </c>
      <c r="H309" s="345"/>
      <c r="I309" s="458" t="s">
        <v>145</v>
      </c>
      <c r="J309" s="284" t="s">
        <v>3635</v>
      </c>
      <c r="L309" t="s">
        <v>3883</v>
      </c>
      <c r="M309" s="270" t="s">
        <v>2835</v>
      </c>
      <c r="O309" s="65">
        <f>$BCH$870</f>
        <v>9614.0999999999949</v>
      </c>
    </row>
    <row r="310" spans="1:15" s="61" customFormat="1" ht="15.75" customHeight="1">
      <c r="A310" s="453" t="s">
        <v>146</v>
      </c>
      <c r="B310" s="107" t="s">
        <v>141</v>
      </c>
      <c r="C310" s="9"/>
      <c r="D310" s="359" t="s">
        <v>3710</v>
      </c>
      <c r="E310" s="217">
        <f>UCIRanking!B67</f>
        <v>61629.099999999984</v>
      </c>
      <c r="F310" s="217">
        <v>61681.149999999987</v>
      </c>
      <c r="G310" s="57">
        <f>SUM(E310-F310)</f>
        <v>-52.05000000000291</v>
      </c>
      <c r="H310" s="345"/>
      <c r="I310" s="458" t="s">
        <v>146</v>
      </c>
      <c r="J310" s="284" t="s">
        <v>3623</v>
      </c>
      <c r="L310" t="s">
        <v>2815</v>
      </c>
      <c r="M310" s="270" t="s">
        <v>2301</v>
      </c>
      <c r="O310" s="65">
        <f>$AXU$870</f>
        <v>9364.0000000000036</v>
      </c>
    </row>
    <row r="311" spans="1:15" s="61" customFormat="1" ht="15.75" customHeight="1">
      <c r="A311" s="458" t="s">
        <v>147</v>
      </c>
      <c r="B311" s="106" t="s">
        <v>1342</v>
      </c>
      <c r="C311" s="107"/>
      <c r="D311" s="359" t="s">
        <v>3714</v>
      </c>
      <c r="E311" s="217">
        <f>UCIRanking!B17</f>
        <v>60810.12499999992</v>
      </c>
      <c r="F311" s="217">
        <v>60924.37499999992</v>
      </c>
      <c r="G311" s="57">
        <f>SUM(E311-F311)</f>
        <v>-114.25</v>
      </c>
      <c r="H311" s="345"/>
      <c r="I311" s="458" t="s">
        <v>147</v>
      </c>
      <c r="J311" s="284" t="s">
        <v>3627</v>
      </c>
      <c r="L311" t="s">
        <v>2820</v>
      </c>
      <c r="M311" s="270" t="s">
        <v>3943</v>
      </c>
      <c r="O311" s="65">
        <f>$AZN$870</f>
        <v>9155.9</v>
      </c>
    </row>
    <row r="312" spans="1:15" s="61" customFormat="1" ht="15.75" customHeight="1">
      <c r="A312" s="453" t="s">
        <v>151</v>
      </c>
      <c r="B312" s="107" t="s">
        <v>682</v>
      </c>
      <c r="C312" s="9"/>
      <c r="D312" s="359" t="s">
        <v>3713</v>
      </c>
      <c r="E312" s="217">
        <f>UCIRanking!B91</f>
        <v>60728.924999999894</v>
      </c>
      <c r="F312" s="217">
        <v>60527.049999999894</v>
      </c>
      <c r="G312" s="57">
        <f>SUM(E312-F312)</f>
        <v>201.875</v>
      </c>
      <c r="H312" s="345"/>
      <c r="I312" s="458" t="s">
        <v>151</v>
      </c>
      <c r="J312" s="284" t="s">
        <v>3646</v>
      </c>
      <c r="L312" t="s">
        <v>3895</v>
      </c>
      <c r="M312" s="270" t="s">
        <v>3938</v>
      </c>
      <c r="O312" s="65">
        <f>$BGL$870</f>
        <v>8986.3000000000029</v>
      </c>
    </row>
    <row r="313" spans="1:15" s="61" customFormat="1" ht="15.75" customHeight="1">
      <c r="A313" s="453" t="s">
        <v>157</v>
      </c>
      <c r="B313" s="107" t="s">
        <v>653</v>
      </c>
      <c r="C313" s="9"/>
      <c r="D313" s="359" t="s">
        <v>3716</v>
      </c>
      <c r="E313" s="217">
        <f>UCIRanking!B107</f>
        <v>60093.362500000054</v>
      </c>
      <c r="F313" s="217">
        <v>59862.83750000006</v>
      </c>
      <c r="G313" s="57">
        <f>SUM(E313-F313)</f>
        <v>230.52499999999418</v>
      </c>
      <c r="H313" s="345"/>
      <c r="I313" s="458" t="s">
        <v>157</v>
      </c>
      <c r="J313" s="284" t="s">
        <v>3643</v>
      </c>
      <c r="L313" t="s">
        <v>3891</v>
      </c>
      <c r="M313" s="270" t="s">
        <v>3938</v>
      </c>
      <c r="O313" s="65">
        <f>$BFB$870</f>
        <v>8825.3000000000029</v>
      </c>
    </row>
    <row r="314" spans="1:15" s="61" customFormat="1" ht="15.75" customHeight="1">
      <c r="A314" s="453" t="s">
        <v>159</v>
      </c>
      <c r="B314" s="107" t="s">
        <v>162</v>
      </c>
      <c r="C314" s="9"/>
      <c r="D314" s="359" t="s">
        <v>3748</v>
      </c>
      <c r="E314" s="217">
        <f>UCIRanking!B50</f>
        <v>60083.449999999932</v>
      </c>
      <c r="F314" s="217">
        <v>60113.562499999935</v>
      </c>
      <c r="G314" s="57">
        <f>SUM(E314-F314)</f>
        <v>-30.11250000000291</v>
      </c>
      <c r="H314" s="345"/>
      <c r="I314" s="458" t="s">
        <v>159</v>
      </c>
      <c r="J314" s="284" t="s">
        <v>3642</v>
      </c>
      <c r="L314" t="s">
        <v>3890</v>
      </c>
      <c r="M314" s="270" t="s">
        <v>2837</v>
      </c>
      <c r="O314" s="65">
        <f>$BES$870</f>
        <v>8692.7000000000007</v>
      </c>
    </row>
    <row r="315" spans="1:15" s="61" customFormat="1" ht="15.75" customHeight="1">
      <c r="A315" s="453" t="s">
        <v>160</v>
      </c>
      <c r="B315" s="107" t="s">
        <v>638</v>
      </c>
      <c r="C315" s="107"/>
      <c r="D315" s="359" t="s">
        <v>3717</v>
      </c>
      <c r="E315" s="217">
        <f>UCIRanking!B109</f>
        <v>59645.749999999825</v>
      </c>
      <c r="F315" s="217">
        <v>59542.224999999817</v>
      </c>
      <c r="G315" s="57">
        <f>SUM(E315-F315)</f>
        <v>103.52500000000873</v>
      </c>
      <c r="H315" s="345"/>
      <c r="I315" s="458" t="s">
        <v>160</v>
      </c>
      <c r="J315" s="284" t="s">
        <v>3647</v>
      </c>
      <c r="L315" t="s">
        <v>3896</v>
      </c>
      <c r="M315" s="270" t="s">
        <v>3945</v>
      </c>
      <c r="O315" s="65">
        <f>$BGU$870</f>
        <v>8644.5000000000018</v>
      </c>
    </row>
    <row r="316" spans="1:15" s="61" customFormat="1" ht="15.75" customHeight="1">
      <c r="A316" s="453" t="s">
        <v>161</v>
      </c>
      <c r="B316" s="106" t="s">
        <v>1343</v>
      </c>
      <c r="C316" s="107"/>
      <c r="D316" s="359" t="s">
        <v>3715</v>
      </c>
      <c r="E316" s="217">
        <f>UCIRanking!B84</f>
        <v>59263.550000000039</v>
      </c>
      <c r="F316" s="217">
        <v>59398.400000000031</v>
      </c>
      <c r="G316" s="57">
        <f>SUM(E316-F316)</f>
        <v>-134.84999999999127</v>
      </c>
      <c r="H316" s="345"/>
      <c r="I316" s="458" t="s">
        <v>161</v>
      </c>
      <c r="J316" s="284" t="s">
        <v>3628</v>
      </c>
      <c r="L316" t="s">
        <v>2834</v>
      </c>
      <c r="M316" s="270" t="s">
        <v>3926</v>
      </c>
      <c r="O316" s="65">
        <f>$AZW$870</f>
        <v>8567.2999999999956</v>
      </c>
    </row>
    <row r="317" spans="1:15" s="61" customFormat="1" ht="15.75" customHeight="1">
      <c r="A317" s="453" t="s">
        <v>163</v>
      </c>
      <c r="B317" s="107" t="s">
        <v>667</v>
      </c>
      <c r="C317" s="107"/>
      <c r="D317" s="359" t="s">
        <v>3718</v>
      </c>
      <c r="E317" s="217">
        <f>UCIRanking!B76</f>
        <v>58829.674999999945</v>
      </c>
      <c r="F317" s="217">
        <v>58633.649999999951</v>
      </c>
      <c r="G317" s="57">
        <f>SUM(E317-F317)</f>
        <v>196.02499999999418</v>
      </c>
      <c r="H317" s="345"/>
      <c r="I317" s="453" t="s">
        <v>163</v>
      </c>
      <c r="J317" s="284" t="s">
        <v>3640</v>
      </c>
      <c r="L317" t="s">
        <v>3888</v>
      </c>
      <c r="M317" s="270" t="s">
        <v>3939</v>
      </c>
      <c r="O317" s="65">
        <f>$BEA$870</f>
        <v>8246.9999999999964</v>
      </c>
    </row>
    <row r="318" spans="1:15" s="61" customFormat="1" ht="15.75" customHeight="1">
      <c r="A318" s="458" t="s">
        <v>274</v>
      </c>
      <c r="B318" s="107" t="s">
        <v>658</v>
      </c>
      <c r="C318" s="9"/>
      <c r="D318" s="359" t="s">
        <v>3719</v>
      </c>
      <c r="E318" s="217">
        <f>UCIRanking!B140</f>
        <v>58299.024999999994</v>
      </c>
      <c r="F318" s="217">
        <v>58577.837499999994</v>
      </c>
      <c r="G318" s="57">
        <f>SUM(E318-F318)</f>
        <v>-278.8125</v>
      </c>
      <c r="H318" s="345"/>
      <c r="I318" s="458" t="s">
        <v>274</v>
      </c>
      <c r="J318" s="284" t="s">
        <v>3626</v>
      </c>
      <c r="L318" t="s">
        <v>2818</v>
      </c>
      <c r="M318" s="270" t="s">
        <v>3930</v>
      </c>
      <c r="O318" s="65">
        <f>$AYV$870</f>
        <v>7900.8999999999987</v>
      </c>
    </row>
    <row r="319" spans="1:15" s="61" customFormat="1" ht="15.75" customHeight="1">
      <c r="A319" s="458" t="s">
        <v>275</v>
      </c>
      <c r="B319" s="285" t="s">
        <v>1649</v>
      </c>
      <c r="C319" s="107"/>
      <c r="D319" s="359" t="s">
        <v>3721</v>
      </c>
      <c r="E319" s="217">
        <f>UCIRanking!B110</f>
        <v>57717.937500000015</v>
      </c>
      <c r="F319" s="217">
        <v>57734.687500000015</v>
      </c>
      <c r="G319" s="57">
        <f>SUM(E319-F319)</f>
        <v>-16.75</v>
      </c>
      <c r="H319" s="345"/>
    </row>
    <row r="320" spans="1:15" s="61" customFormat="1" ht="15.75" customHeight="1">
      <c r="A320" s="458" t="s">
        <v>276</v>
      </c>
      <c r="B320" s="285" t="s">
        <v>1666</v>
      </c>
      <c r="C320" s="107"/>
      <c r="D320" s="359" t="s">
        <v>3727</v>
      </c>
      <c r="E320" s="217">
        <f>UCIRanking!B33</f>
        <v>57641.200000000055</v>
      </c>
      <c r="F320" s="217">
        <v>57611.300000000061</v>
      </c>
      <c r="G320" s="57">
        <f>SUM(E320-F320)</f>
        <v>29.899999999994179</v>
      </c>
      <c r="H320" s="345"/>
    </row>
    <row r="321" spans="1:15" s="61" customFormat="1" ht="15.75" customHeight="1">
      <c r="A321" s="458" t="s">
        <v>277</v>
      </c>
      <c r="B321" s="285" t="s">
        <v>15</v>
      </c>
      <c r="C321" s="9"/>
      <c r="D321" s="359" t="s">
        <v>3722</v>
      </c>
      <c r="E321" s="217">
        <f>UCIRanking!B42</f>
        <v>57376.412499999919</v>
      </c>
      <c r="F321" s="217">
        <v>57426.812499999913</v>
      </c>
      <c r="G321" s="57">
        <f>SUM(E321-F321)</f>
        <v>-50.399999999994179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106" t="s">
        <v>1349</v>
      </c>
      <c r="C322" s="464"/>
      <c r="D322" s="359" t="s">
        <v>3724</v>
      </c>
      <c r="E322" s="217">
        <f>UCIRanking!B101</f>
        <v>56907.774999999921</v>
      </c>
      <c r="F322" s="217">
        <v>56877.499999999913</v>
      </c>
      <c r="G322" s="57">
        <f>SUM(E322-F322)</f>
        <v>30.275000000008731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2325</v>
      </c>
      <c r="C323" s="107"/>
      <c r="D323" s="359" t="s">
        <v>3730</v>
      </c>
      <c r="E323" s="217">
        <f>UCIRanking!B62</f>
        <v>56496.625000000058</v>
      </c>
      <c r="F323" s="217">
        <v>56163.125000000058</v>
      </c>
      <c r="G323" s="57">
        <f>SUM(E323-F323)</f>
        <v>333.5</v>
      </c>
      <c r="H323" s="345"/>
      <c r="I323" s="453" t="s">
        <v>0</v>
      </c>
      <c r="J323" s="107" t="s">
        <v>3954</v>
      </c>
      <c r="L323" s="49"/>
      <c r="N323" s="65">
        <f>SUM($AXC$870+$FV$870+$NC$870+$SZ$870+$PN$870+$LS$870+$AH$870+$EC$870)</f>
        <v>88807.650000000009</v>
      </c>
      <c r="O323" s="285" t="s">
        <v>3974</v>
      </c>
    </row>
    <row r="324" spans="1:15" s="61" customFormat="1" ht="15.75" customHeight="1">
      <c r="A324" s="458" t="s">
        <v>642</v>
      </c>
      <c r="B324" s="107" t="s">
        <v>675</v>
      </c>
      <c r="C324" s="107"/>
      <c r="D324" s="359" t="s">
        <v>3725</v>
      </c>
      <c r="E324" s="217">
        <f>UCIRanking!B19</f>
        <v>55921.825000000063</v>
      </c>
      <c r="F324" s="217">
        <v>55884.587500000074</v>
      </c>
      <c r="G324" s="57">
        <f>SUM(E324-F324)</f>
        <v>37.237499999988358</v>
      </c>
      <c r="H324" s="345"/>
      <c r="I324" s="453" t="s">
        <v>2</v>
      </c>
      <c r="J324" s="107" t="s">
        <v>3955</v>
      </c>
      <c r="M324" s="65"/>
      <c r="N324" s="65">
        <f>SUM($AXL$870+$GW$870+$AZN$870+$WL$870+$BCZ$870+$AQ$870+$BFK$870+$BGC$870)</f>
        <v>82462.89999999998</v>
      </c>
      <c r="O324" s="285" t="s">
        <v>3975</v>
      </c>
    </row>
    <row r="325" spans="1:15" s="61" customFormat="1" ht="15.75" customHeight="1">
      <c r="A325" s="458" t="s">
        <v>644</v>
      </c>
      <c r="B325" s="285" t="s">
        <v>1668</v>
      </c>
      <c r="C325" s="107"/>
      <c r="D325" s="359" t="s">
        <v>3733</v>
      </c>
      <c r="E325" s="217">
        <f>UCIRanking!B73</f>
        <v>55416.325000000012</v>
      </c>
      <c r="F325" s="217">
        <v>55335.900000000009</v>
      </c>
      <c r="G325" s="57">
        <f>SUM(E325-F325)</f>
        <v>80.42500000000291</v>
      </c>
      <c r="H325" s="345"/>
      <c r="I325" s="453" t="s">
        <v>3</v>
      </c>
      <c r="J325" s="107" t="s">
        <v>1360</v>
      </c>
      <c r="L325" s="49"/>
      <c r="N325" s="65">
        <f>SUM($AXU$870+$FD$870+$AJP$870+$DT$870+$JH$870+$CJ$870+$ZO$870+$AAG$870)</f>
        <v>82445.050000000017</v>
      </c>
      <c r="O325" s="106" t="s">
        <v>3971</v>
      </c>
    </row>
    <row r="326" spans="1:15" s="61" customFormat="1" ht="15.75" customHeight="1">
      <c r="A326" s="458" t="s">
        <v>650</v>
      </c>
      <c r="B326" s="285" t="s">
        <v>1753</v>
      </c>
      <c r="C326" s="107"/>
      <c r="D326" s="359" t="s">
        <v>3728</v>
      </c>
      <c r="E326" s="217">
        <f>UCIRanking!B108</f>
        <v>55264.150000000089</v>
      </c>
      <c r="F326" s="217">
        <v>55372.900000000089</v>
      </c>
      <c r="G326" s="57">
        <f>SUM(E326-F326)</f>
        <v>-108.75</v>
      </c>
      <c r="I326" s="453" t="s">
        <v>5</v>
      </c>
      <c r="J326" s="107" t="s">
        <v>3952</v>
      </c>
      <c r="N326" s="65">
        <f>SUM($IG$870+$AHW$870+$AHN$870+$BCQ$870+$AHE$870+$Y$870+$BGU$870+$AKZ$870)</f>
        <v>82336.299999999988</v>
      </c>
      <c r="O326" s="107" t="s">
        <v>3982</v>
      </c>
    </row>
    <row r="327" spans="1:15" s="61" customFormat="1" ht="15.75" customHeight="1">
      <c r="A327" s="458" t="s">
        <v>652</v>
      </c>
      <c r="B327" s="107" t="s">
        <v>669</v>
      </c>
      <c r="C327" s="9"/>
      <c r="D327" s="359" t="s">
        <v>3726</v>
      </c>
      <c r="E327" s="217">
        <f>UCIRanking!B98</f>
        <v>54883.600000000006</v>
      </c>
      <c r="F327" s="217">
        <v>54695.062500000015</v>
      </c>
      <c r="G327" s="57">
        <f>SUM(E327-F327)</f>
        <v>188.53749999999127</v>
      </c>
      <c r="H327" s="345"/>
      <c r="I327" s="453" t="s">
        <v>7</v>
      </c>
      <c r="J327" s="107" t="s">
        <v>3957</v>
      </c>
      <c r="N327" s="65">
        <f>SUM($AWT$870+$AZE$870+$BAX$870+$BDR$870+$ABQ$870+$AMS$870+$AGM$870+$ANK$870)</f>
        <v>82155.7</v>
      </c>
      <c r="O327" s="107" t="s">
        <v>3978</v>
      </c>
    </row>
    <row r="328" spans="1:15" s="61" customFormat="1" ht="15.75" customHeight="1">
      <c r="A328" s="458" t="s">
        <v>655</v>
      </c>
      <c r="B328" s="285" t="s">
        <v>1664</v>
      </c>
      <c r="C328" s="107"/>
      <c r="D328" s="359" t="s">
        <v>3736</v>
      </c>
      <c r="E328" s="217">
        <f>UCIRanking!B13</f>
        <v>54254.400000000038</v>
      </c>
      <c r="F328" s="217">
        <v>53997.875000000029</v>
      </c>
      <c r="G328" s="57">
        <f>SUM(E328-F328)</f>
        <v>256.52500000000873</v>
      </c>
      <c r="H328" s="345"/>
      <c r="I328" s="453" t="s">
        <v>8</v>
      </c>
      <c r="J328" s="107" t="s">
        <v>1359</v>
      </c>
      <c r="N328" s="65">
        <f>SUM($XV$870+$AQN$870+$GN$870+$JQ$870+$SH$870+$BEA$870+$MK$870+$CA$870)</f>
        <v>80359.850000000006</v>
      </c>
      <c r="O328" s="107" t="s">
        <v>3977</v>
      </c>
    </row>
    <row r="329" spans="1:15" s="61" customFormat="1" ht="15.75" customHeight="1">
      <c r="A329" s="458" t="s">
        <v>656</v>
      </c>
      <c r="B329" s="285" t="s">
        <v>9</v>
      </c>
      <c r="C329" s="9"/>
      <c r="D329" s="359" t="s">
        <v>3709</v>
      </c>
      <c r="E329" s="217">
        <f>UCIRanking!B154</f>
        <v>53808.512500000048</v>
      </c>
      <c r="F329" s="217">
        <v>54511.325000000048</v>
      </c>
      <c r="G329" s="57">
        <f>SUM(E329-F329)</f>
        <v>-702.8125</v>
      </c>
      <c r="H329" s="345"/>
      <c r="I329" s="453" t="s">
        <v>10</v>
      </c>
      <c r="J329" s="107" t="s">
        <v>3956</v>
      </c>
      <c r="L329" s="49"/>
      <c r="N329" s="65">
        <f>SUM($TR$870+$AZW$870+$EL$870+$P$870+$AZ$870+$AMJ$870+$FM$870+$BHD$870)</f>
        <v>80105.399999999994</v>
      </c>
      <c r="O329" s="107" t="s">
        <v>3976</v>
      </c>
    </row>
    <row r="330" spans="1:15" s="61" customFormat="1" ht="15.75" customHeight="1">
      <c r="A330" s="458" t="s">
        <v>659</v>
      </c>
      <c r="B330" s="285" t="s">
        <v>23</v>
      </c>
      <c r="C330" s="189"/>
      <c r="D330" s="359" t="s">
        <v>3732</v>
      </c>
      <c r="E330" s="217">
        <f>UCIRanking!B81</f>
        <v>53743.212500000031</v>
      </c>
      <c r="F330" s="217">
        <v>53508.312500000022</v>
      </c>
      <c r="G330" s="57">
        <f>SUM(E330-F330)</f>
        <v>234.90000000000873</v>
      </c>
      <c r="H330" s="345"/>
      <c r="I330" s="453" t="s">
        <v>12</v>
      </c>
      <c r="J330" s="107" t="s">
        <v>2842</v>
      </c>
      <c r="N330" s="65">
        <f>SUM($CS$870+$NU$870+$PE$870+$HX$870+$HO$870+$KR$870+$AIF$870+$BI$870)</f>
        <v>80071.899999999994</v>
      </c>
      <c r="O330" s="107" t="s">
        <v>3983</v>
      </c>
    </row>
    <row r="331" spans="1:15" s="61" customFormat="1" ht="15.75" customHeight="1">
      <c r="A331" s="458" t="s">
        <v>661</v>
      </c>
      <c r="B331" s="106" t="s">
        <v>1345</v>
      </c>
      <c r="C331" s="9"/>
      <c r="D331" s="359" t="s">
        <v>3734</v>
      </c>
      <c r="E331" s="217">
        <f>UCIRanking!B85</f>
        <v>53249.012499999968</v>
      </c>
      <c r="F331" s="217">
        <v>53379.349999999962</v>
      </c>
      <c r="G331" s="57">
        <f>SUM(E331-F331)</f>
        <v>-130.33749999999418</v>
      </c>
      <c r="H331" s="345"/>
      <c r="I331" s="458" t="s">
        <v>14</v>
      </c>
      <c r="J331" s="107" t="s">
        <v>3950</v>
      </c>
      <c r="L331" s="49"/>
      <c r="N331" s="65">
        <f>SUM($AJG$870+$AOU$870+$OD$870+$BBP$870+$BBY$870+$XD$870+$BFB$870+$BGL$870)</f>
        <v>80026.25</v>
      </c>
      <c r="O331" s="285" t="s">
        <v>3969</v>
      </c>
    </row>
    <row r="332" spans="1:15" s="61" customFormat="1" ht="15.75" customHeight="1">
      <c r="A332" s="458" t="s">
        <v>666</v>
      </c>
      <c r="B332" s="285" t="s">
        <v>1658</v>
      </c>
      <c r="C332" s="464"/>
      <c r="D332" s="359" t="s">
        <v>3731</v>
      </c>
      <c r="E332" s="217">
        <f>UCIRanking!B36</f>
        <v>53112.025000000023</v>
      </c>
      <c r="F332" s="217">
        <v>53371.062500000029</v>
      </c>
      <c r="G332" s="57">
        <f>SUM(E332-F332)</f>
        <v>-259.03750000000582</v>
      </c>
      <c r="H332" s="345"/>
      <c r="I332" s="458" t="s">
        <v>16</v>
      </c>
      <c r="J332" s="107" t="s">
        <v>2845</v>
      </c>
      <c r="L332" s="49"/>
      <c r="N332" s="65">
        <f>SUM($AYM$870+$AIO$870+$BBG$870+$ALR$870+$BES$870+$AQE$870+$AMA$870+$BFT$870)</f>
        <v>78276.800000000003</v>
      </c>
      <c r="O332" s="285" t="s">
        <v>3967</v>
      </c>
    </row>
    <row r="333" spans="1:15" s="61" customFormat="1" ht="15.75" customHeight="1">
      <c r="A333" s="458" t="s">
        <v>670</v>
      </c>
      <c r="B333" s="107" t="s">
        <v>686</v>
      </c>
      <c r="C333" s="107"/>
      <c r="D333" s="359" t="s">
        <v>3735</v>
      </c>
      <c r="E333" s="217">
        <f>UCIRanking!B120</f>
        <v>53097.312500000065</v>
      </c>
      <c r="F333" s="217">
        <v>53068.637500000063</v>
      </c>
      <c r="G333" s="57">
        <f>SUM(E333-F333)</f>
        <v>28.67500000000291</v>
      </c>
      <c r="H333" s="345"/>
      <c r="I333" s="458" t="s">
        <v>18</v>
      </c>
      <c r="J333" s="107" t="s">
        <v>2844</v>
      </c>
      <c r="L333" s="49"/>
      <c r="N333" s="65">
        <f>SUM($G$870+$XM$870+$ASG$870+$ALI$870+$AJY$870+$BDI$870+$NL$870+$APM$870)</f>
        <v>77980.599999999991</v>
      </c>
      <c r="O333" s="107" t="s">
        <v>3970</v>
      </c>
    </row>
    <row r="334" spans="1:15" s="61" customFormat="1" ht="15.75" customHeight="1">
      <c r="A334" s="458" t="s">
        <v>671</v>
      </c>
      <c r="B334" s="107" t="s">
        <v>700</v>
      </c>
      <c r="C334" s="9"/>
      <c r="D334" s="359" t="s">
        <v>3729</v>
      </c>
      <c r="E334" s="217">
        <f>UCIRanking!B65</f>
        <v>52744.58749999998</v>
      </c>
      <c r="F334" s="217">
        <v>52702.887499999983</v>
      </c>
      <c r="G334" s="57">
        <f>SUM(E334-F334)</f>
        <v>41.69999999999709</v>
      </c>
      <c r="H334" s="345"/>
      <c r="I334" s="458" t="s">
        <v>20</v>
      </c>
      <c r="J334" s="107" t="s">
        <v>3953</v>
      </c>
      <c r="N334" s="65">
        <f>SUM($AYD$870+$ADJ$870+$OM$870+$AKQ$870+$AKH$870+$YN$870+$ZF$870+$RP$870)</f>
        <v>76211.5</v>
      </c>
      <c r="O334" s="107" t="s">
        <v>3973</v>
      </c>
    </row>
    <row r="335" spans="1:15" s="61" customFormat="1" ht="15.75" customHeight="1">
      <c r="A335" s="458" t="s">
        <v>672</v>
      </c>
      <c r="B335" s="285" t="s">
        <v>1671</v>
      </c>
      <c r="C335" s="107"/>
      <c r="D335" s="359" t="s">
        <v>3739</v>
      </c>
      <c r="E335" s="217">
        <f>UCIRanking!B130</f>
        <v>51761.96249999998</v>
      </c>
      <c r="F335" s="217">
        <v>51400.087499999994</v>
      </c>
      <c r="G335" s="57">
        <f>SUM(E335-F335)</f>
        <v>361.87499999998545</v>
      </c>
      <c r="H335" s="345"/>
      <c r="I335" s="458" t="s">
        <v>22</v>
      </c>
      <c r="J335" s="107" t="s">
        <v>2843</v>
      </c>
      <c r="L335" s="49"/>
      <c r="N335" s="65">
        <f>SUM($AEB$870+$YE$870+$ZX$870+$ANT$870+$BCH$870+$BEJ$870+$APD$870+$AOC$870)</f>
        <v>76155.600000000006</v>
      </c>
      <c r="O335" s="106" t="s">
        <v>3965</v>
      </c>
    </row>
    <row r="336" spans="1:15" s="61" customFormat="1" ht="15.75" customHeight="1">
      <c r="A336" s="458" t="s">
        <v>677</v>
      </c>
      <c r="B336" s="107" t="s">
        <v>2216</v>
      </c>
      <c r="C336" s="107"/>
      <c r="D336" s="359" t="s">
        <v>3743</v>
      </c>
      <c r="E336" s="217">
        <f>UCIRanking!B45</f>
        <v>51561.374999999985</v>
      </c>
      <c r="F336" s="217">
        <v>51418.699999999983</v>
      </c>
      <c r="G336" s="57">
        <f>SUM(E336-F336)</f>
        <v>142.67500000000291</v>
      </c>
      <c r="H336" s="345"/>
      <c r="I336" s="458" t="s">
        <v>24</v>
      </c>
      <c r="J336" s="107" t="s">
        <v>3947</v>
      </c>
      <c r="L336" s="49"/>
      <c r="N336" s="65">
        <f>SUM($QX$870+$AYV$870+$BR$870+$YW$870+$IP$870+$RG$870+$PW$870+$JZ$870)</f>
        <v>73353.600000000006</v>
      </c>
      <c r="O336" s="107" t="s">
        <v>3964</v>
      </c>
    </row>
    <row r="337" spans="1:15" s="61" customFormat="1" ht="15.75" customHeight="1">
      <c r="A337" s="458" t="s">
        <v>685</v>
      </c>
      <c r="B337" s="106" t="s">
        <v>1346</v>
      </c>
      <c r="C337" s="464"/>
      <c r="D337" s="359" t="s">
        <v>3737</v>
      </c>
      <c r="E337" s="217">
        <f>UCIRanking!B7</f>
        <v>50595.912499999933</v>
      </c>
      <c r="F337" s="217">
        <v>50323.962499999921</v>
      </c>
      <c r="G337" s="57">
        <f>SUM(E337-F337)</f>
        <v>271.95000000001164</v>
      </c>
      <c r="H337" s="345"/>
      <c r="I337" s="458" t="s">
        <v>26</v>
      </c>
      <c r="J337" s="107" t="s">
        <v>3948</v>
      </c>
      <c r="L337" s="49"/>
      <c r="N337" s="65">
        <f>SUM($UJ$870+$ANB$870+$SQ$870+$VT$870+$VB$870+$DK$870+$AGV$870+$AIX$870)</f>
        <v>72944.400000000009</v>
      </c>
      <c r="O337" s="285" t="s">
        <v>3966</v>
      </c>
    </row>
    <row r="338" spans="1:15" s="61" customFormat="1" ht="15.75" customHeight="1">
      <c r="A338" s="458" t="s">
        <v>689</v>
      </c>
      <c r="B338" s="107" t="s">
        <v>694</v>
      </c>
      <c r="C338" s="107"/>
      <c r="D338" s="359" t="s">
        <v>3738</v>
      </c>
      <c r="E338" s="217">
        <f>UCIRanking!B117</f>
        <v>49423.924999999916</v>
      </c>
      <c r="F338" s="217">
        <v>49402.32499999991</v>
      </c>
      <c r="G338" s="57">
        <f>SUM(E338-F338)</f>
        <v>21.600000000005821</v>
      </c>
      <c r="H338" s="345"/>
      <c r="I338" s="458" t="s">
        <v>28</v>
      </c>
      <c r="J338" s="107" t="s">
        <v>3949</v>
      </c>
      <c r="N338" s="65">
        <f>SUM($MB$870+$WU$870+$HF$870+$ABH$870+$BAO$870+$ASY$870+$AAY$870+$AGD$870)</f>
        <v>72809.399999999994</v>
      </c>
      <c r="O338" s="285" t="s">
        <v>3968</v>
      </c>
    </row>
    <row r="339" spans="1:15" s="61" customFormat="1" ht="15.75" customHeight="1">
      <c r="A339" s="458" t="s">
        <v>690</v>
      </c>
      <c r="B339" s="107" t="s">
        <v>668</v>
      </c>
      <c r="C339" s="9"/>
      <c r="D339" s="359" t="s">
        <v>3741</v>
      </c>
      <c r="E339" s="217">
        <f>UCIRanking!B79</f>
        <v>49189.012500000033</v>
      </c>
      <c r="F339" s="217">
        <v>49303.162500000042</v>
      </c>
      <c r="G339" s="57">
        <f>SUM(E339-F339)</f>
        <v>-114.15000000000873</v>
      </c>
      <c r="H339" s="345"/>
      <c r="I339" s="458" t="s">
        <v>30</v>
      </c>
      <c r="J339" s="107" t="s">
        <v>3951</v>
      </c>
      <c r="N339" s="65">
        <f>SUM($QF$870+$UA$870+$LA$870+$BAF$870+$DB$870+$OVS$870+$IY$870+$EU$870)</f>
        <v>70681.700000000012</v>
      </c>
      <c r="O339" s="106" t="s">
        <v>3972</v>
      </c>
    </row>
    <row r="340" spans="1:15" s="61" customFormat="1" ht="15.75" customHeight="1">
      <c r="A340" s="458" t="s">
        <v>691</v>
      </c>
      <c r="B340" s="106" t="s">
        <v>1348</v>
      </c>
      <c r="C340" s="107"/>
      <c r="D340" s="359" t="s">
        <v>3720</v>
      </c>
      <c r="E340" s="217">
        <f>UCIRanking!B179</f>
        <v>48890.462499999929</v>
      </c>
      <c r="F340" s="217">
        <v>49403.68749999992</v>
      </c>
      <c r="G340" s="57">
        <f>SUM(E340-F340)</f>
        <v>-513.22499999999127</v>
      </c>
      <c r="H340" s="345"/>
    </row>
    <row r="341" spans="1:15" s="61" customFormat="1" ht="15.75" customHeight="1">
      <c r="A341" s="458" t="s">
        <v>697</v>
      </c>
      <c r="B341" s="107" t="s">
        <v>153</v>
      </c>
      <c r="C341" s="9"/>
      <c r="D341" s="359" t="s">
        <v>3742</v>
      </c>
      <c r="E341" s="217">
        <f>UCIRanking!B24</f>
        <v>48431.562500000044</v>
      </c>
      <c r="F341" s="217">
        <v>48292.812500000044</v>
      </c>
      <c r="G341" s="57">
        <f>SUM(E341-F341)</f>
        <v>138.75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643</v>
      </c>
      <c r="C342" s="107"/>
      <c r="D342" s="359" t="s">
        <v>3723</v>
      </c>
      <c r="E342" s="217">
        <f>UCIRanking!B168</f>
        <v>48329.999999999971</v>
      </c>
      <c r="F342" s="217">
        <v>48842.774999999965</v>
      </c>
      <c r="G342" s="57">
        <f>SUM(E342-F342)</f>
        <v>-512.77499999999418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7" t="s">
        <v>2203</v>
      </c>
      <c r="C343" s="107"/>
      <c r="D343" s="359" t="s">
        <v>3768</v>
      </c>
      <c r="E343" s="217">
        <f>UCIRanking!B72</f>
        <v>46176.162499999984</v>
      </c>
      <c r="F343" s="217">
        <v>45911.69999999999</v>
      </c>
      <c r="G343" s="57">
        <f>SUM(E343-F343)</f>
        <v>264.46249999999418</v>
      </c>
      <c r="H343" s="345"/>
      <c r="I343" s="453" t="s">
        <v>0</v>
      </c>
      <c r="J343" s="107" t="s">
        <v>3947</v>
      </c>
      <c r="L343" s="404">
        <f>'Punten per wedstrijd'!I1270</f>
        <v>26</v>
      </c>
      <c r="M343" s="405">
        <f>'Punten per wedstrijd'!J1270</f>
        <v>21</v>
      </c>
      <c r="N343" s="406">
        <f>'Punten per wedstrijd'!K1270</f>
        <v>22</v>
      </c>
      <c r="O343" s="107" t="s">
        <v>3964</v>
      </c>
    </row>
    <row r="344" spans="1:15" s="61" customFormat="1" ht="15.75" customHeight="1">
      <c r="A344" s="458" t="s">
        <v>701</v>
      </c>
      <c r="B344" s="107" t="s">
        <v>633</v>
      </c>
      <c r="C344" s="107"/>
      <c r="D344" s="359" t="s">
        <v>3761</v>
      </c>
      <c r="E344" s="217">
        <f>UCIRanking!B35</f>
        <v>45820.374999999985</v>
      </c>
      <c r="F344" s="217">
        <v>45570.64999999998</v>
      </c>
      <c r="G344" s="57">
        <f>SUM(E344-F344)</f>
        <v>249.72500000000582</v>
      </c>
      <c r="H344" s="345"/>
      <c r="I344" s="453" t="s">
        <v>2</v>
      </c>
      <c r="J344" s="107" t="s">
        <v>1359</v>
      </c>
      <c r="L344" s="404">
        <f>'Punten per wedstrijd'!I1284</f>
        <v>21</v>
      </c>
      <c r="M344" s="405">
        <f>'Punten per wedstrijd'!J1284</f>
        <v>15</v>
      </c>
      <c r="N344" s="406">
        <f>'Punten per wedstrijd'!K1284</f>
        <v>16</v>
      </c>
      <c r="O344" s="107" t="s">
        <v>3977</v>
      </c>
    </row>
    <row r="345" spans="1:15" s="61" customFormat="1" ht="15.75" customHeight="1">
      <c r="A345" s="458" t="s">
        <v>702</v>
      </c>
      <c r="B345" s="107" t="s">
        <v>662</v>
      </c>
      <c r="C345" s="107"/>
      <c r="D345" s="359" t="s">
        <v>3749</v>
      </c>
      <c r="E345" s="217">
        <f>UCIRanking!B157</f>
        <v>45810.837500000067</v>
      </c>
      <c r="F345" s="217">
        <v>46118.362500000061</v>
      </c>
      <c r="G345" s="57">
        <f>SUM(E345-F345)</f>
        <v>-307.52499999999418</v>
      </c>
      <c r="H345" s="345"/>
      <c r="I345" s="453" t="s">
        <v>3</v>
      </c>
      <c r="J345" s="107" t="s">
        <v>2845</v>
      </c>
      <c r="L345" s="404">
        <f>'Punten per wedstrijd'!I1273</f>
        <v>19</v>
      </c>
      <c r="M345" s="405">
        <f>'Punten per wedstrijd'!J1273</f>
        <v>25</v>
      </c>
      <c r="N345" s="406">
        <f>'Punten per wedstrijd'!K1273</f>
        <v>16</v>
      </c>
      <c r="O345" s="285" t="s">
        <v>3967</v>
      </c>
    </row>
    <row r="346" spans="1:15" s="61" customFormat="1" ht="15.75" customHeight="1">
      <c r="A346" s="458" t="s">
        <v>703</v>
      </c>
      <c r="B346" s="285" t="s">
        <v>1657</v>
      </c>
      <c r="C346" s="464"/>
      <c r="D346" s="359" t="s">
        <v>3745</v>
      </c>
      <c r="E346" s="217">
        <f>UCIRanking!B6</f>
        <v>45790.674999999952</v>
      </c>
      <c r="F346" s="217">
        <v>45531.124999999956</v>
      </c>
      <c r="G346" s="57">
        <f>SUM(E346-F346)</f>
        <v>259.54999999999563</v>
      </c>
      <c r="H346" s="345"/>
      <c r="I346" s="453" t="s">
        <v>5</v>
      </c>
      <c r="J346" s="107" t="s">
        <v>3948</v>
      </c>
      <c r="L346" s="404">
        <f>'Punten per wedstrijd'!I1272</f>
        <v>18</v>
      </c>
      <c r="M346" s="405">
        <f>'Punten per wedstrijd'!J1272</f>
        <v>23</v>
      </c>
      <c r="N346" s="406">
        <f>'Punten per wedstrijd'!K1272</f>
        <v>18</v>
      </c>
      <c r="O346" s="285" t="s">
        <v>3966</v>
      </c>
    </row>
    <row r="347" spans="1:15" s="61" customFormat="1" ht="15.75" customHeight="1">
      <c r="A347" s="458" t="s">
        <v>706</v>
      </c>
      <c r="B347" s="107" t="s">
        <v>2210</v>
      </c>
      <c r="C347" s="107"/>
      <c r="D347" s="359" t="s">
        <v>3770</v>
      </c>
      <c r="E347" s="217">
        <f>UCIRanking!B97</f>
        <v>45580.675000000017</v>
      </c>
      <c r="F347" s="217">
        <v>45485.700000000012</v>
      </c>
      <c r="G347" s="57">
        <f>SUM(E347-F347)</f>
        <v>94.975000000005821</v>
      </c>
      <c r="H347" s="345"/>
      <c r="I347" s="453" t="s">
        <v>7</v>
      </c>
      <c r="J347" s="107" t="s">
        <v>3950</v>
      </c>
      <c r="L347" s="404">
        <f>'Punten per wedstrijd'!I1275</f>
        <v>16</v>
      </c>
      <c r="M347" s="405">
        <f>'Punten per wedstrijd'!J1275</f>
        <v>20</v>
      </c>
      <c r="N347" s="406">
        <f>'Punten per wedstrijd'!K1275</f>
        <v>10</v>
      </c>
      <c r="O347" s="285" t="s">
        <v>3969</v>
      </c>
    </row>
    <row r="348" spans="1:15" s="61" customFormat="1" ht="15.75" customHeight="1">
      <c r="A348" s="453" t="s">
        <v>775</v>
      </c>
      <c r="B348" s="106" t="s">
        <v>1334</v>
      </c>
      <c r="C348" s="464"/>
      <c r="D348" s="359" t="s">
        <v>3750</v>
      </c>
      <c r="E348" s="217">
        <f>UCIRanking!B163</f>
        <v>45502.412499999991</v>
      </c>
      <c r="F348" s="217">
        <v>46186.225000000006</v>
      </c>
      <c r="G348" s="57">
        <f>SUM(E348-F348)</f>
        <v>-683.81250000001455</v>
      </c>
      <c r="H348" s="345"/>
      <c r="I348" s="453" t="s">
        <v>8</v>
      </c>
      <c r="J348" s="107" t="s">
        <v>3949</v>
      </c>
      <c r="L348" s="404">
        <f>'Punten per wedstrijd'!I1274</f>
        <v>16</v>
      </c>
      <c r="M348" s="405">
        <f>'Punten per wedstrijd'!J1274</f>
        <v>19</v>
      </c>
      <c r="N348" s="406">
        <f>'Punten per wedstrijd'!K1274</f>
        <v>11</v>
      </c>
      <c r="O348" s="285" t="s">
        <v>3968</v>
      </c>
    </row>
    <row r="349" spans="1:15" s="61" customFormat="1" ht="15.75" customHeight="1">
      <c r="A349" s="453" t="s">
        <v>776</v>
      </c>
      <c r="B349" s="107" t="s">
        <v>2212</v>
      </c>
      <c r="C349" s="107"/>
      <c r="D349" s="359" t="s">
        <v>3772</v>
      </c>
      <c r="E349" s="217">
        <f>UCIRanking!B27</f>
        <v>45407.275000000001</v>
      </c>
      <c r="F349" s="217">
        <v>45117.724999999999</v>
      </c>
      <c r="G349" s="57">
        <f>SUM(E349-F349)</f>
        <v>289.55000000000291</v>
      </c>
      <c r="H349" s="345"/>
      <c r="I349" s="453" t="s">
        <v>10</v>
      </c>
      <c r="J349" s="107" t="s">
        <v>2843</v>
      </c>
      <c r="L349" s="404">
        <f>'Punten per wedstrijd'!I1271</f>
        <v>15</v>
      </c>
      <c r="M349" s="405">
        <f>'Punten per wedstrijd'!J1271</f>
        <v>29</v>
      </c>
      <c r="N349" s="406">
        <f>'Punten per wedstrijd'!K1271</f>
        <v>9</v>
      </c>
      <c r="O349" s="106" t="s">
        <v>3965</v>
      </c>
    </row>
    <row r="350" spans="1:15" s="61" customFormat="1" ht="15.75" customHeight="1">
      <c r="A350" s="453" t="s">
        <v>777</v>
      </c>
      <c r="B350" s="107" t="s">
        <v>2202</v>
      </c>
      <c r="C350" s="107"/>
      <c r="D350" s="359" t="s">
        <v>3774</v>
      </c>
      <c r="E350" s="217">
        <f>UCIRanking!B77</f>
        <v>45066.162500000028</v>
      </c>
      <c r="F350" s="217">
        <v>44712.137500000019</v>
      </c>
      <c r="G350" s="57">
        <f>SUM(E350-F350)</f>
        <v>354.02500000000873</v>
      </c>
      <c r="H350" s="345"/>
      <c r="I350" s="453" t="s">
        <v>12</v>
      </c>
      <c r="J350" s="107" t="s">
        <v>3953</v>
      </c>
      <c r="L350" s="404">
        <f>'Punten per wedstrijd'!I1280</f>
        <v>15</v>
      </c>
      <c r="M350" s="405">
        <f>'Punten per wedstrijd'!J1280</f>
        <v>18</v>
      </c>
      <c r="N350" s="406">
        <f>'Punten per wedstrijd'!K1280</f>
        <v>14</v>
      </c>
      <c r="O350" s="107" t="s">
        <v>3973</v>
      </c>
    </row>
    <row r="351" spans="1:15" s="61" customFormat="1" ht="15.75" customHeight="1">
      <c r="A351" s="453" t="s">
        <v>778</v>
      </c>
      <c r="B351" s="107" t="s">
        <v>180</v>
      </c>
      <c r="C351" s="107"/>
      <c r="D351" s="359" t="s">
        <v>3777</v>
      </c>
      <c r="E351" s="217">
        <f>UCIRanking!B131</f>
        <v>45063.250000000036</v>
      </c>
      <c r="F351" s="217">
        <v>44683.850000000028</v>
      </c>
      <c r="G351" s="57">
        <f>SUM(E351-F351)</f>
        <v>379.40000000000873</v>
      </c>
      <c r="H351" s="345"/>
      <c r="I351" s="458" t="s">
        <v>14</v>
      </c>
      <c r="J351" s="107" t="s">
        <v>2842</v>
      </c>
      <c r="L351" s="404">
        <f>'Punten per wedstrijd'!I1285</f>
        <v>14</v>
      </c>
      <c r="M351" s="405">
        <f>'Punten per wedstrijd'!J1285</f>
        <v>14</v>
      </c>
      <c r="N351" s="406">
        <f>'Punten per wedstrijd'!K1285</f>
        <v>18</v>
      </c>
      <c r="O351" s="107" t="s">
        <v>3983</v>
      </c>
    </row>
    <row r="352" spans="1:15" s="61" customFormat="1" ht="15.75" customHeight="1">
      <c r="A352" s="453" t="s">
        <v>779</v>
      </c>
      <c r="B352" s="107" t="s">
        <v>2195</v>
      </c>
      <c r="C352" s="107"/>
      <c r="D352" s="359" t="s">
        <v>3771</v>
      </c>
      <c r="E352" s="217">
        <f>UCIRanking!B10</f>
        <v>44812.675000000017</v>
      </c>
      <c r="F352" s="217">
        <v>44621.650000000023</v>
      </c>
      <c r="G352" s="57">
        <f>SUM(E352-F352)</f>
        <v>191.02499999999418</v>
      </c>
      <c r="H352" s="345"/>
      <c r="I352" s="458" t="s">
        <v>16</v>
      </c>
      <c r="J352" s="107" t="s">
        <v>1360</v>
      </c>
      <c r="K352" s="410"/>
      <c r="L352" s="404">
        <f>'Punten per wedstrijd'!I1277</f>
        <v>13</v>
      </c>
      <c r="M352" s="405">
        <f>'Punten per wedstrijd'!J1277</f>
        <v>7</v>
      </c>
      <c r="N352" s="406">
        <f>'Punten per wedstrijd'!K1277</f>
        <v>7</v>
      </c>
      <c r="O352" s="106" t="s">
        <v>3971</v>
      </c>
    </row>
    <row r="353" spans="1:15" s="61" customFormat="1" ht="15.75" customHeight="1">
      <c r="A353" s="453" t="s">
        <v>780</v>
      </c>
      <c r="B353" s="107" t="s">
        <v>2196</v>
      </c>
      <c r="C353" s="107"/>
      <c r="D353" s="359" t="s">
        <v>3769</v>
      </c>
      <c r="E353" s="217">
        <f>UCIRanking!B23</f>
        <v>44771.849999999991</v>
      </c>
      <c r="F353" s="217">
        <v>44608.774999999994</v>
      </c>
      <c r="G353" s="57">
        <f>SUM(E353-F353)</f>
        <v>163.07499999999709</v>
      </c>
      <c r="I353" s="458" t="s">
        <v>18</v>
      </c>
      <c r="J353" s="107" t="s">
        <v>3956</v>
      </c>
      <c r="L353" s="404">
        <f>'Punten per wedstrijd'!I1283</f>
        <v>10</v>
      </c>
      <c r="M353" s="405">
        <f>'Punten per wedstrijd'!J1283</f>
        <v>14</v>
      </c>
      <c r="N353" s="406">
        <f>'Punten per wedstrijd'!K1283</f>
        <v>13</v>
      </c>
      <c r="O353" s="107" t="s">
        <v>3976</v>
      </c>
    </row>
    <row r="354" spans="1:15" s="61" customFormat="1" ht="15.75" customHeight="1">
      <c r="A354" s="453" t="s">
        <v>781</v>
      </c>
      <c r="B354" s="107" t="s">
        <v>2220</v>
      </c>
      <c r="C354" s="107"/>
      <c r="D354" s="359" t="s">
        <v>3773</v>
      </c>
      <c r="E354" s="217">
        <f>UCIRanking!B54</f>
        <v>44557.225000000035</v>
      </c>
      <c r="F354" s="217">
        <v>44222.875000000022</v>
      </c>
      <c r="G354" s="57">
        <f>SUM(E354-F354)</f>
        <v>334.3500000000131</v>
      </c>
      <c r="I354" s="458" t="s">
        <v>20</v>
      </c>
      <c r="J354" s="107" t="s">
        <v>2844</v>
      </c>
      <c r="L354" s="404">
        <f>'Punten per wedstrijd'!I1276</f>
        <v>9</v>
      </c>
      <c r="M354" s="405">
        <f>'Punten per wedstrijd'!J1276</f>
        <v>15</v>
      </c>
      <c r="N354" s="406">
        <f>'Punten per wedstrijd'!K1276</f>
        <v>22</v>
      </c>
      <c r="O354" s="107" t="s">
        <v>3970</v>
      </c>
    </row>
    <row r="355" spans="1:15" s="61" customFormat="1" ht="15.75" customHeight="1">
      <c r="A355" s="453" t="s">
        <v>782</v>
      </c>
      <c r="B355" s="285" t="s">
        <v>1667</v>
      </c>
      <c r="C355" s="107"/>
      <c r="D355" s="359" t="s">
        <v>3764</v>
      </c>
      <c r="E355" s="217">
        <f>UCIRanking!B69</f>
        <v>43536.725000000028</v>
      </c>
      <c r="F355" s="217">
        <v>43367.475000000013</v>
      </c>
      <c r="G355" s="57">
        <f>SUM(E355-F355)</f>
        <v>169.25000000001455</v>
      </c>
      <c r="H355" s="345"/>
      <c r="I355" s="458" t="s">
        <v>22</v>
      </c>
      <c r="J355" s="107" t="s">
        <v>3951</v>
      </c>
      <c r="L355" s="404">
        <f>'Punten per wedstrijd'!I1278</f>
        <v>9</v>
      </c>
      <c r="M355" s="405">
        <f>'Punten per wedstrijd'!J1278</f>
        <v>15</v>
      </c>
      <c r="N355" s="406">
        <f>'Punten per wedstrijd'!K1278</f>
        <v>11</v>
      </c>
      <c r="O355" s="106" t="s">
        <v>3972</v>
      </c>
    </row>
    <row r="356" spans="1:15" s="61" customFormat="1" ht="15.75" customHeight="1">
      <c r="A356" s="453" t="s">
        <v>783</v>
      </c>
      <c r="B356" s="107" t="s">
        <v>2200</v>
      </c>
      <c r="C356" s="107"/>
      <c r="D356" s="359" t="s">
        <v>3778</v>
      </c>
      <c r="E356" s="217">
        <f>UCIRanking!B57</f>
        <v>43532.137499999953</v>
      </c>
      <c r="F356" s="217">
        <v>43258.799999999959</v>
      </c>
      <c r="G356" s="57">
        <f>SUM(E356-F356)</f>
        <v>273.33749999999418</v>
      </c>
      <c r="H356" s="345"/>
      <c r="I356" s="458" t="s">
        <v>24</v>
      </c>
      <c r="J356" s="107" t="s">
        <v>3957</v>
      </c>
      <c r="L356" s="404">
        <f>'Punten per wedstrijd'!I1286</f>
        <v>9</v>
      </c>
      <c r="M356" s="405">
        <f>'Punten per wedstrijd'!J1286</f>
        <v>7</v>
      </c>
      <c r="N356" s="406">
        <f>'Punten per wedstrijd'!K1286</f>
        <v>11</v>
      </c>
      <c r="O356" s="107" t="s">
        <v>3978</v>
      </c>
    </row>
    <row r="357" spans="1:15" s="61" customFormat="1" ht="15.75" customHeight="1">
      <c r="A357" s="453" t="s">
        <v>784</v>
      </c>
      <c r="B357" s="285" t="s">
        <v>1</v>
      </c>
      <c r="C357" s="9"/>
      <c r="D357" s="359" t="s">
        <v>3762</v>
      </c>
      <c r="E357" s="217">
        <f>UCIRanking!B11</f>
        <v>42756.574999999946</v>
      </c>
      <c r="F357" s="217">
        <v>42849.962499999958</v>
      </c>
      <c r="G357" s="57">
        <f>SUM(E357-F357)</f>
        <v>-93.387500000011642</v>
      </c>
      <c r="H357" s="345"/>
      <c r="I357" s="458" t="s">
        <v>26</v>
      </c>
      <c r="J357" s="107" t="s">
        <v>3955</v>
      </c>
      <c r="L357" s="404">
        <f>'Punten per wedstrijd'!I1282</f>
        <v>7</v>
      </c>
      <c r="M357" s="405">
        <f>'Punten per wedstrijd'!J1282</f>
        <v>10</v>
      </c>
      <c r="N357" s="406">
        <f>'Punten per wedstrijd'!K1282</f>
        <v>12</v>
      </c>
      <c r="O357" s="285" t="s">
        <v>3975</v>
      </c>
    </row>
    <row r="358" spans="1:15" s="61" customFormat="1" ht="15.75" customHeight="1">
      <c r="A358" s="453" t="s">
        <v>785</v>
      </c>
      <c r="B358" s="285" t="s">
        <v>1665</v>
      </c>
      <c r="C358" s="107"/>
      <c r="D358" s="359" t="s">
        <v>3766</v>
      </c>
      <c r="E358" s="217">
        <f>UCIRanking!B25</f>
        <v>42406.275000000009</v>
      </c>
      <c r="F358" s="217">
        <v>42391.150000000009</v>
      </c>
      <c r="G358" s="57">
        <f>SUM(E358-F358)</f>
        <v>15.125</v>
      </c>
      <c r="H358" s="345"/>
      <c r="I358" s="458" t="s">
        <v>28</v>
      </c>
      <c r="J358" s="107" t="s">
        <v>3952</v>
      </c>
      <c r="L358" s="404">
        <f>'Punten per wedstrijd'!I1279</f>
        <v>6</v>
      </c>
      <c r="M358" s="405">
        <f>'Punten per wedstrijd'!J1279</f>
        <v>13</v>
      </c>
      <c r="N358" s="406">
        <f>'Punten per wedstrijd'!K1279</f>
        <v>13</v>
      </c>
      <c r="O358" s="107" t="s">
        <v>3982</v>
      </c>
    </row>
    <row r="359" spans="1:15" s="61" customFormat="1" ht="15.75" customHeight="1">
      <c r="A359" s="453" t="s">
        <v>786</v>
      </c>
      <c r="B359" s="285" t="s">
        <v>1690</v>
      </c>
      <c r="C359" s="107"/>
      <c r="D359" s="359" t="s">
        <v>3776</v>
      </c>
      <c r="E359" s="217">
        <f>UCIRanking!B105</f>
        <v>42072.512500000004</v>
      </c>
      <c r="F359" s="217">
        <v>41871.362500000003</v>
      </c>
      <c r="G359" s="57">
        <f>SUM(E359-F359)</f>
        <v>201.15000000000146</v>
      </c>
      <c r="H359" s="345"/>
      <c r="I359" s="458" t="s">
        <v>30</v>
      </c>
      <c r="J359" s="107" t="s">
        <v>3954</v>
      </c>
      <c r="L359" s="404">
        <f>'Punten per wedstrijd'!I1281</f>
        <v>4</v>
      </c>
      <c r="M359" s="405">
        <f>'Punten per wedstrijd'!J1281</f>
        <v>4</v>
      </c>
      <c r="N359" s="406">
        <f>'Punten per wedstrijd'!K1281</f>
        <v>9</v>
      </c>
      <c r="O359" s="285" t="s">
        <v>3974</v>
      </c>
    </row>
    <row r="360" spans="1:15" s="61" customFormat="1" ht="15.75" customHeight="1">
      <c r="A360" s="453" t="s">
        <v>787</v>
      </c>
      <c r="B360" s="107" t="s">
        <v>2209</v>
      </c>
      <c r="C360" s="107"/>
      <c r="D360" s="359" t="s">
        <v>3781</v>
      </c>
      <c r="E360" s="217">
        <f>UCIRanking!B78</f>
        <v>41927.025000000031</v>
      </c>
      <c r="F360" s="217">
        <v>41545.500000000036</v>
      </c>
      <c r="G360" s="57">
        <f>SUM(E360-F360)</f>
        <v>381.52499999999418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2217</v>
      </c>
      <c r="C361" s="107"/>
      <c r="D361" s="359" t="s">
        <v>3779</v>
      </c>
      <c r="E361" s="217">
        <f>UCIRanking!B133</f>
        <v>41729.400000000038</v>
      </c>
      <c r="F361" s="217">
        <v>41461.800000000032</v>
      </c>
      <c r="G361" s="57">
        <f>SUM(E361-F361)</f>
        <v>267.60000000000582</v>
      </c>
      <c r="H361" s="345"/>
      <c r="L361" s="277">
        <f>SUM(L343:L360)</f>
        <v>227</v>
      </c>
      <c r="M361" s="277">
        <f>SUM(M343:M360)</f>
        <v>269</v>
      </c>
      <c r="N361" s="277">
        <f>SUM(N343:N360)</f>
        <v>232</v>
      </c>
    </row>
    <row r="362" spans="1:15" s="61" customFormat="1" ht="15.75" customHeight="1">
      <c r="A362" s="453" t="s">
        <v>789</v>
      </c>
      <c r="B362" s="106" t="s">
        <v>1333</v>
      </c>
      <c r="C362" s="464"/>
      <c r="D362" s="359" t="s">
        <v>3740</v>
      </c>
      <c r="E362" s="217">
        <f>UCIRanking!B160</f>
        <v>41701.012499999997</v>
      </c>
      <c r="F362" s="217">
        <v>42205.587500000009</v>
      </c>
      <c r="G362" s="57">
        <f>SUM(E362-F362)</f>
        <v>-504.57500000001164</v>
      </c>
      <c r="H362" s="345"/>
    </row>
    <row r="363" spans="1:15" s="61" customFormat="1" ht="15.75" customHeight="1">
      <c r="A363" s="453" t="s">
        <v>790</v>
      </c>
      <c r="B363" s="107" t="s">
        <v>2201</v>
      </c>
      <c r="C363" s="107"/>
      <c r="D363" s="359" t="s">
        <v>3782</v>
      </c>
      <c r="E363" s="217">
        <f>UCIRanking!B51</f>
        <v>41076.099999999984</v>
      </c>
      <c r="F363" s="217">
        <v>40719.549999999988</v>
      </c>
      <c r="G363" s="57">
        <f>SUM(E363-F363)</f>
        <v>356.54999999999563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285" t="s">
        <v>1654</v>
      </c>
      <c r="C364" s="464"/>
      <c r="D364" s="359" t="s">
        <v>3775</v>
      </c>
      <c r="E364" s="217">
        <f>UCIRanking!B47</f>
        <v>40971.875</v>
      </c>
      <c r="F364" s="217">
        <v>40256.425000000017</v>
      </c>
      <c r="G364" s="57">
        <f>SUM(E364-F364)</f>
        <v>715.44999999998254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7" t="s">
        <v>2198</v>
      </c>
      <c r="C365" s="107"/>
      <c r="D365" s="359" t="s">
        <v>3783</v>
      </c>
      <c r="E365" s="217">
        <f>UCIRanking!B89</f>
        <v>39775.950000000019</v>
      </c>
      <c r="F365" s="217">
        <v>39449.875000000015</v>
      </c>
      <c r="G365" s="57">
        <f>SUM(E365-F365)</f>
        <v>326.07500000000437</v>
      </c>
      <c r="H365" s="345"/>
      <c r="I365" s="453" t="s">
        <v>0</v>
      </c>
      <c r="J365" s="107" t="s">
        <v>3954</v>
      </c>
      <c r="N365" s="269">
        <f>SUM(Puntenklassement!D11)+(Puntenklassement!D19)+(Puntenklassement!D30)+(Puntenklassement!D42)+(Puntenklassement!D82)+(Puntenklassement!D98)+(Puntenklassement!D123)+(Puntenklassement!D138)</f>
        <v>39869</v>
      </c>
      <c r="O365" s="285" t="s">
        <v>3974</v>
      </c>
    </row>
    <row r="366" spans="1:15" s="61" customFormat="1" ht="15.75" customHeight="1">
      <c r="A366" s="453" t="s">
        <v>793</v>
      </c>
      <c r="B366" s="107" t="s">
        <v>692</v>
      </c>
      <c r="C366" s="107"/>
      <c r="D366" s="359" t="s">
        <v>3744</v>
      </c>
      <c r="E366" s="217">
        <f>UCIRanking!B150</f>
        <v>39549.987499999967</v>
      </c>
      <c r="F366" s="217">
        <v>39980.949999999961</v>
      </c>
      <c r="G366" s="57">
        <f>SUM(E366-F366)</f>
        <v>-430.96249999999418</v>
      </c>
      <c r="H366" s="345"/>
      <c r="I366" s="453" t="s">
        <v>2</v>
      </c>
      <c r="J366" s="107" t="s">
        <v>2843</v>
      </c>
      <c r="L366" s="49"/>
      <c r="N366" s="269">
        <f>SUM(Puntenklassement!D37)+(Puntenklassement!D51)+(Puntenklassement!D54)+(Puntenklassement!D56)+(Puntenklassement!D71)+(Puntenklassement!D92)+(Puntenklassement!D100)+(Puntenklassement!D134)</f>
        <v>39678</v>
      </c>
      <c r="O366" s="106" t="s">
        <v>3965</v>
      </c>
    </row>
    <row r="367" spans="1:15" s="61" customFormat="1" ht="15.75" customHeight="1">
      <c r="A367" s="453" t="s">
        <v>794</v>
      </c>
      <c r="B367" s="107" t="s">
        <v>2197</v>
      </c>
      <c r="C367" s="107"/>
      <c r="D367" s="359" t="s">
        <v>3788</v>
      </c>
      <c r="E367" s="217">
        <f>UCIRanking!B32</f>
        <v>38183.737500000017</v>
      </c>
      <c r="F367" s="217">
        <v>37787.462500000016</v>
      </c>
      <c r="G367" s="57">
        <f>SUM(E367-F367)</f>
        <v>396.27500000000146</v>
      </c>
      <c r="H367" s="345"/>
      <c r="I367" s="453" t="s">
        <v>3</v>
      </c>
      <c r="J367" s="107" t="s">
        <v>3956</v>
      </c>
      <c r="N367" s="269">
        <f>SUM(Puntenklassement!D3)+(Puntenklassement!D43)+(Puntenklassement!D45)+(Puntenklassement!D63)+(Puntenklassement!D79)+(Puntenklassement!D89)+(Puntenklassement!D120)+(Puntenklassement!D133)</f>
        <v>39263</v>
      </c>
      <c r="O367" s="107" t="s">
        <v>3976</v>
      </c>
    </row>
    <row r="368" spans="1:15" s="61" customFormat="1" ht="15.75" customHeight="1">
      <c r="A368" s="453" t="s">
        <v>795</v>
      </c>
      <c r="B368" s="107" t="s">
        <v>2213</v>
      </c>
      <c r="C368" s="107"/>
      <c r="D368" s="359" t="s">
        <v>3765</v>
      </c>
      <c r="E368" s="217">
        <f>UCIRanking!B148</f>
        <v>37467.300000000017</v>
      </c>
      <c r="F368" s="217">
        <v>37749.575000000026</v>
      </c>
      <c r="G368" s="57">
        <f>SUM(E368-F368)</f>
        <v>-282.27500000000873</v>
      </c>
      <c r="H368" s="345"/>
      <c r="I368" s="453" t="s">
        <v>5</v>
      </c>
      <c r="J368" s="107" t="s">
        <v>3952</v>
      </c>
      <c r="N368" s="269">
        <f>SUM(Puntenklassement!D14)+(Puntenklassement!D26)+(Puntenklassement!D61)+(Puntenklassement!D72)+(Puntenklassement!D80)+(Puntenklassement!D99)+(Puntenklassement!D125)+(Puntenklassement!D129)</f>
        <v>39241</v>
      </c>
      <c r="O368" s="107" t="s">
        <v>3982</v>
      </c>
    </row>
    <row r="369" spans="1:15" s="61" customFormat="1" ht="15.75" customHeight="1">
      <c r="A369" s="453" t="s">
        <v>796</v>
      </c>
      <c r="B369" s="285" t="s">
        <v>1693</v>
      </c>
      <c r="C369" s="107"/>
      <c r="D369" s="359" t="s">
        <v>3767</v>
      </c>
      <c r="E369" s="217">
        <f>UCIRanking!B149</f>
        <v>36650.175000000054</v>
      </c>
      <c r="F369" s="217">
        <v>37039.875000000036</v>
      </c>
      <c r="G369" s="57">
        <f>SUM(E369-F369)</f>
        <v>-389.69999999998254</v>
      </c>
      <c r="H369" s="345"/>
      <c r="I369" s="453" t="s">
        <v>7</v>
      </c>
      <c r="J369" s="107" t="s">
        <v>1359</v>
      </c>
      <c r="N369" s="269">
        <f>SUM(Puntenklassement!D24)+(Puntenklassement!D58)+(Puntenklassement!D64)+(Puntenklassement!D73)+(Puntenklassement!D76)+(Puntenklassement!D91)+(Puntenklassement!D95)+(Puntenklassement!D112)</f>
        <v>38625</v>
      </c>
      <c r="O369" s="107" t="s">
        <v>3977</v>
      </c>
    </row>
    <row r="370" spans="1:15" s="61" customFormat="1" ht="15.75" customHeight="1">
      <c r="A370" s="453" t="s">
        <v>797</v>
      </c>
      <c r="B370" s="285" t="s">
        <v>1650</v>
      </c>
      <c r="C370" s="9"/>
      <c r="D370" s="359" t="s">
        <v>3763</v>
      </c>
      <c r="E370" s="217">
        <f>UCIRanking!B145</f>
        <v>36495.699999999983</v>
      </c>
      <c r="F370" s="217">
        <v>36891.549999999974</v>
      </c>
      <c r="G370" s="57">
        <f>SUM(E370-F370)</f>
        <v>-395.84999999999127</v>
      </c>
      <c r="H370" s="345"/>
      <c r="I370" s="453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38479</v>
      </c>
      <c r="O370" s="285" t="s">
        <v>3969</v>
      </c>
    </row>
    <row r="371" spans="1:15" s="61" customFormat="1" ht="15.75" customHeight="1">
      <c r="A371" s="453" t="s">
        <v>798</v>
      </c>
      <c r="B371" s="107" t="s">
        <v>2723</v>
      </c>
      <c r="C371" s="107"/>
      <c r="D371" s="359" t="s">
        <v>3796</v>
      </c>
      <c r="E371" s="217">
        <f>UCIRanking!B99</f>
        <v>34536.100000000006</v>
      </c>
      <c r="F371" s="217">
        <v>34139.425000000003</v>
      </c>
      <c r="G371" s="57">
        <f>SUM(E371-F371)</f>
        <v>396.67500000000291</v>
      </c>
      <c r="H371" s="345"/>
      <c r="I371" s="453" t="s">
        <v>10</v>
      </c>
      <c r="J371" s="107" t="s">
        <v>2845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37545</v>
      </c>
      <c r="O371" s="285" t="s">
        <v>3967</v>
      </c>
    </row>
    <row r="372" spans="1:15" s="61" customFormat="1" ht="15.75" customHeight="1">
      <c r="A372" s="453" t="s">
        <v>799</v>
      </c>
      <c r="B372" s="107" t="s">
        <v>2199</v>
      </c>
      <c r="C372" s="107"/>
      <c r="D372" s="359" t="s">
        <v>3780</v>
      </c>
      <c r="E372" s="217">
        <f>UCIRanking!B152</f>
        <v>34110.650000000009</v>
      </c>
      <c r="F372" s="217">
        <v>34377.67500000001</v>
      </c>
      <c r="G372" s="57">
        <f>SUM(E372-F372)</f>
        <v>-267.02500000000146</v>
      </c>
      <c r="H372" s="345"/>
      <c r="I372" s="453" t="s">
        <v>12</v>
      </c>
      <c r="J372" s="107" t="s">
        <v>3957</v>
      </c>
      <c r="N372" s="269">
        <f>SUM(Puntenklassement!D5)+(Puntenklassement!D38)+(Puntenklassement!D53)+(Puntenklassement!D85)+(Puntenklassement!D86)+(Puntenklassement!D122)+(Puntenklassement!D135)+(Puntenklassement!D136)</f>
        <v>37265</v>
      </c>
      <c r="O372" s="107" t="s">
        <v>3978</v>
      </c>
    </row>
    <row r="373" spans="1:15" s="61" customFormat="1" ht="15.75" customHeight="1">
      <c r="A373" s="453" t="s">
        <v>800</v>
      </c>
      <c r="B373" s="107" t="s">
        <v>2728</v>
      </c>
      <c r="C373" s="107"/>
      <c r="D373" s="359" t="s">
        <v>3797</v>
      </c>
      <c r="E373" s="217">
        <f>UCIRanking!B138</f>
        <v>33946.349999999991</v>
      </c>
      <c r="F373" s="217">
        <v>33396.149999999994</v>
      </c>
      <c r="G373" s="57">
        <f>SUM(E373-F373)</f>
        <v>550.19999999999709</v>
      </c>
      <c r="H373" s="345"/>
      <c r="I373" s="458" t="s">
        <v>14</v>
      </c>
      <c r="J373" s="107" t="s">
        <v>3955</v>
      </c>
      <c r="K373" s="244"/>
      <c r="L373" s="303"/>
      <c r="M373" s="49"/>
      <c r="N373" s="269">
        <f>SUM(Puntenklassement!D13)+(Puntenklassement!D31)+(Puntenklassement!D41)+(Puntenklassement!D69)+(Puntenklassement!D77)+(Puntenklassement!D93)+(Puntenklassement!D111)+(Puntenklassement!D116)</f>
        <v>37165</v>
      </c>
      <c r="O373" s="285" t="s">
        <v>3975</v>
      </c>
    </row>
    <row r="374" spans="1:15" s="61" customFormat="1" ht="15.75" customHeight="1">
      <c r="A374" s="453" t="s">
        <v>801</v>
      </c>
      <c r="B374" s="107" t="s">
        <v>2712</v>
      </c>
      <c r="C374" s="107"/>
      <c r="D374" s="359" t="s">
        <v>3799</v>
      </c>
      <c r="E374" s="217">
        <f>UCIRanking!B83</f>
        <v>33764.9</v>
      </c>
      <c r="F374" s="217">
        <v>33366.424999999996</v>
      </c>
      <c r="G374" s="57">
        <f>SUM(E374-F374)</f>
        <v>398.47500000000582</v>
      </c>
      <c r="H374" s="345"/>
      <c r="I374" s="458" t="s">
        <v>16</v>
      </c>
      <c r="J374" s="107" t="s">
        <v>3949</v>
      </c>
      <c r="L374" s="49"/>
      <c r="N374" s="269">
        <f>SUM(Puntenklassement!D16)+(Puntenklassement!D20)+(Puntenklassement!D47)+(Puntenklassement!D48)+(Puntenklassement!D49)+(Puntenklassement!D65)+(Puntenklassement!D75)+(Puntenklassement!D96)</f>
        <v>36942</v>
      </c>
      <c r="O374" s="285" t="s">
        <v>3968</v>
      </c>
    </row>
    <row r="375" spans="1:15" s="61" customFormat="1" ht="15.75" customHeight="1">
      <c r="A375" s="453" t="s">
        <v>802</v>
      </c>
      <c r="B375" s="107" t="s">
        <v>2720</v>
      </c>
      <c r="C375" s="107"/>
      <c r="D375" s="359" t="s">
        <v>3801</v>
      </c>
      <c r="E375" s="217">
        <f>UCIRanking!B29</f>
        <v>33622.57499999999</v>
      </c>
      <c r="F375" s="217">
        <v>33224.19999999999</v>
      </c>
      <c r="G375" s="57">
        <f>SUM(E375-F375)</f>
        <v>398.375</v>
      </c>
      <c r="H375" s="345"/>
      <c r="I375" s="458" t="s">
        <v>18</v>
      </c>
      <c r="J375" s="107" t="s">
        <v>3948</v>
      </c>
      <c r="L375" s="49"/>
      <c r="N375" s="269">
        <f>SUM(Puntenklassement!D8)+(Puntenklassement!D12)+(Puntenklassement!D21)+(Puntenklassement!D22)+(Puntenklassement!D66)+(Puntenklassement!D87)+(Puntenklassement!D109)+(Puntenklassement!D124)</f>
        <v>36811</v>
      </c>
      <c r="O375" s="285" t="s">
        <v>3966</v>
      </c>
    </row>
    <row r="376" spans="1:15" s="61" customFormat="1" ht="15.75" customHeight="1">
      <c r="A376" s="453" t="s">
        <v>803</v>
      </c>
      <c r="B376" s="107" t="s">
        <v>2719</v>
      </c>
      <c r="C376" s="107"/>
      <c r="D376" s="359" t="s">
        <v>3806</v>
      </c>
      <c r="E376" s="217">
        <f>UCIRanking!B53</f>
        <v>33132.125</v>
      </c>
      <c r="F376" s="217">
        <v>32398.100000000002</v>
      </c>
      <c r="G376" s="57">
        <f>SUM(E376-F376)</f>
        <v>734.02499999999782</v>
      </c>
      <c r="H376" s="345"/>
      <c r="I376" s="458" t="s">
        <v>20</v>
      </c>
      <c r="J376" s="107" t="s">
        <v>3951</v>
      </c>
      <c r="L376" s="49"/>
      <c r="N376" s="269">
        <f>SUM(Puntenklassement!D10)+(Puntenklassement!D32)+(Puntenklassement!D39)+(Puntenklassement!D46)+(Puntenklassement!D57)+(Puntenklassement!D78)+(Puntenklassement!D104)+(Puntenklassement!D119)</f>
        <v>36668</v>
      </c>
      <c r="O376" s="106" t="s">
        <v>3972</v>
      </c>
    </row>
    <row r="377" spans="1:15" s="61" customFormat="1" ht="15.75" customHeight="1">
      <c r="A377" s="453" t="s">
        <v>804</v>
      </c>
      <c r="B377" s="107" t="s">
        <v>2722</v>
      </c>
      <c r="C377" s="107"/>
      <c r="D377" s="359" t="s">
        <v>3804</v>
      </c>
      <c r="E377" s="217">
        <f>UCIRanking!B127</f>
        <v>32988.200000000004</v>
      </c>
      <c r="F377" s="217">
        <v>32490.500000000007</v>
      </c>
      <c r="G377" s="57">
        <f>SUM(E377-F377)</f>
        <v>497.69999999999709</v>
      </c>
      <c r="H377" s="345"/>
      <c r="I377" s="458" t="s">
        <v>22</v>
      </c>
      <c r="J377" s="107" t="s">
        <v>2844</v>
      </c>
      <c r="L377" s="49"/>
      <c r="N377" s="269">
        <f>SUM(Puntenklassement!D6)+(Puntenklassement!D7)+(Puntenklassement!D9)+(Puntenklassement!D17)+(Puntenklassement!D83)+(Puntenklassement!D84)+(Puntenklassement!D105)+(Puntenklassement!D126)</f>
        <v>35781</v>
      </c>
      <c r="O377" s="107" t="s">
        <v>3970</v>
      </c>
    </row>
    <row r="378" spans="1:15" s="61" customFormat="1" ht="15.75" customHeight="1">
      <c r="A378" s="453" t="s">
        <v>805</v>
      </c>
      <c r="B378" s="107" t="s">
        <v>2194</v>
      </c>
      <c r="C378" s="107"/>
      <c r="D378" s="359" t="s">
        <v>3784</v>
      </c>
      <c r="E378" s="217">
        <f>UCIRanking!B180</f>
        <v>32956.650000000009</v>
      </c>
      <c r="F378" s="217">
        <v>33231.850000000013</v>
      </c>
      <c r="G378" s="57">
        <f>SUM(E378-F378)</f>
        <v>-275.20000000000437</v>
      </c>
      <c r="H378" s="345"/>
      <c r="I378" s="458" t="s">
        <v>24</v>
      </c>
      <c r="J378" s="107" t="s">
        <v>3947</v>
      </c>
      <c r="L378" s="49"/>
      <c r="N378" s="269">
        <f>SUM(Puntenklassement!D4)+(Puntenklassement!D35)+(Puntenklassement!D36)+(Puntenklassement!D44)+(Puntenklassement!D81)+(Puntenklassement!D114)+(Puntenklassement!D117)+(Puntenklassement!D137)</f>
        <v>35549</v>
      </c>
      <c r="O378" s="107" t="s">
        <v>3964</v>
      </c>
    </row>
    <row r="379" spans="1:15" s="61" customFormat="1" ht="15.75" customHeight="1">
      <c r="A379" s="453" t="s">
        <v>806</v>
      </c>
      <c r="B379" s="107" t="s">
        <v>2715</v>
      </c>
      <c r="C379" s="107"/>
      <c r="D379" s="359" t="s">
        <v>3800</v>
      </c>
      <c r="E379" s="217">
        <f>UCIRanking!B64</f>
        <v>32921.924999999988</v>
      </c>
      <c r="F379" s="217">
        <v>32632.024999999994</v>
      </c>
      <c r="G379" s="57">
        <f>SUM(E379-F379)</f>
        <v>289.89999999999418</v>
      </c>
      <c r="H379" s="345"/>
      <c r="I379" s="458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34909</v>
      </c>
      <c r="O379" s="106" t="s">
        <v>3971</v>
      </c>
    </row>
    <row r="380" spans="1:15" s="61" customFormat="1" ht="15.75" customHeight="1">
      <c r="A380" s="453" t="s">
        <v>807</v>
      </c>
      <c r="B380" s="107" t="s">
        <v>2832</v>
      </c>
      <c r="C380" s="107"/>
      <c r="D380" s="359" t="s">
        <v>3798</v>
      </c>
      <c r="E380" s="217">
        <f>UCIRanking!B112</f>
        <v>32594.85</v>
      </c>
      <c r="F380" s="217">
        <v>32171.549999999996</v>
      </c>
      <c r="G380" s="57">
        <f>SUM(E380-F380)</f>
        <v>423.30000000000291</v>
      </c>
      <c r="H380" s="345"/>
      <c r="I380" s="458" t="s">
        <v>28</v>
      </c>
      <c r="J380" s="107" t="s">
        <v>3953</v>
      </c>
      <c r="L380" s="49"/>
      <c r="N380" s="269">
        <f>SUM(Puntenklassement!D23)+(Puntenklassement!D29)+(Puntenklassement!D33)+(Puntenklassement!D52)+(Puntenklassement!D68)+(Puntenklassement!D74)+(Puntenklassement!D102)+(Puntenklassement!D127)</f>
        <v>34761</v>
      </c>
      <c r="O380" s="107" t="s">
        <v>3973</v>
      </c>
    </row>
    <row r="381" spans="1:15" s="61" customFormat="1" ht="15.75" customHeight="1">
      <c r="A381" s="453" t="s">
        <v>808</v>
      </c>
      <c r="B381" s="107" t="s">
        <v>639</v>
      </c>
      <c r="C381" s="107"/>
      <c r="D381" s="359" t="s">
        <v>3790</v>
      </c>
      <c r="E381" s="217">
        <f>UCIRanking!B40</f>
        <v>32450.587500000031</v>
      </c>
      <c r="F381" s="217">
        <v>32579.037500000035</v>
      </c>
      <c r="G381" s="57">
        <f>SUM(E381-F381)</f>
        <v>-128.45000000000437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34174</v>
      </c>
      <c r="O381" s="107" t="s">
        <v>3983</v>
      </c>
    </row>
    <row r="382" spans="1:15" s="61" customFormat="1" ht="15.75" customHeight="1">
      <c r="A382" s="453" t="s">
        <v>809</v>
      </c>
      <c r="B382" s="107" t="s">
        <v>2219</v>
      </c>
      <c r="C382" s="107"/>
      <c r="D382" s="359" t="s">
        <v>3785</v>
      </c>
      <c r="E382" s="217">
        <f>UCIRanking!B169</f>
        <v>32281.012499999983</v>
      </c>
      <c r="F382" s="217">
        <v>32418.137499999983</v>
      </c>
      <c r="G382" s="57">
        <f>SUM(E382-F382)</f>
        <v>-137.125</v>
      </c>
      <c r="H382" s="345"/>
    </row>
    <row r="383" spans="1:15" s="61" customFormat="1" ht="15.75" customHeight="1">
      <c r="A383" s="453" t="s">
        <v>810</v>
      </c>
      <c r="B383" s="107" t="s">
        <v>2725</v>
      </c>
      <c r="C383" s="107"/>
      <c r="D383" s="359" t="s">
        <v>3803</v>
      </c>
      <c r="E383" s="217">
        <f>UCIRanking!B43</f>
        <v>32022.149999999987</v>
      </c>
      <c r="F383" s="217">
        <v>31486.024999999991</v>
      </c>
      <c r="G383" s="57">
        <f>SUM(E383-F383)</f>
        <v>536.12499999999636</v>
      </c>
      <c r="H383" s="345"/>
    </row>
    <row r="384" spans="1:15" s="61" customFormat="1" ht="15.75" customHeight="1">
      <c r="A384" s="453" t="s">
        <v>811</v>
      </c>
      <c r="B384" s="107" t="s">
        <v>2848</v>
      </c>
      <c r="C384" s="107"/>
      <c r="D384" s="359" t="s">
        <v>3805</v>
      </c>
      <c r="E384" s="217">
        <f>UCIRanking!B18</f>
        <v>31600.874999999993</v>
      </c>
      <c r="F384" s="217">
        <v>31507.1</v>
      </c>
      <c r="G384" s="57">
        <f>SUM(E384-F384)</f>
        <v>93.774999999994179</v>
      </c>
      <c r="H384" s="345"/>
      <c r="I384" s="265"/>
      <c r="J384" s="99" t="s">
        <v>4644</v>
      </c>
    </row>
    <row r="385" spans="1:14" s="61" customFormat="1" ht="15.75" customHeight="1">
      <c r="A385" s="453" t="s">
        <v>812</v>
      </c>
      <c r="B385" s="107" t="s">
        <v>2710</v>
      </c>
      <c r="C385" s="107"/>
      <c r="D385" s="359" t="s">
        <v>3810</v>
      </c>
      <c r="E385" s="217">
        <f>UCIRanking!B132</f>
        <v>31563.1</v>
      </c>
      <c r="F385" s="217">
        <v>31465.85</v>
      </c>
      <c r="G385" s="57">
        <f>SUM(E385-F385)</f>
        <v>97.25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2205</v>
      </c>
      <c r="C386" s="107"/>
      <c r="D386" s="359" t="s">
        <v>3787</v>
      </c>
      <c r="E386" s="217">
        <f>UCIRanking!B171</f>
        <v>31496.975000000013</v>
      </c>
      <c r="F386" s="217">
        <v>31705.17500000001</v>
      </c>
      <c r="G386" s="57">
        <f>SUM(E386-F386)</f>
        <v>-208.19999999999709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932</v>
      </c>
    </row>
    <row r="387" spans="1:14" s="61" customFormat="1" ht="15.75" customHeight="1">
      <c r="A387" s="453" t="s">
        <v>814</v>
      </c>
      <c r="B387" s="107" t="s">
        <v>2711</v>
      </c>
      <c r="C387" s="107"/>
      <c r="D387" s="359" t="s">
        <v>3809</v>
      </c>
      <c r="E387" s="217">
        <f>UCIRanking!B55</f>
        <v>31353.224999999995</v>
      </c>
      <c r="F387" s="217">
        <v>30805.474999999995</v>
      </c>
      <c r="G387" s="57">
        <f>SUM(E387-F387)</f>
        <v>547.75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597</v>
      </c>
    </row>
    <row r="388" spans="1:14" s="61" customFormat="1" ht="15.75" customHeight="1">
      <c r="A388" s="453" t="s">
        <v>1950</v>
      </c>
      <c r="B388" s="107" t="s">
        <v>2726</v>
      </c>
      <c r="C388" s="107"/>
      <c r="D388" s="359" t="s">
        <v>3808</v>
      </c>
      <c r="E388" s="217">
        <f>UCIRanking!B71</f>
        <v>31220.624999999996</v>
      </c>
      <c r="F388" s="217">
        <v>31071.999999999996</v>
      </c>
      <c r="G388" s="57">
        <f>SUM(E388-F388)</f>
        <v>148.625</v>
      </c>
      <c r="H388" s="345"/>
      <c r="I388" s="453" t="s">
        <v>3</v>
      </c>
      <c r="J388" s="264" t="s">
        <v>861</v>
      </c>
      <c r="K388" s="28"/>
      <c r="L388" s="28"/>
      <c r="M388" s="314" t="s">
        <v>133</v>
      </c>
      <c r="N388" s="9">
        <v>523</v>
      </c>
    </row>
    <row r="389" spans="1:14" s="61" customFormat="1" ht="15.75" customHeight="1">
      <c r="A389" s="453" t="s">
        <v>2169</v>
      </c>
      <c r="B389" s="107" t="s">
        <v>2729</v>
      </c>
      <c r="C389" s="107"/>
      <c r="D389" s="359" t="s">
        <v>3802</v>
      </c>
      <c r="E389" s="217">
        <f>UCIRanking!B134</f>
        <v>31168.400000000005</v>
      </c>
      <c r="F389" s="217">
        <v>30714.675000000007</v>
      </c>
      <c r="G389" s="57">
        <f>SUM(E389-F389)</f>
        <v>453.72499999999854</v>
      </c>
      <c r="H389" s="345"/>
      <c r="I389" s="453" t="s">
        <v>5</v>
      </c>
      <c r="J389" s="264" t="s">
        <v>1705</v>
      </c>
      <c r="K389" s="241"/>
      <c r="L389" s="241"/>
      <c r="M389" s="314" t="s">
        <v>139</v>
      </c>
      <c r="N389" s="9">
        <v>501</v>
      </c>
    </row>
    <row r="390" spans="1:14" s="61" customFormat="1" ht="15.75" customHeight="1">
      <c r="A390" s="453" t="s">
        <v>2170</v>
      </c>
      <c r="B390" s="107" t="s">
        <v>2713</v>
      </c>
      <c r="C390" s="107"/>
      <c r="D390" s="359" t="s">
        <v>3807</v>
      </c>
      <c r="E390" s="217">
        <f>UCIRanking!B86</f>
        <v>31030.875</v>
      </c>
      <c r="F390" s="217">
        <v>30725.775000000001</v>
      </c>
      <c r="G390" s="57">
        <f>SUM(E390-F390)</f>
        <v>305.09999999999854</v>
      </c>
      <c r="H390" s="345"/>
      <c r="I390" s="453" t="s">
        <v>7</v>
      </c>
      <c r="J390" s="264" t="s">
        <v>498</v>
      </c>
      <c r="K390" s="28"/>
      <c r="L390" s="241"/>
      <c r="M390" s="314" t="s">
        <v>139</v>
      </c>
      <c r="N390" s="9">
        <v>486</v>
      </c>
    </row>
    <row r="391" spans="1:14" s="61" customFormat="1" ht="15.75" customHeight="1">
      <c r="A391" s="453" t="s">
        <v>2171</v>
      </c>
      <c r="B391" s="107" t="s">
        <v>2718</v>
      </c>
      <c r="C391" s="107"/>
      <c r="D391" s="359" t="s">
        <v>3813</v>
      </c>
      <c r="E391" s="217">
        <f>UCIRanking!B116</f>
        <v>30773.325000000004</v>
      </c>
      <c r="F391" s="217">
        <v>30186.150000000005</v>
      </c>
      <c r="G391" s="57">
        <f>SUM(E391-F391)</f>
        <v>587.17499999999927</v>
      </c>
      <c r="H391" s="345"/>
      <c r="I391" s="453" t="s">
        <v>8</v>
      </c>
      <c r="J391" s="264" t="s">
        <v>1000</v>
      </c>
      <c r="K391" s="241"/>
      <c r="L391" s="241"/>
      <c r="M391" s="314" t="s">
        <v>133</v>
      </c>
      <c r="N391" s="9">
        <v>462</v>
      </c>
    </row>
    <row r="392" spans="1:14" s="61" customFormat="1" ht="15.75" customHeight="1">
      <c r="A392" s="453" t="s">
        <v>2172</v>
      </c>
      <c r="B392" s="107" t="s">
        <v>2708</v>
      </c>
      <c r="C392" s="107"/>
      <c r="D392" s="359" t="s">
        <v>3814</v>
      </c>
      <c r="E392" s="217">
        <f>UCIRanking!B92</f>
        <v>30281.25</v>
      </c>
      <c r="F392" s="217">
        <v>29517.524999999998</v>
      </c>
      <c r="G392" s="57">
        <f>SUM(E392-F392)</f>
        <v>763.72500000000218</v>
      </c>
      <c r="H392" s="345"/>
      <c r="I392" s="453" t="s">
        <v>10</v>
      </c>
      <c r="J392" s="264" t="s">
        <v>466</v>
      </c>
      <c r="K392" s="241"/>
      <c r="L392" s="241"/>
      <c r="M392" s="314" t="s">
        <v>139</v>
      </c>
      <c r="N392" s="9">
        <v>417</v>
      </c>
    </row>
    <row r="393" spans="1:14" s="61" customFormat="1" ht="15.75" customHeight="1">
      <c r="A393" s="453" t="s">
        <v>2173</v>
      </c>
      <c r="B393" s="107" t="s">
        <v>2734</v>
      </c>
      <c r="C393" s="107"/>
      <c r="D393" s="359" t="s">
        <v>3812</v>
      </c>
      <c r="E393" s="217">
        <f>UCIRanking!B93</f>
        <v>30251.600000000002</v>
      </c>
      <c r="F393" s="217">
        <v>30158.100000000002</v>
      </c>
      <c r="G393" s="57">
        <f>SUM(E393-F393)</f>
        <v>93.5</v>
      </c>
      <c r="H393" s="345"/>
      <c r="I393" s="453" t="s">
        <v>12</v>
      </c>
      <c r="J393" s="264" t="s">
        <v>2029</v>
      </c>
      <c r="K393" s="28"/>
      <c r="L393" s="241"/>
      <c r="M393" s="314" t="s">
        <v>136</v>
      </c>
      <c r="N393" s="9">
        <v>397</v>
      </c>
    </row>
    <row r="394" spans="1:14" s="61" customFormat="1" ht="15.75" customHeight="1">
      <c r="A394" s="453" t="s">
        <v>2174</v>
      </c>
      <c r="B394" s="107" t="s">
        <v>2211</v>
      </c>
      <c r="C394" s="107"/>
      <c r="D394" s="359" t="s">
        <v>3789</v>
      </c>
      <c r="E394" s="217">
        <f>UCIRanking!B175</f>
        <v>30217.712500000009</v>
      </c>
      <c r="F394" s="217">
        <v>30360.012500000004</v>
      </c>
      <c r="G394" s="57">
        <f>SUM(E394-F394)</f>
        <v>-142.29999999999563</v>
      </c>
      <c r="H394" s="345"/>
      <c r="I394" s="453" t="s">
        <v>14</v>
      </c>
      <c r="J394" s="264" t="s">
        <v>546</v>
      </c>
      <c r="K394" s="28"/>
      <c r="L394" s="241"/>
      <c r="M394" s="314" t="s">
        <v>136</v>
      </c>
      <c r="N394" s="9">
        <v>393</v>
      </c>
    </row>
    <row r="395" spans="1:14" s="61" customFormat="1" ht="15.75" customHeight="1">
      <c r="A395" s="453" t="s">
        <v>2175</v>
      </c>
      <c r="B395" s="107" t="s">
        <v>2721</v>
      </c>
      <c r="C395" s="107"/>
      <c r="D395" s="359" t="s">
        <v>3815</v>
      </c>
      <c r="E395" s="217">
        <f>UCIRanking!B125</f>
        <v>30104.125000000004</v>
      </c>
      <c r="F395" s="217">
        <v>29738.500000000004</v>
      </c>
      <c r="G395" s="57">
        <f>SUM(E395-F395)</f>
        <v>365.625</v>
      </c>
      <c r="H395" s="345"/>
      <c r="I395" s="453" t="s">
        <v>16</v>
      </c>
      <c r="J395" s="264" t="s">
        <v>1018</v>
      </c>
      <c r="K395" s="241"/>
      <c r="L395" s="241"/>
      <c r="M395" s="314" t="s">
        <v>139</v>
      </c>
      <c r="N395" s="9">
        <v>370</v>
      </c>
    </row>
    <row r="396" spans="1:14" s="61" customFormat="1" ht="15.75" customHeight="1">
      <c r="A396" s="453" t="s">
        <v>2176</v>
      </c>
      <c r="B396" s="107" t="s">
        <v>2709</v>
      </c>
      <c r="C396" s="107"/>
      <c r="D396" s="359" t="s">
        <v>3817</v>
      </c>
      <c r="E396" s="217">
        <f>UCIRanking!B139</f>
        <v>30017.112499999999</v>
      </c>
      <c r="F396" s="217">
        <v>29611.625</v>
      </c>
      <c r="G396" s="57">
        <f>SUM(E396-F396)</f>
        <v>405.48749999999927</v>
      </c>
      <c r="H396" s="345"/>
      <c r="I396" s="453" t="s">
        <v>18</v>
      </c>
      <c r="J396" s="264" t="s">
        <v>2039</v>
      </c>
      <c r="K396" s="241"/>
      <c r="L396" s="241"/>
      <c r="M396" s="314" t="s">
        <v>136</v>
      </c>
      <c r="N396" s="9">
        <v>326</v>
      </c>
    </row>
    <row r="397" spans="1:14" s="61" customFormat="1" ht="15.75" customHeight="1">
      <c r="A397" s="453" t="s">
        <v>2177</v>
      </c>
      <c r="B397" s="107" t="s">
        <v>2717</v>
      </c>
      <c r="C397" s="107"/>
      <c r="D397" s="359" t="s">
        <v>3816</v>
      </c>
      <c r="E397" s="217">
        <f>UCIRanking!B15</f>
        <v>29958.574999999997</v>
      </c>
      <c r="F397" s="217">
        <v>29504.75</v>
      </c>
      <c r="G397" s="57">
        <f>SUM(E397-F397)</f>
        <v>453.82499999999709</v>
      </c>
      <c r="H397" s="345"/>
      <c r="I397" s="453" t="s">
        <v>20</v>
      </c>
      <c r="J397" s="264" t="s">
        <v>417</v>
      </c>
      <c r="K397" s="241"/>
      <c r="L397" s="241"/>
      <c r="M397" s="314" t="s">
        <v>133</v>
      </c>
      <c r="N397" s="9">
        <v>317</v>
      </c>
    </row>
    <row r="398" spans="1:14" s="61" customFormat="1" ht="15.75" customHeight="1">
      <c r="A398" s="453" t="s">
        <v>2178</v>
      </c>
      <c r="B398" s="107" t="s">
        <v>2707</v>
      </c>
      <c r="C398" s="107"/>
      <c r="D398" s="359" t="s">
        <v>3811</v>
      </c>
      <c r="E398" s="217">
        <f>UCIRanking!B20</f>
        <v>29899.799999999996</v>
      </c>
      <c r="F398" s="217">
        <v>29545.374999999993</v>
      </c>
      <c r="G398" s="57">
        <f>SUM(E398-F398)</f>
        <v>354.42500000000291</v>
      </c>
      <c r="H398" s="345"/>
      <c r="I398" s="453" t="s">
        <v>22</v>
      </c>
      <c r="J398" s="264" t="s">
        <v>547</v>
      </c>
      <c r="K398" s="241"/>
      <c r="L398" s="241"/>
      <c r="M398" s="314" t="s">
        <v>136</v>
      </c>
      <c r="N398" s="9">
        <v>307</v>
      </c>
    </row>
    <row r="399" spans="1:14" s="61" customFormat="1" ht="15.75" customHeight="1">
      <c r="A399" s="453" t="s">
        <v>2179</v>
      </c>
      <c r="B399" s="107" t="s">
        <v>2204</v>
      </c>
      <c r="C399" s="107"/>
      <c r="D399" s="359" t="s">
        <v>3792</v>
      </c>
      <c r="E399" s="217">
        <f>UCIRanking!B158</f>
        <v>29444.274999999987</v>
      </c>
      <c r="F399" s="217">
        <v>29596.049999999981</v>
      </c>
      <c r="G399" s="57">
        <f>SUM(E399-F399)</f>
        <v>-151.77499999999418</v>
      </c>
      <c r="H399" s="345"/>
      <c r="I399" s="453" t="s">
        <v>24</v>
      </c>
      <c r="J399" s="264" t="s">
        <v>2093</v>
      </c>
      <c r="K399" s="241"/>
      <c r="L399" s="241"/>
      <c r="M399" s="314" t="s">
        <v>133</v>
      </c>
      <c r="N399" s="9">
        <v>296</v>
      </c>
    </row>
    <row r="400" spans="1:14" s="61" customFormat="1" ht="15.75" customHeight="1">
      <c r="A400" s="453" t="s">
        <v>2180</v>
      </c>
      <c r="B400" s="107" t="s">
        <v>2206</v>
      </c>
      <c r="C400" s="107"/>
      <c r="D400" s="359" t="s">
        <v>3791</v>
      </c>
      <c r="E400" s="217">
        <f>UCIRanking!B143</f>
        <v>29363.275000000012</v>
      </c>
      <c r="F400" s="217">
        <v>29544.400000000012</v>
      </c>
      <c r="G400" s="57">
        <f>SUM(E400-F400)</f>
        <v>-181.125</v>
      </c>
      <c r="H400" s="345"/>
      <c r="I400" s="453" t="s">
        <v>26</v>
      </c>
      <c r="J400" s="264" t="s">
        <v>1006</v>
      </c>
      <c r="K400" s="244"/>
      <c r="L400" s="241"/>
      <c r="M400" s="314" t="s">
        <v>138</v>
      </c>
      <c r="N400" s="9">
        <v>279</v>
      </c>
    </row>
    <row r="401" spans="1:14" s="61" customFormat="1" ht="15.75" customHeight="1">
      <c r="A401" s="453" t="s">
        <v>2181</v>
      </c>
      <c r="B401" s="107" t="s">
        <v>2733</v>
      </c>
      <c r="C401" s="107"/>
      <c r="D401" s="359" t="s">
        <v>3818</v>
      </c>
      <c r="E401" s="217">
        <f>UCIRanking!B59</f>
        <v>28967.850000000002</v>
      </c>
      <c r="F401" s="217">
        <v>28498.600000000006</v>
      </c>
      <c r="G401" s="57">
        <f>SUM(E401-F401)</f>
        <v>469.24999999999636</v>
      </c>
      <c r="H401" s="345"/>
      <c r="I401" s="453" t="s">
        <v>28</v>
      </c>
      <c r="J401" s="264" t="s">
        <v>731</v>
      </c>
      <c r="K401" s="244"/>
      <c r="L401" s="241"/>
      <c r="M401" s="314" t="s">
        <v>138</v>
      </c>
      <c r="N401" s="9">
        <v>276</v>
      </c>
    </row>
    <row r="402" spans="1:14" s="61" customFormat="1" ht="15.75" customHeight="1">
      <c r="A402" s="453" t="s">
        <v>2182</v>
      </c>
      <c r="B402" s="107" t="s">
        <v>2724</v>
      </c>
      <c r="C402" s="107"/>
      <c r="D402" s="359" t="s">
        <v>3822</v>
      </c>
      <c r="E402" s="217">
        <f>UCIRanking!B103</f>
        <v>28927.099999999995</v>
      </c>
      <c r="F402" s="217">
        <v>28540.174999999996</v>
      </c>
      <c r="G402" s="57">
        <f>SUM(E402-F402)</f>
        <v>386.92499999999927</v>
      </c>
      <c r="H402" s="345"/>
      <c r="I402" s="453" t="s">
        <v>30</v>
      </c>
      <c r="J402" s="264" t="s">
        <v>1801</v>
      </c>
      <c r="K402" s="241"/>
      <c r="L402" s="241"/>
      <c r="M402" s="314" t="s">
        <v>140</v>
      </c>
      <c r="N402" s="9">
        <v>271</v>
      </c>
    </row>
    <row r="403" spans="1:14" s="61" customFormat="1" ht="15.75" customHeight="1">
      <c r="A403" s="453" t="s">
        <v>2183</v>
      </c>
      <c r="B403" s="107" t="s">
        <v>2730</v>
      </c>
      <c r="C403" s="107"/>
      <c r="D403" s="359" t="s">
        <v>3819</v>
      </c>
      <c r="E403" s="217">
        <f>UCIRanking!B137</f>
        <v>28887.625</v>
      </c>
      <c r="F403" s="217">
        <v>28894.125</v>
      </c>
      <c r="G403" s="57">
        <f>SUM(E403-F403)</f>
        <v>-6.5</v>
      </c>
      <c r="H403" s="345"/>
      <c r="I403" s="453" t="s">
        <v>32</v>
      </c>
      <c r="J403" s="264" t="s">
        <v>497</v>
      </c>
      <c r="K403" s="28"/>
      <c r="L403" s="241"/>
      <c r="M403" s="314" t="s">
        <v>136</v>
      </c>
      <c r="N403" s="9">
        <v>266</v>
      </c>
    </row>
    <row r="404" spans="1:14" s="61" customFormat="1" ht="15.75" customHeight="1">
      <c r="A404" s="453" t="s">
        <v>2184</v>
      </c>
      <c r="B404" s="106" t="s">
        <v>1341</v>
      </c>
      <c r="C404" s="464"/>
      <c r="D404" s="359" t="s">
        <v>3786</v>
      </c>
      <c r="E404" s="217">
        <f>UCIRanking!B147</f>
        <v>28786.662499999944</v>
      </c>
      <c r="F404" s="217">
        <v>29314.912499999944</v>
      </c>
      <c r="G404" s="57">
        <f>SUM(E404-F404)</f>
        <v>-528.25</v>
      </c>
      <c r="H404" s="345"/>
      <c r="I404" s="453" t="s">
        <v>34</v>
      </c>
      <c r="J404" s="264" t="s">
        <v>2119</v>
      </c>
      <c r="K404" s="241"/>
      <c r="L404" s="241"/>
      <c r="M404" s="314" t="s">
        <v>140</v>
      </c>
      <c r="N404" s="9">
        <v>261</v>
      </c>
    </row>
    <row r="405" spans="1:14" s="61" customFormat="1" ht="15.75" customHeight="1">
      <c r="A405" s="453" t="s">
        <v>2185</v>
      </c>
      <c r="B405" s="107" t="s">
        <v>2716</v>
      </c>
      <c r="C405" s="107"/>
      <c r="D405" s="359" t="s">
        <v>3821</v>
      </c>
      <c r="E405" s="217">
        <f>UCIRanking!B37</f>
        <v>28116.9</v>
      </c>
      <c r="F405" s="217">
        <v>27358.825000000001</v>
      </c>
      <c r="G405" s="57">
        <f>SUM(E405-F405)</f>
        <v>758.07500000000073</v>
      </c>
      <c r="H405" s="345"/>
      <c r="I405" s="453" t="s">
        <v>36</v>
      </c>
      <c r="J405" s="264" t="s">
        <v>1694</v>
      </c>
      <c r="K405" s="244"/>
      <c r="L405" s="241"/>
      <c r="M405" s="314" t="s">
        <v>138</v>
      </c>
      <c r="N405" s="9">
        <v>254</v>
      </c>
    </row>
    <row r="406" spans="1:14" s="61" customFormat="1" ht="15.75" customHeight="1">
      <c r="A406" s="453" t="s">
        <v>2186</v>
      </c>
      <c r="B406" s="107" t="s">
        <v>2727</v>
      </c>
      <c r="C406" s="107"/>
      <c r="D406" s="359" t="s">
        <v>3823</v>
      </c>
      <c r="E406" s="217">
        <f>UCIRanking!B129</f>
        <v>27488.15</v>
      </c>
      <c r="F406" s="217">
        <v>27079.974999999999</v>
      </c>
      <c r="G406" s="57">
        <f>SUM(E406-F406)</f>
        <v>408.17500000000291</v>
      </c>
      <c r="H406" s="345"/>
      <c r="I406" s="453" t="s">
        <v>38</v>
      </c>
      <c r="J406" s="264" t="s">
        <v>436</v>
      </c>
      <c r="K406" s="28"/>
      <c r="L406" s="241"/>
      <c r="M406" s="314" t="s">
        <v>140</v>
      </c>
      <c r="N406" s="9">
        <v>252</v>
      </c>
    </row>
    <row r="407" spans="1:14" s="61" customFormat="1" ht="15.75" customHeight="1">
      <c r="A407" s="453" t="s">
        <v>2187</v>
      </c>
      <c r="B407" s="107" t="s">
        <v>2732</v>
      </c>
      <c r="C407" s="107"/>
      <c r="D407" s="359" t="s">
        <v>3826</v>
      </c>
      <c r="E407" s="217">
        <f>UCIRanking!B61</f>
        <v>26461.050000000003</v>
      </c>
      <c r="F407" s="217">
        <v>26153.25</v>
      </c>
      <c r="G407" s="57">
        <f>SUM(E407-F407)</f>
        <v>307.80000000000291</v>
      </c>
      <c r="H407" s="345"/>
      <c r="I407" s="453" t="s">
        <v>145</v>
      </c>
      <c r="J407" s="264" t="s">
        <v>575</v>
      </c>
      <c r="K407" s="28"/>
      <c r="L407" s="241"/>
      <c r="M407" s="314" t="s">
        <v>139</v>
      </c>
      <c r="N407" s="9">
        <v>252</v>
      </c>
    </row>
    <row r="408" spans="1:14" s="61" customFormat="1" ht="15.75" customHeight="1">
      <c r="A408" s="453" t="s">
        <v>2188</v>
      </c>
      <c r="B408" s="107" t="s">
        <v>2714</v>
      </c>
      <c r="C408" s="107"/>
      <c r="D408" s="359" t="s">
        <v>3825</v>
      </c>
      <c r="E408" s="217">
        <f>UCIRanking!B111</f>
        <v>26027.924999999999</v>
      </c>
      <c r="F408" s="217">
        <v>25597.3</v>
      </c>
      <c r="G408" s="57">
        <f>SUM(E408-F408)</f>
        <v>430.625</v>
      </c>
      <c r="H408" s="345"/>
      <c r="I408" s="453" t="s">
        <v>146</v>
      </c>
      <c r="J408" s="264" t="s">
        <v>477</v>
      </c>
      <c r="K408" s="28"/>
      <c r="L408" s="241"/>
      <c r="M408" s="314" t="s">
        <v>136</v>
      </c>
      <c r="N408" s="9">
        <v>245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3793</v>
      </c>
      <c r="E409" s="217">
        <f>UCIRanking!B166</f>
        <v>24778.67499999985</v>
      </c>
      <c r="F409" s="217">
        <v>25078.524999999849</v>
      </c>
      <c r="G409" s="57">
        <f>SUM(E409-F409)</f>
        <v>-299.84999999999854</v>
      </c>
      <c r="H409" s="345"/>
      <c r="I409" s="458" t="s">
        <v>147</v>
      </c>
      <c r="J409" s="264" t="s">
        <v>1711</v>
      </c>
      <c r="K409" s="241"/>
      <c r="L409" s="241"/>
      <c r="M409" s="314" t="s">
        <v>137</v>
      </c>
      <c r="N409" s="9">
        <v>244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3794</v>
      </c>
      <c r="E410" s="217">
        <f>UCIRanking!B156</f>
        <v>24107.850000000006</v>
      </c>
      <c r="F410" s="217">
        <v>24356.425000000003</v>
      </c>
      <c r="G410" s="57">
        <f>SUM(E410-F410)</f>
        <v>-248.57499999999709</v>
      </c>
      <c r="H410" s="345"/>
      <c r="I410" s="453" t="s">
        <v>151</v>
      </c>
      <c r="J410" s="264" t="s">
        <v>2522</v>
      </c>
      <c r="K410" s="28"/>
      <c r="L410" s="241"/>
      <c r="M410" s="314" t="s">
        <v>133</v>
      </c>
      <c r="N410" s="9">
        <v>237</v>
      </c>
    </row>
    <row r="411" spans="1:14" s="61" customFormat="1" ht="15.75" customHeight="1">
      <c r="A411" s="453" t="s">
        <v>2191</v>
      </c>
      <c r="B411" s="107" t="s">
        <v>660</v>
      </c>
      <c r="C411" s="107"/>
      <c r="D411" s="359" t="s">
        <v>3795</v>
      </c>
      <c r="E411" s="217">
        <f>UCIRanking!B176</f>
        <v>22460.025000000012</v>
      </c>
      <c r="F411" s="217">
        <v>22827.125000000011</v>
      </c>
      <c r="G411" s="57">
        <f>SUM(E411-F411)</f>
        <v>-367.09999999999854</v>
      </c>
      <c r="H411" s="345"/>
      <c r="I411" s="453" t="s">
        <v>157</v>
      </c>
      <c r="J411" s="264" t="s">
        <v>1708</v>
      </c>
      <c r="K411" s="241"/>
      <c r="L411" s="241"/>
      <c r="M411" s="314" t="s">
        <v>137</v>
      </c>
      <c r="N411" s="9">
        <v>228</v>
      </c>
    </row>
    <row r="412" spans="1:14" s="61" customFormat="1" ht="15.75" customHeight="1">
      <c r="A412" s="453" t="s">
        <v>2192</v>
      </c>
      <c r="B412" s="107" t="s">
        <v>2731</v>
      </c>
      <c r="C412" s="107"/>
      <c r="D412" s="359" t="s">
        <v>3820</v>
      </c>
      <c r="E412" s="217">
        <f>UCIRanking!B161</f>
        <v>20108.849999999999</v>
      </c>
      <c r="F412" s="217">
        <v>20261.625</v>
      </c>
      <c r="G412" s="57">
        <f>SUM(E412-F412)</f>
        <v>-152.77500000000146</v>
      </c>
      <c r="H412" s="345"/>
      <c r="I412" s="453" t="s">
        <v>159</v>
      </c>
      <c r="J412" s="264" t="s">
        <v>458</v>
      </c>
      <c r="K412" s="241"/>
      <c r="L412" s="241"/>
      <c r="M412" s="314" t="s">
        <v>133</v>
      </c>
      <c r="N412" s="9">
        <v>218</v>
      </c>
    </row>
    <row r="413" spans="1:14" s="61" customFormat="1" ht="15.75" customHeight="1">
      <c r="A413" s="453" t="s">
        <v>2303</v>
      </c>
      <c r="B413" s="107" t="s">
        <v>2736</v>
      </c>
      <c r="C413" s="107"/>
      <c r="D413" s="359" t="s">
        <v>3824</v>
      </c>
      <c r="E413" s="217">
        <f>UCIRanking!B146</f>
        <v>18942.300000000003</v>
      </c>
      <c r="F413" s="217">
        <v>19034.525000000001</v>
      </c>
      <c r="G413" s="57">
        <f>SUM(E413-F413)</f>
        <v>-92.224999999998545</v>
      </c>
      <c r="H413" s="345"/>
      <c r="I413" s="453" t="s">
        <v>160</v>
      </c>
      <c r="J413" s="264" t="s">
        <v>1804</v>
      </c>
      <c r="K413" s="241"/>
      <c r="L413" s="241"/>
      <c r="M413" s="314" t="s">
        <v>140</v>
      </c>
      <c r="N413" s="9">
        <v>217</v>
      </c>
    </row>
    <row r="414" spans="1:14" s="61" customFormat="1" ht="15.75" customHeight="1">
      <c r="A414" s="453" t="s">
        <v>2304</v>
      </c>
      <c r="B414" s="285" t="s">
        <v>1656</v>
      </c>
      <c r="C414" s="464"/>
      <c r="D414" s="359" t="s">
        <v>3831</v>
      </c>
      <c r="E414" s="217">
        <f>UCIRanking!B12</f>
        <v>18594.399999999961</v>
      </c>
      <c r="F414" s="217">
        <v>18393.612499999963</v>
      </c>
      <c r="G414" s="57">
        <f>SUM(E414-F414)</f>
        <v>200.78749999999854</v>
      </c>
      <c r="H414" s="345"/>
      <c r="I414" s="453" t="s">
        <v>161</v>
      </c>
      <c r="J414" s="264" t="s">
        <v>712</v>
      </c>
      <c r="K414" s="241"/>
      <c r="L414" s="241"/>
      <c r="M414" s="314" t="s">
        <v>136</v>
      </c>
      <c r="N414" s="9">
        <v>216</v>
      </c>
    </row>
    <row r="415" spans="1:14" s="61" customFormat="1" ht="15.75" customHeight="1">
      <c r="A415" s="453" t="s">
        <v>2305</v>
      </c>
      <c r="B415" s="107" t="s">
        <v>2193</v>
      </c>
      <c r="C415" s="107"/>
      <c r="D415" s="359" t="s">
        <v>3833</v>
      </c>
      <c r="E415" s="217">
        <f>UCIRanking!B68</f>
        <v>16849.724999999984</v>
      </c>
      <c r="F415" s="217">
        <v>16554.924999999981</v>
      </c>
      <c r="G415" s="57">
        <f>SUM(E415-F415)</f>
        <v>294.80000000000291</v>
      </c>
      <c r="H415" s="345"/>
      <c r="I415" s="453" t="s">
        <v>163</v>
      </c>
      <c r="J415" s="264" t="s">
        <v>432</v>
      </c>
      <c r="K415" s="241"/>
      <c r="L415" s="241"/>
      <c r="M415" s="314" t="s">
        <v>139</v>
      </c>
      <c r="N415" s="9">
        <v>216</v>
      </c>
    </row>
    <row r="416" spans="1:14" s="61" customFormat="1" ht="15.75" customHeight="1">
      <c r="A416" s="453" t="s">
        <v>2684</v>
      </c>
      <c r="B416" s="285" t="s">
        <v>1692</v>
      </c>
      <c r="C416" s="107"/>
      <c r="D416" s="359" t="s">
        <v>3828</v>
      </c>
      <c r="E416" s="217">
        <f>UCIRanking!B170</f>
        <v>16803.08750000006</v>
      </c>
      <c r="F416" s="217">
        <v>17143.312500000058</v>
      </c>
      <c r="G416" s="57">
        <f>SUM(E416-F416)</f>
        <v>-340.22499999999854</v>
      </c>
      <c r="H416" s="345"/>
      <c r="I416" s="458" t="s">
        <v>274</v>
      </c>
      <c r="J416" s="264" t="s">
        <v>1448</v>
      </c>
      <c r="K416" s="241"/>
      <c r="L416" s="241"/>
      <c r="M416" s="314" t="s">
        <v>137</v>
      </c>
      <c r="N416" s="9">
        <v>213</v>
      </c>
    </row>
    <row r="417" spans="1:14" s="61" customFormat="1" ht="15.75" customHeight="1">
      <c r="A417" s="453" t="s">
        <v>2685</v>
      </c>
      <c r="B417" s="106" t="s">
        <v>1350</v>
      </c>
      <c r="C417" s="107"/>
      <c r="D417" s="359" t="s">
        <v>3827</v>
      </c>
      <c r="E417" s="217">
        <f>UCIRanking!B164</f>
        <v>15292.675000000001</v>
      </c>
      <c r="F417" s="217">
        <v>15665.674999999997</v>
      </c>
      <c r="G417" s="57">
        <f>SUM(E417-F417)</f>
        <v>-372.99999999999636</v>
      </c>
      <c r="H417" s="345"/>
      <c r="I417" s="458" t="s">
        <v>275</v>
      </c>
      <c r="J417" s="264" t="s">
        <v>2128</v>
      </c>
      <c r="K417" s="241"/>
      <c r="L417" s="241"/>
      <c r="M417" s="314" t="s">
        <v>133</v>
      </c>
      <c r="N417" s="9">
        <v>204</v>
      </c>
    </row>
    <row r="418" spans="1:14" s="61" customFormat="1" ht="15.75" customHeight="1">
      <c r="A418" s="453" t="s">
        <v>2686</v>
      </c>
      <c r="B418" s="107" t="s">
        <v>2207</v>
      </c>
      <c r="C418" s="107"/>
      <c r="D418" s="359" t="s">
        <v>3829</v>
      </c>
      <c r="E418" s="217">
        <f>UCIRanking!B155</f>
        <v>14478.974999999973</v>
      </c>
      <c r="F418" s="217">
        <v>14635.374999999975</v>
      </c>
      <c r="G418" s="57">
        <f>SUM(E418-F418)</f>
        <v>-156.40000000000146</v>
      </c>
      <c r="H418" s="345"/>
      <c r="I418" s="458" t="s">
        <v>276</v>
      </c>
      <c r="J418" s="264" t="s">
        <v>420</v>
      </c>
      <c r="K418" s="244"/>
      <c r="L418" s="241"/>
      <c r="M418" s="314" t="s">
        <v>138</v>
      </c>
      <c r="N418" s="9">
        <v>204</v>
      </c>
    </row>
    <row r="419" spans="1:14" s="61" customFormat="1" ht="15.75" customHeight="1">
      <c r="A419" s="453" t="s">
        <v>2687</v>
      </c>
      <c r="B419" s="107" t="s">
        <v>2208</v>
      </c>
      <c r="C419" s="107"/>
      <c r="D419" s="359" t="s">
        <v>3830</v>
      </c>
      <c r="E419" s="217">
        <f>UCIRanking!B173</f>
        <v>14047.849999999995</v>
      </c>
      <c r="F419" s="217">
        <v>14112.099999999995</v>
      </c>
      <c r="G419" s="57">
        <f>SUM(E419-F419)</f>
        <v>-64.25</v>
      </c>
      <c r="H419" s="345"/>
      <c r="I419" s="458" t="s">
        <v>277</v>
      </c>
      <c r="J419" s="264" t="s">
        <v>529</v>
      </c>
      <c r="K419" s="244"/>
      <c r="L419" s="241"/>
      <c r="M419" s="314" t="s">
        <v>138</v>
      </c>
      <c r="N419" s="9">
        <v>204</v>
      </c>
    </row>
    <row r="420" spans="1:14" s="61" customFormat="1" ht="15.75" customHeight="1">
      <c r="A420" s="453" t="s">
        <v>2688</v>
      </c>
      <c r="B420" s="107" t="s">
        <v>2221</v>
      </c>
      <c r="C420" s="107"/>
      <c r="D420" s="359" t="s">
        <v>3834</v>
      </c>
      <c r="E420" s="217">
        <f>UCIRanking!B174</f>
        <v>12602.750000000011</v>
      </c>
      <c r="F420" s="217">
        <v>12656.450000000008</v>
      </c>
      <c r="G420" s="57">
        <f>SUM(E420-F420)</f>
        <v>-53.69999999999709</v>
      </c>
      <c r="H420" s="345"/>
      <c r="I420" s="458" t="s">
        <v>640</v>
      </c>
      <c r="J420" s="264" t="s">
        <v>548</v>
      </c>
      <c r="K420" s="28"/>
      <c r="L420" s="241"/>
      <c r="M420" s="314" t="s">
        <v>140</v>
      </c>
      <c r="N420" s="9">
        <v>197</v>
      </c>
    </row>
    <row r="421" spans="1:14" s="61" customFormat="1" ht="15.75" customHeight="1">
      <c r="A421" s="453" t="s">
        <v>2689</v>
      </c>
      <c r="B421" s="285" t="s">
        <v>39</v>
      </c>
      <c r="C421" s="464"/>
      <c r="D421" s="359" t="s">
        <v>3832</v>
      </c>
      <c r="E421" s="217">
        <f>UCIRanking!B177</f>
        <v>11816.275000000092</v>
      </c>
      <c r="F421" s="217">
        <v>12107.087500000092</v>
      </c>
      <c r="G421" s="57">
        <f>SUM(E421-F421)</f>
        <v>-290.8125</v>
      </c>
      <c r="H421" s="345"/>
      <c r="I421" s="458" t="s">
        <v>641</v>
      </c>
      <c r="J421" s="264" t="s">
        <v>1374</v>
      </c>
      <c r="K421" s="241"/>
      <c r="L421" s="241"/>
      <c r="M421" s="314" t="s">
        <v>136</v>
      </c>
      <c r="N421" s="9">
        <v>192</v>
      </c>
    </row>
    <row r="422" spans="1:14" s="61" customFormat="1" ht="15.75" customHeight="1">
      <c r="A422" s="453" t="s">
        <v>2690</v>
      </c>
      <c r="B422" s="284" t="s">
        <v>144</v>
      </c>
      <c r="C422" s="107"/>
      <c r="D422" s="359" t="s">
        <v>3835</v>
      </c>
      <c r="E422" s="217">
        <f>UCIRanking!B178</f>
        <v>10253.262500000003</v>
      </c>
      <c r="F422" s="217">
        <v>10574.962500000003</v>
      </c>
      <c r="G422" s="57">
        <f>SUM(E422-F422)</f>
        <v>-321.70000000000073</v>
      </c>
      <c r="H422" s="345"/>
      <c r="I422" s="458" t="s">
        <v>642</v>
      </c>
      <c r="J422" s="264" t="s">
        <v>1364</v>
      </c>
      <c r="K422" s="28"/>
      <c r="L422" s="241"/>
      <c r="M422" s="314" t="s">
        <v>133</v>
      </c>
      <c r="N422" s="9">
        <v>183</v>
      </c>
    </row>
    <row r="423" spans="1:14" s="61" customFormat="1" ht="15.75" customHeight="1">
      <c r="A423" s="453" t="s">
        <v>2691</v>
      </c>
      <c r="B423" s="284" t="s">
        <v>3639</v>
      </c>
      <c r="C423" s="107"/>
      <c r="D423" s="359" t="s">
        <v>3854</v>
      </c>
      <c r="E423" s="217">
        <f>UCIRanking!B88</f>
        <v>10250.800000000001</v>
      </c>
      <c r="F423" s="217">
        <v>9612.2000000000007</v>
      </c>
      <c r="G423" s="57">
        <f>SUM(E423-F423)</f>
        <v>638.60000000000036</v>
      </c>
      <c r="H423" s="345"/>
      <c r="I423" s="458" t="s">
        <v>644</v>
      </c>
      <c r="J423" s="264" t="s">
        <v>2121</v>
      </c>
      <c r="K423" s="28"/>
      <c r="L423" s="241"/>
      <c r="M423" s="314" t="s">
        <v>135</v>
      </c>
      <c r="N423" s="9">
        <v>181</v>
      </c>
    </row>
    <row r="424" spans="1:14" s="61" customFormat="1" ht="15.75" customHeight="1">
      <c r="A424" s="453" t="s">
        <v>2692</v>
      </c>
      <c r="B424" s="107" t="s">
        <v>156</v>
      </c>
      <c r="C424" s="107"/>
      <c r="D424" s="359" t="s">
        <v>3836</v>
      </c>
      <c r="E424" s="217">
        <f>UCIRanking!B144</f>
        <v>9386.3625000000502</v>
      </c>
      <c r="F424" s="217">
        <v>9699.6875000000509</v>
      </c>
      <c r="G424" s="57">
        <f>SUM(E424-F424)</f>
        <v>-313.32500000000073</v>
      </c>
      <c r="H424" s="345"/>
      <c r="I424" s="458" t="s">
        <v>650</v>
      </c>
      <c r="J424" s="264" t="s">
        <v>840</v>
      </c>
      <c r="K424" s="241"/>
      <c r="L424" s="241"/>
      <c r="M424" s="314" t="s">
        <v>136</v>
      </c>
      <c r="N424" s="9">
        <v>180</v>
      </c>
    </row>
    <row r="425" spans="1:14" s="61" customFormat="1" ht="15.75" customHeight="1">
      <c r="A425" s="453" t="s">
        <v>2693</v>
      </c>
      <c r="B425" s="107" t="s">
        <v>3633</v>
      </c>
      <c r="C425" s="107"/>
      <c r="D425" s="359" t="s">
        <v>3848</v>
      </c>
      <c r="E425" s="217">
        <f>UCIRanking!B63</f>
        <v>9255.6999999999989</v>
      </c>
      <c r="F425" s="217">
        <v>8515.5999999999985</v>
      </c>
      <c r="G425" s="57">
        <f>SUM(E425-F425)</f>
        <v>740.10000000000036</v>
      </c>
      <c r="H425" s="345"/>
      <c r="I425" s="458" t="s">
        <v>652</v>
      </c>
      <c r="J425" s="264" t="s">
        <v>2577</v>
      </c>
      <c r="K425" s="28"/>
      <c r="L425" s="241"/>
      <c r="M425" s="314" t="s">
        <v>133</v>
      </c>
      <c r="N425" s="9">
        <v>179</v>
      </c>
    </row>
    <row r="426" spans="1:14" s="61" customFormat="1" ht="15.75" customHeight="1">
      <c r="A426" s="453" t="s">
        <v>2694</v>
      </c>
      <c r="B426" s="284" t="s">
        <v>3644</v>
      </c>
      <c r="C426" s="107"/>
      <c r="D426" s="359" t="s">
        <v>3859</v>
      </c>
      <c r="E426" s="217">
        <f>UCIRanking!B114</f>
        <v>8963</v>
      </c>
      <c r="F426" s="217">
        <v>8173.7</v>
      </c>
      <c r="G426" s="57">
        <f>SUM(E426-F426)</f>
        <v>789.30000000000018</v>
      </c>
      <c r="H426" s="345"/>
      <c r="I426" s="458" t="s">
        <v>655</v>
      </c>
      <c r="J426" s="264" t="s">
        <v>1719</v>
      </c>
      <c r="K426" s="28"/>
      <c r="L426" s="241"/>
      <c r="M426" s="314" t="s">
        <v>136</v>
      </c>
      <c r="N426" s="9">
        <v>177</v>
      </c>
    </row>
    <row r="427" spans="1:14" s="61" customFormat="1" ht="15.75" customHeight="1">
      <c r="A427" s="453" t="s">
        <v>2695</v>
      </c>
      <c r="B427" s="284" t="s">
        <v>3630</v>
      </c>
      <c r="C427" s="107"/>
      <c r="D427" s="359" t="s">
        <v>3845</v>
      </c>
      <c r="E427" s="217">
        <f>UCIRanking!B52</f>
        <v>8948.1</v>
      </c>
      <c r="F427" s="217">
        <v>8341.9</v>
      </c>
      <c r="G427" s="57">
        <f>SUM(E427-F427)</f>
        <v>606.20000000000073</v>
      </c>
      <c r="H427" s="345"/>
      <c r="I427" s="458" t="s">
        <v>656</v>
      </c>
      <c r="J427" s="264" t="s">
        <v>445</v>
      </c>
      <c r="K427" s="241"/>
      <c r="L427" s="241"/>
      <c r="M427" s="314" t="s">
        <v>134</v>
      </c>
      <c r="N427" s="9">
        <v>176</v>
      </c>
    </row>
    <row r="428" spans="1:14" s="61" customFormat="1" ht="15.75" customHeight="1">
      <c r="A428" s="453" t="s">
        <v>2696</v>
      </c>
      <c r="B428" s="284" t="s">
        <v>3620</v>
      </c>
      <c r="C428" s="464"/>
      <c r="D428" s="359" t="s">
        <v>3754</v>
      </c>
      <c r="E428" s="217">
        <f>UCIRanking!B8</f>
        <v>8891.4</v>
      </c>
      <c r="F428" s="217">
        <v>8242.2999999999993</v>
      </c>
      <c r="G428" s="57">
        <f>SUM(E428-F428)</f>
        <v>649.10000000000036</v>
      </c>
      <c r="H428" s="345"/>
      <c r="I428" s="458" t="s">
        <v>659</v>
      </c>
      <c r="J428" s="264" t="s">
        <v>479</v>
      </c>
      <c r="K428" s="241"/>
      <c r="L428" s="241"/>
      <c r="M428" s="314" t="s">
        <v>139</v>
      </c>
      <c r="N428" s="9">
        <v>176</v>
      </c>
    </row>
    <row r="429" spans="1:14" s="61" customFormat="1" ht="15.75" customHeight="1">
      <c r="A429" s="453" t="s">
        <v>2697</v>
      </c>
      <c r="B429" s="107" t="s">
        <v>3637</v>
      </c>
      <c r="C429" s="107"/>
      <c r="D429" s="359" t="s">
        <v>3852</v>
      </c>
      <c r="E429" s="217">
        <f>UCIRanking!B80</f>
        <v>8847.7000000000007</v>
      </c>
      <c r="F429" s="217">
        <v>8368.7000000000007</v>
      </c>
      <c r="G429" s="57">
        <f>SUM(E429-F429)</f>
        <v>479</v>
      </c>
      <c r="H429" s="345"/>
      <c r="I429" s="458" t="s">
        <v>661</v>
      </c>
      <c r="J429" s="264" t="s">
        <v>585</v>
      </c>
      <c r="K429" s="241"/>
      <c r="L429" s="241"/>
      <c r="M429" s="314" t="s">
        <v>137</v>
      </c>
      <c r="N429" s="9">
        <v>175</v>
      </c>
    </row>
    <row r="430" spans="1:14" s="61" customFormat="1" ht="15.75" customHeight="1">
      <c r="A430" s="453" t="s">
        <v>2698</v>
      </c>
      <c r="B430" s="284" t="s">
        <v>3645</v>
      </c>
      <c r="C430" s="107"/>
      <c r="D430" s="359" t="s">
        <v>3860</v>
      </c>
      <c r="E430" s="217">
        <f>UCIRanking!B118</f>
        <v>8680.7999999999993</v>
      </c>
      <c r="F430" s="217">
        <v>8035.8999999999987</v>
      </c>
      <c r="G430" s="57">
        <f>SUM(E430-F430)</f>
        <v>644.90000000000055</v>
      </c>
      <c r="H430" s="345"/>
      <c r="I430" s="458" t="s">
        <v>666</v>
      </c>
      <c r="J430" s="264" t="s">
        <v>1148</v>
      </c>
      <c r="K430" s="241"/>
      <c r="L430" s="241"/>
      <c r="M430" s="314" t="s">
        <v>130</v>
      </c>
      <c r="N430" s="9">
        <v>174</v>
      </c>
    </row>
    <row r="431" spans="1:14" s="61" customFormat="1" ht="15.75" customHeight="1">
      <c r="A431" s="453" t="s">
        <v>2699</v>
      </c>
      <c r="B431" s="284" t="s">
        <v>3631</v>
      </c>
      <c r="C431" s="107"/>
      <c r="D431" s="359" t="s">
        <v>3846</v>
      </c>
      <c r="E431" s="217">
        <f>UCIRanking!B56</f>
        <v>8597.9000000000015</v>
      </c>
      <c r="F431" s="217">
        <v>8265.5</v>
      </c>
      <c r="G431" s="57">
        <f>SUM(E431-F431)</f>
        <v>332.40000000000146</v>
      </c>
      <c r="H431" s="345"/>
      <c r="I431" s="458" t="s">
        <v>670</v>
      </c>
      <c r="J431" s="264" t="s">
        <v>2331</v>
      </c>
      <c r="K431" s="28"/>
      <c r="L431" s="28"/>
      <c r="M431" s="314" t="s">
        <v>130</v>
      </c>
      <c r="N431" s="9">
        <v>169</v>
      </c>
    </row>
    <row r="432" spans="1:14" s="61" customFormat="1" ht="15.75" customHeight="1">
      <c r="A432" s="453" t="s">
        <v>2700</v>
      </c>
      <c r="B432" s="285" t="s">
        <v>1670</v>
      </c>
      <c r="C432" s="107"/>
      <c r="D432" s="359" t="s">
        <v>3837</v>
      </c>
      <c r="E432" s="217">
        <f>UCIRanking!B172</f>
        <v>8540.5375000000058</v>
      </c>
      <c r="F432" s="217">
        <v>8681.3875000000044</v>
      </c>
      <c r="G432" s="57">
        <f>SUM(E432-F432)</f>
        <v>-140.84999999999854</v>
      </c>
      <c r="H432" s="345"/>
      <c r="I432" s="458" t="s">
        <v>671</v>
      </c>
      <c r="J432" s="264" t="s">
        <v>2614</v>
      </c>
      <c r="K432" s="28"/>
      <c r="L432" s="241"/>
      <c r="M432" s="314" t="s">
        <v>134</v>
      </c>
      <c r="N432" s="9">
        <v>167</v>
      </c>
    </row>
    <row r="433" spans="1:14" s="61" customFormat="1" ht="15.75" customHeight="1">
      <c r="A433" s="453" t="s">
        <v>2701</v>
      </c>
      <c r="B433" s="285" t="s">
        <v>1669</v>
      </c>
      <c r="C433" s="107"/>
      <c r="D433" s="359" t="s">
        <v>3838</v>
      </c>
      <c r="E433" s="217">
        <f>UCIRanking!B165</f>
        <v>8451.1624999999458</v>
      </c>
      <c r="F433" s="217">
        <v>8618.6874999999454</v>
      </c>
      <c r="G433" s="57">
        <f>SUM(E433-F433)</f>
        <v>-167.52499999999964</v>
      </c>
      <c r="H433" s="345"/>
      <c r="I433" s="458" t="s">
        <v>672</v>
      </c>
      <c r="J433" s="264" t="s">
        <v>561</v>
      </c>
      <c r="K433" s="241"/>
      <c r="L433" s="241"/>
      <c r="M433" s="314" t="s">
        <v>133</v>
      </c>
      <c r="N433" s="9">
        <v>167</v>
      </c>
    </row>
    <row r="434" spans="1:14" s="61" customFormat="1" ht="15.75" customHeight="1">
      <c r="A434" s="453" t="s">
        <v>2702</v>
      </c>
      <c r="B434" s="107" t="s">
        <v>3685</v>
      </c>
      <c r="C434" s="107"/>
      <c r="D434" s="359" t="s">
        <v>3861</v>
      </c>
      <c r="E434" s="217">
        <f>UCIRanking!B119</f>
        <v>8434.4</v>
      </c>
      <c r="F434" s="217">
        <v>8238.1999999999989</v>
      </c>
      <c r="G434" s="57">
        <f>SUM(E434-F434)</f>
        <v>196.20000000000073</v>
      </c>
      <c r="H434" s="345"/>
      <c r="I434" s="458" t="s">
        <v>677</v>
      </c>
      <c r="J434" s="264" t="s">
        <v>620</v>
      </c>
      <c r="K434" s="241"/>
      <c r="L434" s="241"/>
      <c r="M434" s="314" t="s">
        <v>137</v>
      </c>
      <c r="N434" s="9">
        <v>165</v>
      </c>
    </row>
    <row r="435" spans="1:14" s="61" customFormat="1" ht="15.75" customHeight="1">
      <c r="A435" s="453" t="s">
        <v>2703</v>
      </c>
      <c r="B435" s="284" t="s">
        <v>3636</v>
      </c>
      <c r="C435" s="107"/>
      <c r="D435" s="359" t="s">
        <v>3851</v>
      </c>
      <c r="E435" s="217">
        <f>UCIRanking!B75</f>
        <v>8389.4</v>
      </c>
      <c r="F435" s="217">
        <v>7766.8</v>
      </c>
      <c r="G435" s="57">
        <f>SUM(E435-F435)</f>
        <v>622.59999999999945</v>
      </c>
      <c r="H435" s="345"/>
      <c r="I435" s="458" t="s">
        <v>685</v>
      </c>
      <c r="J435" s="264" t="s">
        <v>446</v>
      </c>
      <c r="K435" s="241"/>
      <c r="L435" s="241"/>
      <c r="M435" s="314" t="s">
        <v>139</v>
      </c>
      <c r="N435" s="9">
        <v>161</v>
      </c>
    </row>
    <row r="436" spans="1:14" s="61" customFormat="1" ht="15.75" customHeight="1">
      <c r="A436" s="453" t="s">
        <v>2704</v>
      </c>
      <c r="B436" s="284" t="s">
        <v>3624</v>
      </c>
      <c r="C436" s="107"/>
      <c r="D436" s="359" t="s">
        <v>3756</v>
      </c>
      <c r="E436" s="217">
        <f>UCIRanking!B26</f>
        <v>8369.9</v>
      </c>
      <c r="F436" s="217">
        <v>7569.3</v>
      </c>
      <c r="G436" s="57">
        <f>SUM(E436-F436)</f>
        <v>800.59999999999945</v>
      </c>
      <c r="H436" s="345"/>
      <c r="I436" s="458" t="s">
        <v>689</v>
      </c>
      <c r="J436" s="264" t="s">
        <v>3254</v>
      </c>
      <c r="K436" s="241"/>
      <c r="L436" s="241"/>
      <c r="M436" s="314" t="s">
        <v>130</v>
      </c>
      <c r="N436" s="9">
        <v>160</v>
      </c>
    </row>
    <row r="437" spans="1:14" s="61" customFormat="1" ht="15.75" customHeight="1">
      <c r="A437" s="453" t="s">
        <v>2705</v>
      </c>
      <c r="B437" s="284" t="s">
        <v>3625</v>
      </c>
      <c r="C437" s="107"/>
      <c r="D437" s="359" t="s">
        <v>3757</v>
      </c>
      <c r="E437" s="217">
        <f>UCIRanking!B28</f>
        <v>8369.4000000000015</v>
      </c>
      <c r="F437" s="217">
        <v>7919.4000000000005</v>
      </c>
      <c r="G437" s="57">
        <f>SUM(E437-F437)</f>
        <v>450.00000000000091</v>
      </c>
      <c r="I437" s="458" t="s">
        <v>690</v>
      </c>
      <c r="J437" s="264" t="s">
        <v>427</v>
      </c>
      <c r="K437" s="241"/>
      <c r="L437" s="241"/>
      <c r="M437" s="314" t="s">
        <v>133</v>
      </c>
      <c r="N437" s="9">
        <v>160</v>
      </c>
    </row>
    <row r="438" spans="1:14" s="61" customFormat="1" ht="15.75" customHeight="1">
      <c r="A438" s="453" t="s">
        <v>2706</v>
      </c>
      <c r="B438" s="284" t="s">
        <v>3655</v>
      </c>
      <c r="C438" s="464"/>
      <c r="D438" s="359" t="s">
        <v>3755</v>
      </c>
      <c r="E438" s="217">
        <f>UCIRanking!B41</f>
        <v>8342.9000000000015</v>
      </c>
      <c r="F438" s="217">
        <v>7488.2000000000007</v>
      </c>
      <c r="G438" s="57">
        <f>SUM(E438-F438)</f>
        <v>854.70000000000073</v>
      </c>
      <c r="H438" s="345"/>
      <c r="I438" s="458" t="s">
        <v>691</v>
      </c>
      <c r="J438" s="264" t="s">
        <v>480</v>
      </c>
      <c r="K438" s="241"/>
      <c r="L438" s="241"/>
      <c r="M438" s="314" t="s">
        <v>136</v>
      </c>
      <c r="N438" s="9">
        <v>155</v>
      </c>
    </row>
    <row r="439" spans="1:14" s="61" customFormat="1" ht="15.75" customHeight="1">
      <c r="A439" s="453" t="s">
        <v>2735</v>
      </c>
      <c r="B439" s="284" t="s">
        <v>3629</v>
      </c>
      <c r="C439" s="107"/>
      <c r="D439" s="359" t="s">
        <v>3844</v>
      </c>
      <c r="E439" s="217">
        <f>UCIRanking!B49</f>
        <v>8338.1999999999989</v>
      </c>
      <c r="F439" s="217">
        <v>7740.4</v>
      </c>
      <c r="G439" s="57">
        <f>SUM(E439-F439)</f>
        <v>597.79999999999927</v>
      </c>
      <c r="I439" s="458" t="s">
        <v>697</v>
      </c>
      <c r="J439" s="264" t="s">
        <v>2043</v>
      </c>
      <c r="K439" s="241"/>
      <c r="L439" s="241"/>
      <c r="M439" s="314" t="s">
        <v>134</v>
      </c>
      <c r="N439" s="9">
        <v>154</v>
      </c>
    </row>
    <row r="440" spans="1:14" s="61" customFormat="1" ht="15.75" customHeight="1">
      <c r="A440" s="453" t="s">
        <v>2833</v>
      </c>
      <c r="B440" s="107" t="s">
        <v>3622</v>
      </c>
      <c r="C440" s="464"/>
      <c r="D440" s="359" t="s">
        <v>3751</v>
      </c>
      <c r="E440" s="217">
        <f>UCIRanking!B16</f>
        <v>8336.4000000000015</v>
      </c>
      <c r="F440" s="217">
        <v>7976.9000000000015</v>
      </c>
      <c r="G440" s="57">
        <f>SUM(E440-F440)</f>
        <v>359.5</v>
      </c>
      <c r="H440" s="345"/>
      <c r="I440" s="458" t="s">
        <v>698</v>
      </c>
      <c r="J440" s="264" t="s">
        <v>1402</v>
      </c>
      <c r="K440" s="241"/>
      <c r="L440" s="241"/>
      <c r="M440" s="314" t="s">
        <v>133</v>
      </c>
      <c r="N440" s="9">
        <v>150</v>
      </c>
    </row>
    <row r="441" spans="1:14" s="61" customFormat="1" ht="15.75" customHeight="1">
      <c r="A441" s="453" t="s">
        <v>2850</v>
      </c>
      <c r="B441" s="284" t="s">
        <v>3634</v>
      </c>
      <c r="C441" s="107"/>
      <c r="D441" s="359" t="s">
        <v>3849</v>
      </c>
      <c r="E441" s="217">
        <f>UCIRanking!B70</f>
        <v>8320.2000000000007</v>
      </c>
      <c r="F441" s="217">
        <v>7752.2000000000007</v>
      </c>
      <c r="G441" s="57">
        <f>SUM(E441-F441)</f>
        <v>568</v>
      </c>
      <c r="H441" s="345"/>
      <c r="I441" s="458" t="s">
        <v>699</v>
      </c>
      <c r="J441" s="264" t="s">
        <v>1750</v>
      </c>
      <c r="K441" s="241"/>
      <c r="L441" s="241"/>
      <c r="M441" s="314" t="s">
        <v>137</v>
      </c>
      <c r="N441" s="9">
        <v>148</v>
      </c>
    </row>
    <row r="442" spans="1:14" s="61" customFormat="1" ht="15.75" customHeight="1">
      <c r="A442" s="453" t="s">
        <v>2900</v>
      </c>
      <c r="B442" s="284" t="s">
        <v>3635</v>
      </c>
      <c r="C442" s="107"/>
      <c r="D442" s="359" t="s">
        <v>3850</v>
      </c>
      <c r="E442" s="217">
        <f>UCIRanking!B74</f>
        <v>8299.0000000000018</v>
      </c>
      <c r="F442" s="217">
        <v>8038.6000000000013</v>
      </c>
      <c r="G442" s="57">
        <f>SUM(E442-F442)</f>
        <v>260.40000000000055</v>
      </c>
      <c r="H442" s="345"/>
      <c r="I442" s="458" t="s">
        <v>701</v>
      </c>
      <c r="J442" s="264" t="s">
        <v>846</v>
      </c>
      <c r="K442" s="432"/>
      <c r="L442" s="241"/>
      <c r="M442" s="314" t="s">
        <v>135</v>
      </c>
      <c r="N442" s="9">
        <v>146</v>
      </c>
    </row>
    <row r="443" spans="1:14" s="61" customFormat="1" ht="15.75" customHeight="1">
      <c r="A443" s="453" t="s">
        <v>2901</v>
      </c>
      <c r="B443" s="284" t="s">
        <v>3632</v>
      </c>
      <c r="C443" s="107"/>
      <c r="D443" s="359" t="s">
        <v>3847</v>
      </c>
      <c r="E443" s="217">
        <f>UCIRanking!B58</f>
        <v>8281.8000000000011</v>
      </c>
      <c r="F443" s="217">
        <v>7651.9000000000015</v>
      </c>
      <c r="G443" s="57">
        <f>SUM(E443-F443)</f>
        <v>629.89999999999964</v>
      </c>
      <c r="H443" s="345"/>
      <c r="I443" s="458" t="s">
        <v>702</v>
      </c>
      <c r="J443" s="264" t="s">
        <v>2071</v>
      </c>
      <c r="K443" s="28"/>
      <c r="L443" s="241"/>
      <c r="M443" s="314" t="s">
        <v>136</v>
      </c>
      <c r="N443" s="9">
        <v>145</v>
      </c>
    </row>
    <row r="444" spans="1:14" s="61" customFormat="1" ht="15.75" customHeight="1">
      <c r="A444" s="453" t="s">
        <v>2902</v>
      </c>
      <c r="B444" s="284" t="s">
        <v>3648</v>
      </c>
      <c r="C444" s="107"/>
      <c r="D444" s="359" t="s">
        <v>3864</v>
      </c>
      <c r="E444" s="217">
        <f>UCIRanking!B136</f>
        <v>8265.4000000000015</v>
      </c>
      <c r="F444" s="217">
        <v>7618.1</v>
      </c>
      <c r="G444" s="57">
        <f>SUM(E444-F444)</f>
        <v>647.30000000000109</v>
      </c>
      <c r="H444" s="345"/>
      <c r="I444" s="458" t="s">
        <v>703</v>
      </c>
      <c r="J444" s="264" t="s">
        <v>424</v>
      </c>
      <c r="K444" s="241"/>
      <c r="L444" s="241"/>
      <c r="M444" s="314" t="s">
        <v>134</v>
      </c>
      <c r="N444" s="9">
        <v>144</v>
      </c>
    </row>
    <row r="445" spans="1:14" s="61" customFormat="1" ht="15.75" customHeight="1">
      <c r="A445" s="453" t="s">
        <v>2903</v>
      </c>
      <c r="B445" s="284" t="s">
        <v>3638</v>
      </c>
      <c r="C445" s="107"/>
      <c r="D445" s="359" t="s">
        <v>3853</v>
      </c>
      <c r="E445" s="217">
        <f>UCIRanking!B87</f>
        <v>8258.9000000000015</v>
      </c>
      <c r="F445" s="217">
        <v>7737.4000000000015</v>
      </c>
      <c r="G445" s="57">
        <f>SUM(E445-F445)</f>
        <v>521.5</v>
      </c>
      <c r="H445" s="345"/>
      <c r="I445" s="458" t="s">
        <v>706</v>
      </c>
      <c r="J445" s="264" t="s">
        <v>723</v>
      </c>
      <c r="K445" s="241"/>
      <c r="L445" s="241"/>
      <c r="M445" s="314" t="s">
        <v>139</v>
      </c>
      <c r="N445" s="9">
        <v>137</v>
      </c>
    </row>
    <row r="446" spans="1:14" s="61" customFormat="1" ht="15.75" customHeight="1">
      <c r="A446" s="453" t="s">
        <v>2904</v>
      </c>
      <c r="B446" s="284" t="s">
        <v>3623</v>
      </c>
      <c r="C446" s="107"/>
      <c r="D446" s="359" t="s">
        <v>3753</v>
      </c>
      <c r="E446" s="217">
        <f>UCIRanking!B21</f>
        <v>8127.8</v>
      </c>
      <c r="F446" s="217">
        <v>7690.6</v>
      </c>
      <c r="G446" s="57">
        <f>SUM(E446-F446)</f>
        <v>437.19999999999982</v>
      </c>
      <c r="H446" s="345"/>
      <c r="I446" s="458" t="s">
        <v>775</v>
      </c>
      <c r="J446" s="264" t="s">
        <v>492</v>
      </c>
      <c r="K446" s="241"/>
      <c r="L446" s="241"/>
      <c r="M446" s="1" t="s">
        <v>131</v>
      </c>
      <c r="N446" s="9">
        <v>135</v>
      </c>
    </row>
    <row r="447" spans="1:14" s="61" customFormat="1" ht="15.75" customHeight="1">
      <c r="A447" s="453" t="s">
        <v>3591</v>
      </c>
      <c r="B447" s="284" t="s">
        <v>3621</v>
      </c>
      <c r="C447" s="464"/>
      <c r="D447" s="359" t="s">
        <v>3758</v>
      </c>
      <c r="E447" s="217">
        <f>UCIRanking!B14</f>
        <v>7969.7000000000007</v>
      </c>
      <c r="F447" s="217">
        <v>7303.6</v>
      </c>
      <c r="G447" s="57">
        <f>SUM(E447-F447)</f>
        <v>666.10000000000036</v>
      </c>
      <c r="H447" s="345"/>
      <c r="I447" s="458" t="s">
        <v>776</v>
      </c>
      <c r="J447" s="264" t="s">
        <v>1988</v>
      </c>
      <c r="K447" s="432"/>
      <c r="L447" s="315"/>
      <c r="M447" s="314" t="s">
        <v>135</v>
      </c>
      <c r="N447" s="9">
        <v>135</v>
      </c>
    </row>
    <row r="448" spans="1:14" s="61" customFormat="1" ht="15.75" customHeight="1">
      <c r="A448" s="453" t="s">
        <v>3592</v>
      </c>
      <c r="B448" s="284" t="s">
        <v>3641</v>
      </c>
      <c r="C448" s="107"/>
      <c r="D448" s="359" t="s">
        <v>3856</v>
      </c>
      <c r="E448" s="217">
        <f>UCIRanking!B95</f>
        <v>7873.550000000002</v>
      </c>
      <c r="F448" s="217">
        <v>7221.7500000000018</v>
      </c>
      <c r="G448" s="57">
        <f>SUM(E448-F448)</f>
        <v>651.80000000000018</v>
      </c>
      <c r="H448" s="345"/>
      <c r="I448" s="458" t="s">
        <v>777</v>
      </c>
      <c r="J448" s="264" t="s">
        <v>556</v>
      </c>
      <c r="K448" s="241"/>
      <c r="L448" s="241"/>
      <c r="M448" s="314" t="s">
        <v>137</v>
      </c>
      <c r="N448" s="9">
        <v>135</v>
      </c>
    </row>
    <row r="449" spans="1:14" s="61" customFormat="1" ht="15.75" customHeight="1">
      <c r="A449" s="453" t="s">
        <v>3593</v>
      </c>
      <c r="B449" s="284" t="s">
        <v>3643</v>
      </c>
      <c r="C449" s="107"/>
      <c r="D449" s="359" t="s">
        <v>3858</v>
      </c>
      <c r="E449" s="217">
        <f>UCIRanking!B113</f>
        <v>7801.4999999999991</v>
      </c>
      <c r="F449" s="217">
        <v>7535.6999999999989</v>
      </c>
      <c r="G449" s="57">
        <f>SUM(E449-F449)</f>
        <v>265.80000000000018</v>
      </c>
      <c r="H449" s="345"/>
      <c r="I449" s="458" t="s">
        <v>778</v>
      </c>
      <c r="J449" s="264" t="s">
        <v>494</v>
      </c>
      <c r="K449" s="28"/>
      <c r="L449" s="241"/>
      <c r="M449" s="314" t="s">
        <v>137</v>
      </c>
      <c r="N449" s="9">
        <v>134</v>
      </c>
    </row>
    <row r="450" spans="1:14" s="61" customFormat="1" ht="15.75" customHeight="1">
      <c r="A450" s="453" t="s">
        <v>3594</v>
      </c>
      <c r="B450" s="284" t="s">
        <v>3642</v>
      </c>
      <c r="C450" s="107"/>
      <c r="D450" s="359" t="s">
        <v>3857</v>
      </c>
      <c r="E450" s="217">
        <f>UCIRanking!B104</f>
        <v>7350.4000000000005</v>
      </c>
      <c r="F450" s="217">
        <v>7043.3000000000011</v>
      </c>
      <c r="G450" s="57">
        <f>SUM(E450-F450)</f>
        <v>307.09999999999945</v>
      </c>
      <c r="H450" s="345"/>
      <c r="I450" s="458" t="s">
        <v>779</v>
      </c>
      <c r="J450" s="264" t="s">
        <v>2598</v>
      </c>
      <c r="K450" s="28"/>
      <c r="L450" s="241"/>
      <c r="M450" s="314" t="s">
        <v>134</v>
      </c>
      <c r="N450" s="9">
        <v>134</v>
      </c>
    </row>
    <row r="451" spans="1:14" s="61" customFormat="1" ht="15.75" customHeight="1">
      <c r="A451" s="453" t="s">
        <v>3595</v>
      </c>
      <c r="B451" s="284" t="s">
        <v>3646</v>
      </c>
      <c r="C451" s="107"/>
      <c r="D451" s="359" t="s">
        <v>3862</v>
      </c>
      <c r="E451" s="217">
        <f>UCIRanking!B124</f>
        <v>7347.9</v>
      </c>
      <c r="F451" s="217">
        <v>7016.7999999999993</v>
      </c>
      <c r="G451" s="57">
        <f>SUM(E451-F451)</f>
        <v>331.10000000000036</v>
      </c>
      <c r="H451" s="345"/>
      <c r="I451" s="458" t="s">
        <v>780</v>
      </c>
      <c r="J451" s="264" t="s">
        <v>600</v>
      </c>
      <c r="K451" s="241"/>
      <c r="L451" s="241"/>
      <c r="M451" s="314" t="s">
        <v>133</v>
      </c>
      <c r="N451" s="9">
        <v>134</v>
      </c>
    </row>
    <row r="452" spans="1:14" s="61" customFormat="1" ht="15.75" customHeight="1">
      <c r="A452" s="453" t="s">
        <v>3596</v>
      </c>
      <c r="B452" s="284" t="s">
        <v>3627</v>
      </c>
      <c r="C452" s="107"/>
      <c r="D452" s="359" t="s">
        <v>3759</v>
      </c>
      <c r="E452" s="217">
        <f>UCIRanking!B44</f>
        <v>7270.6000000000013</v>
      </c>
      <c r="F452" s="217">
        <v>6588.7000000000007</v>
      </c>
      <c r="G452" s="57">
        <f>SUM(E452-F452)</f>
        <v>681.90000000000055</v>
      </c>
      <c r="H452" s="345"/>
      <c r="I452" s="458" t="s">
        <v>781</v>
      </c>
      <c r="J452" s="264" t="s">
        <v>2648</v>
      </c>
      <c r="K452" s="241"/>
      <c r="L452" s="241"/>
      <c r="M452" s="314" t="s">
        <v>137</v>
      </c>
      <c r="N452" s="9">
        <v>133</v>
      </c>
    </row>
    <row r="453" spans="1:14" s="61" customFormat="1" ht="15.75" customHeight="1">
      <c r="A453" s="453" t="s">
        <v>3597</v>
      </c>
      <c r="B453" s="284" t="s">
        <v>3628</v>
      </c>
      <c r="C453" s="464"/>
      <c r="D453" s="359" t="s">
        <v>3752</v>
      </c>
      <c r="E453" s="217">
        <f>UCIRanking!B46</f>
        <v>6997.8</v>
      </c>
      <c r="F453" s="217">
        <v>6632.25</v>
      </c>
      <c r="G453" s="57">
        <f>SUM(E453-F453)</f>
        <v>365.55000000000018</v>
      </c>
      <c r="H453" s="345"/>
      <c r="I453" s="458" t="s">
        <v>782</v>
      </c>
      <c r="J453" s="264" t="s">
        <v>2046</v>
      </c>
      <c r="K453" s="241"/>
      <c r="L453" s="241"/>
      <c r="M453" s="1" t="s">
        <v>131</v>
      </c>
      <c r="N453" s="9">
        <v>131</v>
      </c>
    </row>
    <row r="454" spans="1:14" s="61" customFormat="1" ht="15.75" customHeight="1">
      <c r="A454" s="453" t="s">
        <v>3598</v>
      </c>
      <c r="B454" s="284" t="s">
        <v>3640</v>
      </c>
      <c r="C454" s="107"/>
      <c r="D454" s="359" t="s">
        <v>3855</v>
      </c>
      <c r="E454" s="217">
        <f>UCIRanking!B94</f>
        <v>6994.7000000000007</v>
      </c>
      <c r="F454" s="217">
        <v>6668.6</v>
      </c>
      <c r="G454" s="57">
        <f>SUM(E454-F454)</f>
        <v>326.10000000000036</v>
      </c>
      <c r="H454" s="345"/>
      <c r="I454" s="458" t="s">
        <v>783</v>
      </c>
      <c r="J454" s="264" t="s">
        <v>535</v>
      </c>
      <c r="K454" s="28"/>
      <c r="L454" s="241"/>
      <c r="M454" s="314" t="s">
        <v>137</v>
      </c>
      <c r="N454" s="9">
        <v>131</v>
      </c>
    </row>
    <row r="455" spans="1:14" s="61" customFormat="1" ht="15.75" customHeight="1">
      <c r="A455" s="453" t="s">
        <v>3599</v>
      </c>
      <c r="B455" s="284" t="s">
        <v>3647</v>
      </c>
      <c r="C455" s="107"/>
      <c r="D455" s="359" t="s">
        <v>3863</v>
      </c>
      <c r="E455" s="217">
        <f>UCIRanking!B128</f>
        <v>6888</v>
      </c>
      <c r="F455" s="217">
        <v>6779.5</v>
      </c>
      <c r="G455" s="57">
        <f>SUM(E455-F455)</f>
        <v>108.5</v>
      </c>
      <c r="H455" s="345"/>
      <c r="I455" s="458" t="s">
        <v>784</v>
      </c>
      <c r="J455" s="264" t="s">
        <v>1381</v>
      </c>
      <c r="K455" s="28"/>
      <c r="L455" s="28"/>
      <c r="M455" s="314" t="s">
        <v>129</v>
      </c>
      <c r="N455" s="9">
        <v>128</v>
      </c>
    </row>
    <row r="456" spans="1:14" s="61" customFormat="1" ht="15.75" customHeight="1">
      <c r="A456" s="453" t="s">
        <v>3600</v>
      </c>
      <c r="B456" s="284" t="s">
        <v>3626</v>
      </c>
      <c r="C456" s="107"/>
      <c r="D456" s="359" t="s">
        <v>3760</v>
      </c>
      <c r="E456" s="217">
        <f>UCIRanking!B38</f>
        <v>6577.2000000000007</v>
      </c>
      <c r="F456" s="217">
        <v>6216.4000000000005</v>
      </c>
      <c r="G456" s="57">
        <f>SUM(E456-F456)</f>
        <v>360.80000000000018</v>
      </c>
      <c r="H456" s="345"/>
      <c r="I456" s="458" t="s">
        <v>785</v>
      </c>
      <c r="J456" s="264" t="s">
        <v>1002</v>
      </c>
      <c r="K456" s="241"/>
      <c r="L456" s="241"/>
      <c r="M456" s="314" t="s">
        <v>136</v>
      </c>
      <c r="N456" s="9">
        <v>128</v>
      </c>
    </row>
    <row r="457" spans="1:14" s="61" customFormat="1" ht="15.75" customHeight="1">
      <c r="A457" s="453" t="s">
        <v>3601</v>
      </c>
      <c r="B457" s="285" t="s">
        <v>6</v>
      </c>
      <c r="C457" s="9"/>
      <c r="D457" s="359" t="s">
        <v>3839</v>
      </c>
      <c r="E457" s="217">
        <f>UCIRanking!B151</f>
        <v>3338.5874999999851</v>
      </c>
      <c r="F457" s="217">
        <v>3380.8374999999851</v>
      </c>
      <c r="G457" s="57">
        <f>SUM(E457-F457)</f>
        <v>-42.25</v>
      </c>
      <c r="H457" s="345"/>
      <c r="I457" s="458" t="s">
        <v>786</v>
      </c>
      <c r="J457" s="264" t="s">
        <v>1709</v>
      </c>
      <c r="K457" s="241"/>
      <c r="L457" s="241"/>
      <c r="M457" s="314" t="s">
        <v>139</v>
      </c>
      <c r="N457" s="9">
        <v>128</v>
      </c>
    </row>
    <row r="458" spans="1:14" s="61" customFormat="1" ht="15.75" customHeight="1">
      <c r="A458" s="453" t="s">
        <v>3602</v>
      </c>
      <c r="B458" s="285" t="s">
        <v>1651</v>
      </c>
      <c r="C458" s="188"/>
      <c r="D458" s="359" t="s">
        <v>3842</v>
      </c>
      <c r="E458" s="217">
        <f>UCIRanking!B153</f>
        <v>3242.3499999999526</v>
      </c>
      <c r="F458" s="217">
        <v>3334.9249999999515</v>
      </c>
      <c r="G458" s="57">
        <f>SUM(E458-F458)</f>
        <v>-92.574999999998909</v>
      </c>
      <c r="H458" s="345"/>
      <c r="I458" s="458" t="s">
        <v>787</v>
      </c>
      <c r="J458" s="264" t="s">
        <v>2050</v>
      </c>
      <c r="K458" s="241"/>
      <c r="L458" s="241"/>
      <c r="M458" s="314" t="s">
        <v>137</v>
      </c>
      <c r="N458" s="9">
        <v>127</v>
      </c>
    </row>
    <row r="459" spans="1:14" s="61" customFormat="1" ht="15.75" customHeight="1">
      <c r="A459" s="453" t="s">
        <v>3603</v>
      </c>
      <c r="B459" s="106" t="s">
        <v>1335</v>
      </c>
      <c r="C459" s="9"/>
      <c r="D459" s="359" t="s">
        <v>3840</v>
      </c>
      <c r="E459" s="217">
        <f>UCIRanking!B162</f>
        <v>3070.1249999999704</v>
      </c>
      <c r="F459" s="217">
        <v>3219.6749999999715</v>
      </c>
      <c r="G459" s="57">
        <f>SUM(E459-F459)</f>
        <v>-149.55000000000109</v>
      </c>
      <c r="H459" s="345"/>
      <c r="I459" s="458" t="s">
        <v>788</v>
      </c>
      <c r="J459" s="264" t="s">
        <v>1011</v>
      </c>
      <c r="K459" s="241"/>
      <c r="L459" s="241"/>
      <c r="M459" s="314" t="s">
        <v>140</v>
      </c>
      <c r="N459" s="9">
        <v>125</v>
      </c>
    </row>
    <row r="460" spans="1:14" s="61" customFormat="1" ht="15.75" customHeight="1">
      <c r="A460" s="453" t="s">
        <v>3608</v>
      </c>
      <c r="B460" s="285" t="s">
        <v>19</v>
      </c>
      <c r="C460" s="9"/>
      <c r="D460" s="359" t="s">
        <v>3841</v>
      </c>
      <c r="E460" s="217">
        <f>UCIRanking!B159</f>
        <v>2998.2624999999725</v>
      </c>
      <c r="F460" s="217">
        <v>3162.9374999999723</v>
      </c>
      <c r="G460" s="57">
        <f>SUM(E460-F460)</f>
        <v>-164.67499999999973</v>
      </c>
      <c r="H460" s="345"/>
      <c r="I460" s="458" t="s">
        <v>789</v>
      </c>
      <c r="J460" s="264" t="s">
        <v>1400</v>
      </c>
      <c r="K460" s="28"/>
      <c r="L460" s="28"/>
      <c r="M460" s="314" t="s">
        <v>129</v>
      </c>
      <c r="N460" s="9">
        <v>121</v>
      </c>
    </row>
    <row r="461" spans="1:14" s="61" customFormat="1" ht="15.75" customHeight="1">
      <c r="A461" s="453" t="s">
        <v>3690</v>
      </c>
      <c r="B461" s="285" t="s">
        <v>29</v>
      </c>
      <c r="C461" s="464"/>
      <c r="D461" s="359" t="s">
        <v>3843</v>
      </c>
      <c r="E461" s="217">
        <f>UCIRanking!B167</f>
        <v>2558.0999999999935</v>
      </c>
      <c r="F461" s="217">
        <v>2726.4624999999946</v>
      </c>
      <c r="G461" s="57">
        <f>SUM(E461-F461)</f>
        <v>-168.36250000000109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3963</v>
      </c>
      <c r="D467" s="65">
        <f>$CA$870</f>
        <v>12115.750000000002</v>
      </c>
      <c r="E467" s="271" t="s">
        <v>0</v>
      </c>
      <c r="F467" s="284" t="s">
        <v>1655</v>
      </c>
      <c r="G467" s="57"/>
      <c r="H467" s="65">
        <f>$EC$870</f>
        <v>11890.299999999997</v>
      </c>
      <c r="I467" s="271" t="s">
        <v>0</v>
      </c>
      <c r="J467" s="285" t="s">
        <v>2216</v>
      </c>
      <c r="K467" s="422"/>
      <c r="L467" s="65">
        <f>$SZ$870</f>
        <v>11430.4</v>
      </c>
      <c r="M467" s="271" t="s">
        <v>0</v>
      </c>
      <c r="N467" s="285" t="s">
        <v>1666</v>
      </c>
      <c r="P467" s="65">
        <f>$NC$870</f>
        <v>12197.35</v>
      </c>
      <c r="Q467" s="271" t="s">
        <v>0</v>
      </c>
      <c r="R467" s="284" t="s">
        <v>3639</v>
      </c>
      <c r="T467" s="65">
        <f>$BDR$870</f>
        <v>12134.500000000002</v>
      </c>
    </row>
    <row r="468" spans="1:20" s="61" customFormat="1" ht="15.75" customHeight="1">
      <c r="A468" s="265" t="s">
        <v>2</v>
      </c>
      <c r="B468" s="284" t="s">
        <v>1337</v>
      </c>
      <c r="D468" s="65">
        <f>$G$870</f>
        <v>11656.85</v>
      </c>
      <c r="E468" s="271" t="s">
        <v>2</v>
      </c>
      <c r="F468" s="284" t="s">
        <v>667</v>
      </c>
      <c r="G468" s="57"/>
      <c r="H468" s="65">
        <f>$JQ$870</f>
        <v>11787.5</v>
      </c>
      <c r="I468" s="271" t="s">
        <v>2</v>
      </c>
      <c r="J468" s="461" t="s">
        <v>2203</v>
      </c>
      <c r="K468" s="591"/>
      <c r="L468" s="580">
        <f>$WL$870</f>
        <v>10959.649999999998</v>
      </c>
      <c r="M468" s="271" t="s">
        <v>2</v>
      </c>
      <c r="N468" s="107" t="s">
        <v>2719</v>
      </c>
      <c r="P468" s="65">
        <f>$AJP$870</f>
        <v>11991.500000000002</v>
      </c>
      <c r="Q468" s="271" t="s">
        <v>2</v>
      </c>
      <c r="R468" s="107" t="s">
        <v>3633</v>
      </c>
      <c r="T468" s="65">
        <f>$BBP$870</f>
        <v>11145.099999999999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11487.4</v>
      </c>
      <c r="E469" s="271" t="s">
        <v>3</v>
      </c>
      <c r="F469" s="284" t="s">
        <v>2325</v>
      </c>
      <c r="G469" s="401"/>
      <c r="H469" s="65">
        <f>$OD$870</f>
        <v>11140.599999999999</v>
      </c>
      <c r="I469" s="271" t="s">
        <v>3</v>
      </c>
      <c r="J469" s="461" t="s">
        <v>1349</v>
      </c>
      <c r="K469" s="585"/>
      <c r="L469" s="65">
        <f>$LS$870</f>
        <v>10897.100000000004</v>
      </c>
      <c r="M469" s="271" t="s">
        <v>3</v>
      </c>
      <c r="N469" s="107" t="s">
        <v>2710</v>
      </c>
      <c r="P469" s="65">
        <f>$AKZ$870</f>
        <v>11501.599999999997</v>
      </c>
      <c r="Q469" s="271" t="s">
        <v>3</v>
      </c>
      <c r="R469" s="284" t="s">
        <v>3630</v>
      </c>
      <c r="T469" s="65">
        <f>$BAO$870</f>
        <v>10559.699999999997</v>
      </c>
    </row>
    <row r="470" spans="1:20" s="61" customFormat="1" ht="15.75" customHeight="1">
      <c r="A470" s="265" t="s">
        <v>5</v>
      </c>
      <c r="B470" s="284" t="s">
        <v>155</v>
      </c>
      <c r="D470" s="65">
        <f>$BI$870</f>
        <v>11403.450000000003</v>
      </c>
      <c r="E470" s="271" t="s">
        <v>5</v>
      </c>
      <c r="F470" s="460" t="s">
        <v>653</v>
      </c>
      <c r="G470" s="349"/>
      <c r="H470" s="272">
        <f>$IY$870</f>
        <v>11037.5</v>
      </c>
      <c r="I470" s="271" t="s">
        <v>5</v>
      </c>
      <c r="J470" s="548" t="s">
        <v>2210</v>
      </c>
      <c r="K470" s="412"/>
      <c r="L470" s="272">
        <f>$XD$870</f>
        <v>10865.949999999999</v>
      </c>
      <c r="M470" s="271" t="s">
        <v>5</v>
      </c>
      <c r="N470" s="107" t="s">
        <v>2724</v>
      </c>
      <c r="O470" s="107"/>
      <c r="P470" s="65">
        <f>$APD$870</f>
        <v>11436.399999999996</v>
      </c>
      <c r="Q470" s="271" t="s">
        <v>5</v>
      </c>
      <c r="R470" s="107" t="s">
        <v>3637</v>
      </c>
      <c r="T470" s="65">
        <f>$BCZ$870</f>
        <v>10542.500000000002</v>
      </c>
    </row>
    <row r="471" spans="1:20" s="61" customFormat="1" ht="15.75" customHeight="1">
      <c r="A471" s="265" t="s">
        <v>7</v>
      </c>
      <c r="B471" s="284" t="s">
        <v>142</v>
      </c>
      <c r="D471" s="65">
        <f>$DT$870</f>
        <v>11267.349999999999</v>
      </c>
      <c r="E471" s="265" t="s">
        <v>7</v>
      </c>
      <c r="F471" s="581" t="s">
        <v>704</v>
      </c>
      <c r="G471" s="582"/>
      <c r="H471" s="580">
        <f>$DB$870</f>
        <v>10998.2</v>
      </c>
      <c r="I471" s="265" t="s">
        <v>7</v>
      </c>
      <c r="J471" s="284" t="s">
        <v>1343</v>
      </c>
      <c r="K471" s="107"/>
      <c r="L471" s="65">
        <f>$IP$870</f>
        <v>10091.099999999999</v>
      </c>
      <c r="M471" s="265" t="s">
        <v>2218</v>
      </c>
      <c r="N471" s="107" t="s">
        <v>2723</v>
      </c>
      <c r="P471" s="65">
        <f>$AGD$870</f>
        <v>11301.400000000003</v>
      </c>
      <c r="Q471" s="271" t="s">
        <v>7</v>
      </c>
      <c r="R471" s="107" t="s">
        <v>3620</v>
      </c>
      <c r="T471" s="65">
        <f>$AWT$870</f>
        <v>10499.500000000002</v>
      </c>
    </row>
    <row r="472" spans="1:20" s="61" customFormat="1" ht="15.75" customHeight="1">
      <c r="A472" s="265" t="s">
        <v>8</v>
      </c>
      <c r="B472" s="284" t="s">
        <v>3960</v>
      </c>
      <c r="D472" s="65">
        <f>$AQ$870</f>
        <v>11087.249999999998</v>
      </c>
      <c r="E472" s="265" t="s">
        <v>8</v>
      </c>
      <c r="F472" s="284" t="s">
        <v>1653</v>
      </c>
      <c r="G472" s="57"/>
      <c r="H472" s="65">
        <f>$FV$870</f>
        <v>10990.499999999995</v>
      </c>
      <c r="I472" s="265" t="s">
        <v>8</v>
      </c>
      <c r="J472" s="284" t="s">
        <v>658</v>
      </c>
      <c r="K472" s="107"/>
      <c r="L472" s="65">
        <f>$JZ$870</f>
        <v>10079.300000000001</v>
      </c>
      <c r="M472" s="271" t="s">
        <v>8</v>
      </c>
      <c r="N472" s="107" t="s">
        <v>2720</v>
      </c>
      <c r="P472" s="65">
        <f>$AHW$870</f>
        <v>11093.500000000002</v>
      </c>
      <c r="Q472" s="271" t="s">
        <v>8</v>
      </c>
      <c r="R472" s="581" t="s">
        <v>3644</v>
      </c>
      <c r="S472" s="586"/>
      <c r="T472" s="580">
        <f>$BFK$870</f>
        <v>10413.900000000001</v>
      </c>
    </row>
    <row r="473" spans="1:20" s="61" customFormat="1" ht="15.75" customHeight="1">
      <c r="A473" s="265" t="s">
        <v>10</v>
      </c>
      <c r="B473" s="284" t="s">
        <v>3962</v>
      </c>
      <c r="D473" s="65">
        <f>$P$870</f>
        <v>11016.500000000002</v>
      </c>
      <c r="E473" s="265" t="s">
        <v>10</v>
      </c>
      <c r="F473" s="581" t="s">
        <v>654</v>
      </c>
      <c r="G473" s="582"/>
      <c r="H473" s="580">
        <f>$HO$870</f>
        <v>10914.199999999995</v>
      </c>
      <c r="I473" s="265" t="s">
        <v>10</v>
      </c>
      <c r="J473" s="461" t="s">
        <v>153</v>
      </c>
      <c r="K473" s="107"/>
      <c r="L473" s="65">
        <f>$SQ$870</f>
        <v>10072.500000000002</v>
      </c>
      <c r="M473" s="271" t="s">
        <v>10</v>
      </c>
      <c r="N473" s="412" t="s">
        <v>2722</v>
      </c>
      <c r="O473" s="402"/>
      <c r="P473" s="272">
        <f>$AIX$870</f>
        <v>11028.800000000001</v>
      </c>
      <c r="Q473" s="271" t="s">
        <v>10</v>
      </c>
      <c r="R473" s="581" t="s">
        <v>3648</v>
      </c>
      <c r="S473" s="586"/>
      <c r="T473" s="580">
        <f>$BHD$870</f>
        <v>10406.799999999997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10949.700000000004</v>
      </c>
      <c r="E474" s="265" t="s">
        <v>12</v>
      </c>
      <c r="F474" s="284" t="s">
        <v>638</v>
      </c>
      <c r="G474" s="57"/>
      <c r="H474" s="65">
        <f>$JH$870</f>
        <v>10560.300000000007</v>
      </c>
      <c r="I474" s="265" t="s">
        <v>12</v>
      </c>
      <c r="J474" s="581" t="s">
        <v>23</v>
      </c>
      <c r="K474" s="584"/>
      <c r="L474" s="580">
        <f>$OV$870</f>
        <v>9833.2000000000007</v>
      </c>
      <c r="M474" s="265" t="s">
        <v>12</v>
      </c>
      <c r="N474" s="107" t="s">
        <v>2728</v>
      </c>
      <c r="P474" s="65">
        <f>$AGM$870</f>
        <v>10984.199999999999</v>
      </c>
      <c r="Q474" s="271" t="s">
        <v>12</v>
      </c>
      <c r="R474" s="284" t="s">
        <v>3624</v>
      </c>
      <c r="T474" s="65">
        <f>$AYD$870</f>
        <v>10301.6</v>
      </c>
    </row>
    <row r="475" spans="1:20" s="61" customFormat="1" ht="15.75" customHeight="1">
      <c r="A475" s="265" t="s">
        <v>14</v>
      </c>
      <c r="B475" s="284" t="s">
        <v>1661</v>
      </c>
      <c r="D475" s="65">
        <f>$CS$870</f>
        <v>10809.6</v>
      </c>
      <c r="E475" s="265" t="s">
        <v>14</v>
      </c>
      <c r="F475" s="461" t="s">
        <v>1344</v>
      </c>
      <c r="G475" s="57"/>
      <c r="H475" s="65">
        <f>$GW$870</f>
        <v>10542.599999999997</v>
      </c>
      <c r="I475" s="265" t="s">
        <v>14</v>
      </c>
      <c r="J475" s="284" t="s">
        <v>1649</v>
      </c>
      <c r="K475" s="107"/>
      <c r="L475" s="65">
        <f>$KR$870</f>
        <v>9689.2000000000007</v>
      </c>
      <c r="M475" s="265" t="s">
        <v>14</v>
      </c>
      <c r="N475" s="584" t="s">
        <v>180</v>
      </c>
      <c r="O475" s="592"/>
      <c r="P475" s="580">
        <f>$ZO$870</f>
        <v>10974.1</v>
      </c>
      <c r="Q475" s="271" t="s">
        <v>14</v>
      </c>
      <c r="R475" s="284" t="s">
        <v>3645</v>
      </c>
      <c r="T475" s="65">
        <f>$BFT$870</f>
        <v>10300.800000000007</v>
      </c>
    </row>
    <row r="476" spans="1:20" s="61" customFormat="1" ht="15.75" customHeight="1">
      <c r="A476" s="265" t="s">
        <v>16</v>
      </c>
      <c r="B476" s="284" t="s">
        <v>3959</v>
      </c>
      <c r="D476" s="65">
        <f>$AZ$870</f>
        <v>10527.799999999997</v>
      </c>
      <c r="E476" s="265" t="s">
        <v>16</v>
      </c>
      <c r="F476" s="284" t="s">
        <v>17</v>
      </c>
      <c r="G476" s="57"/>
      <c r="H476" s="65">
        <f>$EL$870</f>
        <v>10407.199999999999</v>
      </c>
      <c r="I476" s="265" t="s">
        <v>16</v>
      </c>
      <c r="J476" s="461" t="s">
        <v>675</v>
      </c>
      <c r="K476" s="107"/>
      <c r="L476" s="65">
        <f>$MB$870</f>
        <v>9653.15</v>
      </c>
      <c r="M476" s="265" t="s">
        <v>16</v>
      </c>
      <c r="N476" s="107" t="s">
        <v>2712</v>
      </c>
      <c r="P476" s="65">
        <f>$AHE$870</f>
        <v>10818.799999999996</v>
      </c>
      <c r="Q476" s="271" t="s">
        <v>16</v>
      </c>
      <c r="R476" s="459" t="s">
        <v>3638</v>
      </c>
      <c r="S476" s="263"/>
      <c r="T476" s="377">
        <f>$BDI$870</f>
        <v>10278.9</v>
      </c>
    </row>
    <row r="477" spans="1:20" s="61" customFormat="1" ht="15.75" customHeight="1">
      <c r="A477" s="265" t="s">
        <v>18</v>
      </c>
      <c r="B477" s="284" t="s">
        <v>143</v>
      </c>
      <c r="D477" s="65">
        <f>$FM$870</f>
        <v>10199.699999999999</v>
      </c>
      <c r="E477" s="265" t="s">
        <v>18</v>
      </c>
      <c r="F477" s="284" t="s">
        <v>1342</v>
      </c>
      <c r="G477" s="57"/>
      <c r="H477" s="65">
        <f>$IG$870</f>
        <v>10263.700000000004</v>
      </c>
      <c r="I477" s="265" t="s">
        <v>18</v>
      </c>
      <c r="J477" s="584" t="s">
        <v>2220</v>
      </c>
      <c r="K477" s="591"/>
      <c r="L477" s="580">
        <f>$YE$870</f>
        <v>9493.2000000000025</v>
      </c>
      <c r="M477" s="265" t="s">
        <v>18</v>
      </c>
      <c r="N477" s="584" t="s">
        <v>2718</v>
      </c>
      <c r="O477" s="586"/>
      <c r="P477" s="580">
        <f>$AMA$870</f>
        <v>10802.699999999999</v>
      </c>
      <c r="Q477" s="265" t="s">
        <v>18</v>
      </c>
      <c r="R477" s="284" t="s">
        <v>3655</v>
      </c>
      <c r="T477" s="65">
        <f>$AZE$870</f>
        <v>10227.1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10190.799999999999</v>
      </c>
      <c r="E478" s="265" t="s">
        <v>20</v>
      </c>
      <c r="F478" s="284" t="s">
        <v>3961</v>
      </c>
      <c r="G478" s="57"/>
      <c r="H478" s="65">
        <f>$LA$870</f>
        <v>10229.500000000002</v>
      </c>
      <c r="I478" s="274" t="s">
        <v>20</v>
      </c>
      <c r="J478" s="460" t="s">
        <v>668</v>
      </c>
      <c r="K478" s="412"/>
      <c r="L478" s="272">
        <f>$SH$870</f>
        <v>9312.2000000000025</v>
      </c>
      <c r="M478" s="265" t="s">
        <v>20</v>
      </c>
      <c r="N478" s="107" t="s">
        <v>2711</v>
      </c>
      <c r="P478" s="65">
        <f>$AKQ$870</f>
        <v>10726.4</v>
      </c>
      <c r="Q478" s="265" t="s">
        <v>20</v>
      </c>
      <c r="R478" s="284" t="s">
        <v>3631</v>
      </c>
      <c r="S478" s="354"/>
      <c r="T478" s="65">
        <f>$BAX$870</f>
        <v>10195.100000000002</v>
      </c>
    </row>
    <row r="479" spans="1:20" s="61" customFormat="1" ht="15.75" customHeight="1">
      <c r="A479" s="265" t="s">
        <v>22</v>
      </c>
      <c r="B479" s="581" t="s">
        <v>141</v>
      </c>
      <c r="C479" s="586"/>
      <c r="D479" s="580">
        <f>$GN$870</f>
        <v>10047.700000000001</v>
      </c>
      <c r="E479" s="265" t="s">
        <v>22</v>
      </c>
      <c r="F479" s="284" t="s">
        <v>1668</v>
      </c>
      <c r="G479" s="57"/>
      <c r="H479" s="65">
        <f>$PE$870</f>
        <v>9907.7499999999982</v>
      </c>
      <c r="I479" s="274" t="s">
        <v>22</v>
      </c>
      <c r="J479" s="284" t="s">
        <v>669</v>
      </c>
      <c r="K479" s="107"/>
      <c r="L479" s="65">
        <f>$MK$870</f>
        <v>9289.5000000000018</v>
      </c>
      <c r="M479" s="265" t="s">
        <v>22</v>
      </c>
      <c r="N479" s="107" t="s">
        <v>2726</v>
      </c>
      <c r="P479" s="65">
        <f>$AKH$870</f>
        <v>10684.8</v>
      </c>
      <c r="Q479" s="265" t="s">
        <v>22</v>
      </c>
      <c r="R479" s="284" t="s">
        <v>3629</v>
      </c>
      <c r="T479" s="65">
        <f>$BAF$870</f>
        <v>10046.9</v>
      </c>
    </row>
    <row r="480" spans="1:20" s="61" customFormat="1" ht="15.75" customHeight="1">
      <c r="A480" s="273" t="s">
        <v>24</v>
      </c>
      <c r="B480" s="459" t="s">
        <v>683</v>
      </c>
      <c r="C480" s="263"/>
      <c r="D480" s="580">
        <f>$Y$870</f>
        <v>10031.6</v>
      </c>
      <c r="E480" s="265" t="s">
        <v>24</v>
      </c>
      <c r="F480" s="459" t="s">
        <v>37</v>
      </c>
      <c r="G480" s="401"/>
      <c r="H480" s="65">
        <f>$EU$870</f>
        <v>9819.6500000000033</v>
      </c>
      <c r="I480" s="274" t="s">
        <v>24</v>
      </c>
      <c r="J480" s="285" t="s">
        <v>1753</v>
      </c>
      <c r="K480" s="422"/>
      <c r="L480" s="65">
        <f>$NL$870</f>
        <v>9223.3999999999978</v>
      </c>
      <c r="M480" s="265" t="s">
        <v>24</v>
      </c>
      <c r="N480" s="107" t="s">
        <v>2708</v>
      </c>
      <c r="P480" s="65">
        <f>$AMJ$870</f>
        <v>10458.700000000001</v>
      </c>
      <c r="Q480" s="265" t="s">
        <v>24</v>
      </c>
      <c r="R480" s="284" t="s">
        <v>3636</v>
      </c>
      <c r="S480" s="3"/>
      <c r="T480" s="65">
        <f>$BCQ$870</f>
        <v>10019.400000000001</v>
      </c>
    </row>
    <row r="481" spans="1:20" s="61" customFormat="1" ht="15.75" customHeight="1">
      <c r="A481" s="306" t="s">
        <v>26</v>
      </c>
      <c r="B481" s="460" t="s">
        <v>33</v>
      </c>
      <c r="C481" s="263"/>
      <c r="D481" s="272">
        <f>$CJ$870</f>
        <v>10009.299999999999</v>
      </c>
      <c r="E481" s="274" t="s">
        <v>26</v>
      </c>
      <c r="F481" s="460" t="s">
        <v>700</v>
      </c>
      <c r="G481" s="349"/>
      <c r="H481" s="272">
        <f>$NU$870</f>
        <v>9058.7000000000025</v>
      </c>
      <c r="I481" s="274" t="s">
        <v>26</v>
      </c>
      <c r="J481" s="107" t="s">
        <v>686</v>
      </c>
      <c r="K481" s="422"/>
      <c r="L481" s="65">
        <f>$PW$870</f>
        <v>9188.8000000000011</v>
      </c>
      <c r="M481" s="265" t="s">
        <v>26</v>
      </c>
      <c r="N481" s="461" t="s">
        <v>2202</v>
      </c>
      <c r="P481" s="65">
        <f>$YN$870</f>
        <v>10341.250000000002</v>
      </c>
      <c r="Q481" s="18" t="s">
        <v>26</v>
      </c>
      <c r="R481" s="284" t="s">
        <v>3634</v>
      </c>
      <c r="T481" s="65">
        <f>$BBY$870</f>
        <v>10004.099999999999</v>
      </c>
    </row>
    <row r="482" spans="1:20" s="61" customFormat="1" ht="15.75" customHeight="1">
      <c r="A482" s="274" t="s">
        <v>28</v>
      </c>
      <c r="B482" s="284" t="s">
        <v>3958</v>
      </c>
      <c r="D482" s="65">
        <f>$FD$870</f>
        <v>9742.8000000000029</v>
      </c>
      <c r="E482" s="274" t="s">
        <v>28</v>
      </c>
      <c r="F482" s="547" t="s">
        <v>162</v>
      </c>
      <c r="G482" s="57"/>
      <c r="H482" s="353">
        <f>$HF$870</f>
        <v>8199.4000000000015</v>
      </c>
      <c r="I482" s="274" t="s">
        <v>28</v>
      </c>
      <c r="J482" s="107" t="s">
        <v>2196</v>
      </c>
      <c r="K482" s="422"/>
      <c r="L482" s="65">
        <f>$WU$870</f>
        <v>8845.1999999999989</v>
      </c>
      <c r="M482" s="265" t="s">
        <v>28</v>
      </c>
      <c r="N482" s="107" t="s">
        <v>2713</v>
      </c>
      <c r="P482" s="65">
        <f>$AJY$870</f>
        <v>10264.400000000001</v>
      </c>
      <c r="Q482" s="18" t="s">
        <v>28</v>
      </c>
      <c r="R482" s="284" t="s">
        <v>3632</v>
      </c>
      <c r="S482" s="354"/>
      <c r="T482" s="65">
        <f>$BBG$870</f>
        <v>9948.6000000000022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9350.7999999999993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8323.0000000000018</v>
      </c>
      <c r="M483" s="265" t="s">
        <v>30</v>
      </c>
      <c r="N483" s="285" t="s">
        <v>2212</v>
      </c>
      <c r="P483" s="65">
        <f>$XV$870</f>
        <v>10249.800000000001</v>
      </c>
      <c r="Q483" s="18" t="s">
        <v>30</v>
      </c>
      <c r="R483" s="284" t="s">
        <v>3625</v>
      </c>
      <c r="S483" s="3"/>
      <c r="T483" s="65">
        <f>$AYM$870</f>
        <v>9913.0000000000018</v>
      </c>
    </row>
    <row r="484" spans="1:20" s="61" customFormat="1" ht="15.75" customHeight="1">
      <c r="A484" s="274" t="s">
        <v>32</v>
      </c>
      <c r="B484" s="459" t="s">
        <v>3604</v>
      </c>
      <c r="D484" s="65" t="e">
        <f>$GE$870</f>
        <v>#N/A</v>
      </c>
      <c r="E484" s="274" t="s">
        <v>32</v>
      </c>
      <c r="F484" s="459" t="s">
        <v>3605</v>
      </c>
      <c r="G484" s="57"/>
      <c r="H484" s="65" t="e">
        <f>$LJ$870</f>
        <v>#N/A</v>
      </c>
      <c r="I484" s="274" t="s">
        <v>32</v>
      </c>
      <c r="J484" s="459" t="s">
        <v>3606</v>
      </c>
      <c r="K484" s="107"/>
      <c r="L484" s="65" t="e">
        <f>$KI$870</f>
        <v>#N/A</v>
      </c>
      <c r="M484" s="265" t="s">
        <v>32</v>
      </c>
      <c r="N484" s="107" t="s">
        <v>2709</v>
      </c>
      <c r="O484" s="3"/>
      <c r="P484" s="65">
        <f>$ANK$870</f>
        <v>10236.700000000003</v>
      </c>
      <c r="Q484" s="18" t="s">
        <v>32</v>
      </c>
      <c r="R484" s="107" t="s">
        <v>3685</v>
      </c>
      <c r="T484" s="65">
        <f>$BGC$870</f>
        <v>9903.0999999999967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285" t="s">
        <v>1671</v>
      </c>
      <c r="O485" s="61"/>
      <c r="P485" s="65">
        <f>$RP$870</f>
        <v>10181.499999999998</v>
      </c>
      <c r="Q485" s="18" t="s">
        <v>34</v>
      </c>
      <c r="R485" s="107" t="s">
        <v>3622</v>
      </c>
      <c r="S485" s="61"/>
      <c r="T485" s="65">
        <f>$AXL$870</f>
        <v>9857.9999999999982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461" t="s">
        <v>1345</v>
      </c>
      <c r="O486" s="61"/>
      <c r="P486" s="65">
        <f>$PN$870</f>
        <v>10174.099999999999</v>
      </c>
      <c r="Q486" s="18" t="s">
        <v>36</v>
      </c>
      <c r="R486" s="107" t="s">
        <v>3621</v>
      </c>
      <c r="S486" s="61"/>
      <c r="T486" s="65">
        <f>$AXC$870</f>
        <v>9740.5000000000036</v>
      </c>
    </row>
    <row r="487" spans="1:20" s="61" customFormat="1" ht="15.75" customHeight="1">
      <c r="A487" s="265"/>
      <c r="B487" s="107" t="str">
        <f>B481</f>
        <v>Sarco Bosschaart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Lars Kammers</v>
      </c>
      <c r="K487" s="34"/>
      <c r="L487" s="72"/>
      <c r="M487" s="265" t="s">
        <v>38</v>
      </c>
      <c r="N487" s="107" t="s">
        <v>2717</v>
      </c>
      <c r="P487" s="65">
        <f>$ANB$870</f>
        <v>10081.700000000003</v>
      </c>
      <c r="Q487" s="18" t="s">
        <v>38</v>
      </c>
      <c r="R487" s="284" t="s">
        <v>3641</v>
      </c>
      <c r="T487" s="65">
        <f>$BEJ$870</f>
        <v>9651.85</v>
      </c>
    </row>
    <row r="488" spans="1:20" s="61" customFormat="1" ht="15.75" customHeight="1">
      <c r="A488" s="265"/>
      <c r="B488" s="107" t="str">
        <f>F470</f>
        <v>Peter Muilwijk</v>
      </c>
      <c r="C488" s="107"/>
      <c r="D488" s="462"/>
      <c r="E488" s="453"/>
      <c r="F488" s="463" t="str">
        <f>J470</f>
        <v>Michiel Willems</v>
      </c>
      <c r="G488" s="57"/>
      <c r="H488" s="65"/>
      <c r="I488" s="453"/>
      <c r="J488" s="107" t="str">
        <f>N473</f>
        <v>Thijs van Hoven</v>
      </c>
      <c r="K488" s="107"/>
      <c r="L488" s="256"/>
      <c r="M488" s="265" t="s">
        <v>145</v>
      </c>
      <c r="N488" s="107" t="s">
        <v>2725</v>
      </c>
      <c r="P488" s="65">
        <f>$AIO$870</f>
        <v>10034.700000000001</v>
      </c>
      <c r="Q488" s="18" t="s">
        <v>145</v>
      </c>
      <c r="R488" s="284" t="s">
        <v>3635</v>
      </c>
      <c r="T488" s="65">
        <f>$BCH$870</f>
        <v>9614.0999999999949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285" t="s">
        <v>2200</v>
      </c>
      <c r="P489" s="65">
        <f>$ZX$870</f>
        <v>10030.100000000002</v>
      </c>
      <c r="Q489" s="18" t="s">
        <v>146</v>
      </c>
      <c r="R489" s="107" t="s">
        <v>2716</v>
      </c>
      <c r="T489" s="65">
        <f>$AOU$870</f>
        <v>9534.2999999999993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2734</v>
      </c>
      <c r="P490" s="65">
        <f>$ALR$870</f>
        <v>9985.3000000000011</v>
      </c>
      <c r="Q490" s="18" t="s">
        <v>147</v>
      </c>
      <c r="R490" s="107" t="s">
        <v>2727</v>
      </c>
      <c r="S490" s="3"/>
      <c r="T490" s="65">
        <f>$APM$870</f>
        <v>9393.2000000000007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107" t="s">
        <v>2715</v>
      </c>
      <c r="P491" s="65">
        <f>$AHN$870</f>
        <v>9963.2000000000007</v>
      </c>
      <c r="Q491" s="18" t="s">
        <v>151</v>
      </c>
      <c r="R491" s="284" t="s">
        <v>3623</v>
      </c>
      <c r="T491" s="65">
        <f>$AXU$870</f>
        <v>9364.0000000000036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2721</v>
      </c>
      <c r="P492" s="65">
        <f>$AMS$870</f>
        <v>9834.4999999999964</v>
      </c>
      <c r="Q492" s="18" t="s">
        <v>157</v>
      </c>
      <c r="R492" s="107" t="s">
        <v>2732</v>
      </c>
      <c r="T492" s="65">
        <f>$AQN$870</f>
        <v>9310.4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2730</v>
      </c>
      <c r="P493" s="65">
        <f>$AOC$870</f>
        <v>9773.4000000000051</v>
      </c>
      <c r="Q493" s="18" t="s">
        <v>159</v>
      </c>
      <c r="R493" s="284" t="s">
        <v>3627</v>
      </c>
      <c r="T493" s="65">
        <f>$AZN$870</f>
        <v>9155.9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583" t="s">
        <v>1664</v>
      </c>
      <c r="O494" s="586"/>
      <c r="P494" s="580">
        <f>$QF$870</f>
        <v>9693.5999999999985</v>
      </c>
      <c r="Q494" s="18" t="s">
        <v>160</v>
      </c>
      <c r="R494" s="284" t="s">
        <v>3646</v>
      </c>
      <c r="T494" s="65">
        <f>$BGL$870</f>
        <v>8986.3000000000029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2209</v>
      </c>
      <c r="P495" s="65">
        <f>$AAY$870</f>
        <v>9606.5500000000029</v>
      </c>
      <c r="Q495" s="18" t="s">
        <v>161</v>
      </c>
      <c r="R495" s="284" t="s">
        <v>3643</v>
      </c>
      <c r="T495" s="65">
        <f>$BFB$870</f>
        <v>8825.3000000000029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2733</v>
      </c>
      <c r="P496" s="65">
        <f>$ANT$870</f>
        <v>9528.7999999999975</v>
      </c>
      <c r="Q496" s="18" t="s">
        <v>163</v>
      </c>
      <c r="R496" s="107" t="s">
        <v>1654</v>
      </c>
      <c r="T496" s="65">
        <f>$YW$870</f>
        <v>8760.2000000000025</v>
      </c>
    </row>
    <row r="497" spans="12:20" s="61" customFormat="1" ht="15.75" customHeight="1">
      <c r="L497" s="256"/>
      <c r="M497" s="265" t="s">
        <v>274</v>
      </c>
      <c r="N497" s="107" t="s">
        <v>2848</v>
      </c>
      <c r="P497" s="65">
        <f>$AJG$870</f>
        <v>9524.6</v>
      </c>
      <c r="Q497" s="18" t="s">
        <v>274</v>
      </c>
      <c r="R497" s="284" t="s">
        <v>3642</v>
      </c>
      <c r="T497" s="65">
        <f>$BES$870</f>
        <v>8692.7000000000007</v>
      </c>
    </row>
    <row r="498" spans="12:20" s="61" customFormat="1" ht="15.75" customHeight="1">
      <c r="L498" s="256"/>
      <c r="M498" s="265" t="s">
        <v>275</v>
      </c>
      <c r="N498" s="284" t="s">
        <v>2195</v>
      </c>
      <c r="P498" s="65">
        <f>$XM$870</f>
        <v>9431.9999999999964</v>
      </c>
      <c r="Q498" s="18" t="s">
        <v>275</v>
      </c>
      <c r="R498" s="284" t="s">
        <v>3647</v>
      </c>
      <c r="T498" s="65">
        <f>$BGU$870</f>
        <v>8644.5000000000018</v>
      </c>
    </row>
    <row r="499" spans="12:20" s="61" customFormat="1" ht="15.75" customHeight="1">
      <c r="L499" s="256"/>
      <c r="M499" s="265" t="s">
        <v>276</v>
      </c>
      <c r="N499" s="585" t="s">
        <v>2707</v>
      </c>
      <c r="O499" s="263"/>
      <c r="P499" s="377">
        <f>$ALI$870</f>
        <v>9397.25</v>
      </c>
      <c r="Q499" s="18" t="s">
        <v>276</v>
      </c>
      <c r="R499" s="284" t="s">
        <v>3628</v>
      </c>
      <c r="S499" s="3"/>
      <c r="T499" s="65">
        <f>$AZW$870</f>
        <v>8567.2999999999956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9029.2999999999975</v>
      </c>
      <c r="Q500" s="18" t="s">
        <v>277</v>
      </c>
      <c r="R500" s="285" t="s">
        <v>1657</v>
      </c>
      <c r="T500" s="65">
        <f>$TR$870</f>
        <v>8521.4</v>
      </c>
    </row>
    <row r="501" spans="12:20" s="61" customFormat="1" ht="15.75" customHeight="1">
      <c r="L501" s="256"/>
      <c r="M501" s="274" t="s">
        <v>640</v>
      </c>
      <c r="N501" s="107" t="s">
        <v>2832</v>
      </c>
      <c r="P501" s="65">
        <f>$AGV$870</f>
        <v>9025.4</v>
      </c>
      <c r="Q501" s="18" t="s">
        <v>640</v>
      </c>
      <c r="R501" s="461" t="s">
        <v>1656</v>
      </c>
      <c r="T501" s="65">
        <f>$ASG$870</f>
        <v>8334.6000000000022</v>
      </c>
    </row>
    <row r="502" spans="12:20" s="61" customFormat="1" ht="15.75" customHeight="1">
      <c r="L502" s="256"/>
      <c r="M502" s="274" t="s">
        <v>641</v>
      </c>
      <c r="N502" s="107" t="s">
        <v>2729</v>
      </c>
      <c r="O502" s="107"/>
      <c r="P502" s="65">
        <f>$AIF$870</f>
        <v>8938.1999999999971</v>
      </c>
      <c r="Q502" s="18" t="s">
        <v>641</v>
      </c>
      <c r="R502" s="284" t="s">
        <v>3640</v>
      </c>
      <c r="S502" s="3"/>
      <c r="T502" s="65">
        <f>$BEA$870</f>
        <v>8246.9999999999964</v>
      </c>
    </row>
    <row r="503" spans="12:20" s="61" customFormat="1" ht="15.75" customHeight="1">
      <c r="L503" s="256"/>
      <c r="M503" s="274" t="s">
        <v>642</v>
      </c>
      <c r="N503" s="284" t="s">
        <v>633</v>
      </c>
      <c r="P503" s="65">
        <f>$UA$870</f>
        <v>8856.3499999999967</v>
      </c>
      <c r="Q503" s="18" t="s">
        <v>642</v>
      </c>
      <c r="R503" s="285" t="s">
        <v>1667</v>
      </c>
      <c r="T503" s="65">
        <f>$VB$870</f>
        <v>8138.7999999999993</v>
      </c>
    </row>
    <row r="504" spans="12:20" s="61" customFormat="1" ht="15.75" customHeight="1">
      <c r="L504" s="256"/>
      <c r="M504" s="274" t="s">
        <v>644</v>
      </c>
      <c r="N504" s="461" t="s">
        <v>1346</v>
      </c>
      <c r="P504" s="65">
        <f>$QX$870</f>
        <v>8819.4999999999982</v>
      </c>
      <c r="Q504" s="18" t="s">
        <v>644</v>
      </c>
      <c r="R504" s="107" t="s">
        <v>2197</v>
      </c>
      <c r="S504" s="3"/>
      <c r="T504" s="65">
        <f>$ADJ$870</f>
        <v>8040.5000000000009</v>
      </c>
    </row>
    <row r="505" spans="12:20" s="61" customFormat="1" ht="15.75" customHeight="1">
      <c r="L505" s="256"/>
      <c r="M505" s="274" t="s">
        <v>650</v>
      </c>
      <c r="N505" s="284" t="s">
        <v>2714</v>
      </c>
      <c r="P505" s="65">
        <f>$AQE$870</f>
        <v>8599.0000000000018</v>
      </c>
      <c r="Q505" s="18" t="s">
        <v>650</v>
      </c>
      <c r="R505" s="284" t="s">
        <v>3626</v>
      </c>
      <c r="T505" s="65">
        <f>$AYV$870</f>
        <v>7900.8999999999987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8535.7000000000007</v>
      </c>
      <c r="Q506" s="18" t="s">
        <v>652</v>
      </c>
      <c r="R506" s="285" t="s">
        <v>1690</v>
      </c>
      <c r="T506" s="65">
        <f>$ZF$870</f>
        <v>7511.4500000000007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8424</v>
      </c>
      <c r="Q507" s="18" t="s">
        <v>655</v>
      </c>
      <c r="R507" s="285" t="s">
        <v>1665</v>
      </c>
      <c r="T507" s="65">
        <f>$VT$870</f>
        <v>7245.3</v>
      </c>
    </row>
    <row r="508" spans="12:20" s="61" customFormat="1" ht="15.75" customHeight="1">
      <c r="L508" s="256"/>
      <c r="M508" s="274" t="s">
        <v>656</v>
      </c>
      <c r="N508" s="107" t="s">
        <v>2198</v>
      </c>
      <c r="P508" s="65">
        <f>$ABQ$870</f>
        <v>8044.1000000000013</v>
      </c>
      <c r="Q508" s="18" t="s">
        <v>656</v>
      </c>
      <c r="R508" s="461" t="s">
        <v>1</v>
      </c>
      <c r="T508" s="65">
        <f>$UJ$870</f>
        <v>6402.199999999998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6627.75</v>
      </c>
      <c r="Q509" s="246" t="s">
        <v>659</v>
      </c>
      <c r="R509" s="107" t="s">
        <v>2193</v>
      </c>
      <c r="T509" s="65">
        <f>$ASY$870</f>
        <v>5614.7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107" t="s">
        <v>2200</v>
      </c>
      <c r="D517" s="65">
        <f>$ZY$802</f>
        <v>2741.4000000000005</v>
      </c>
      <c r="E517" s="452" t="s">
        <v>0</v>
      </c>
      <c r="F517" s="284" t="s">
        <v>3623</v>
      </c>
      <c r="H517" s="65">
        <f>$AXV$808</f>
        <v>3106.2</v>
      </c>
      <c r="I517" s="452" t="s">
        <v>0</v>
      </c>
      <c r="J517" s="285" t="s">
        <v>17</v>
      </c>
      <c r="L517" s="65">
        <f>$EM$814</f>
        <v>2180.2999999999997</v>
      </c>
      <c r="M517" s="452" t="s">
        <v>0</v>
      </c>
      <c r="N517" s="107" t="s">
        <v>3633</v>
      </c>
      <c r="P517" s="65">
        <f>$BBQ$820</f>
        <v>1169.3</v>
      </c>
      <c r="Q517" s="452" t="s">
        <v>0</v>
      </c>
      <c r="R517" s="107" t="s">
        <v>2720</v>
      </c>
      <c r="T517" s="65">
        <f>$AHX$826</f>
        <v>2190.8000000000002</v>
      </c>
      <c r="U517" s="452" t="s">
        <v>0</v>
      </c>
      <c r="V517" s="107" t="s">
        <v>162</v>
      </c>
      <c r="X517" s="65">
        <f>$HG$832</f>
        <v>704.7</v>
      </c>
      <c r="Y517" s="452" t="s">
        <v>0</v>
      </c>
      <c r="Z517" s="107" t="s">
        <v>2203</v>
      </c>
      <c r="AB517" s="65">
        <f>$WM$838</f>
        <v>1048.6500000000001</v>
      </c>
      <c r="AC517" s="452" t="s">
        <v>0</v>
      </c>
      <c r="AD517" s="285" t="s">
        <v>25</v>
      </c>
      <c r="AF517" s="65">
        <f>$BA$844</f>
        <v>683.7</v>
      </c>
      <c r="AG517" s="452" t="s">
        <v>0</v>
      </c>
      <c r="AH517" s="107" t="s">
        <v>668</v>
      </c>
      <c r="AJ517" s="65">
        <f>$SI$850</f>
        <v>396</v>
      </c>
      <c r="AK517" s="452" t="s">
        <v>0</v>
      </c>
      <c r="AL517" s="284" t="s">
        <v>3640</v>
      </c>
      <c r="AN517" s="65">
        <f>$BEB$856</f>
        <v>406.7</v>
      </c>
      <c r="AO517" s="452" t="s">
        <v>0</v>
      </c>
      <c r="AP517" s="107" t="s">
        <v>2723</v>
      </c>
      <c r="AR517" s="65">
        <f>$AGE$862</f>
        <v>847.30000000000007</v>
      </c>
      <c r="AS517" s="452" t="s">
        <v>0</v>
      </c>
      <c r="AT517" s="107" t="s">
        <v>2719</v>
      </c>
      <c r="AW517" s="65">
        <f>$AJQ$868</f>
        <v>624.30000000000007</v>
      </c>
    </row>
    <row r="518" spans="1:49" s="34" customFormat="1" ht="15.75" customHeight="1">
      <c r="A518" s="452" t="s">
        <v>2</v>
      </c>
      <c r="B518" s="107" t="s">
        <v>2212</v>
      </c>
      <c r="D518" s="65">
        <f>$XW$802</f>
        <v>2661.3</v>
      </c>
      <c r="E518" s="452" t="s">
        <v>2</v>
      </c>
      <c r="F518" s="107" t="s">
        <v>2216</v>
      </c>
      <c r="H518" s="65">
        <f>$TA$808</f>
        <v>3102.7999999999997</v>
      </c>
      <c r="I518" s="452" t="s">
        <v>2</v>
      </c>
      <c r="J518" s="107" t="s">
        <v>2712</v>
      </c>
      <c r="L518" s="65">
        <f>$AHF$814</f>
        <v>2146.1999999999998</v>
      </c>
      <c r="M518" s="452" t="s">
        <v>2</v>
      </c>
      <c r="N518" s="107" t="s">
        <v>2209</v>
      </c>
      <c r="P518" s="65">
        <f>$AAZ$820</f>
        <v>1131.0999999999999</v>
      </c>
      <c r="Q518" s="452" t="s">
        <v>2</v>
      </c>
      <c r="R518" s="106" t="s">
        <v>1337</v>
      </c>
      <c r="T518" s="65">
        <f>$H$826</f>
        <v>2173.6499999999996</v>
      </c>
      <c r="U518" s="452" t="s">
        <v>2</v>
      </c>
      <c r="V518" s="107" t="s">
        <v>2725</v>
      </c>
      <c r="X518" s="65">
        <f>$AIP$832</f>
        <v>644.90000000000009</v>
      </c>
      <c r="Y518" s="452" t="s">
        <v>2</v>
      </c>
      <c r="Z518" s="284" t="s">
        <v>3641</v>
      </c>
      <c r="AB518" s="65">
        <f>$BEK$838</f>
        <v>942.80000000000007</v>
      </c>
      <c r="AC518" s="452" t="s">
        <v>2</v>
      </c>
      <c r="AD518" s="107" t="s">
        <v>2734</v>
      </c>
      <c r="AF518" s="65">
        <f>$ALS$844</f>
        <v>672</v>
      </c>
      <c r="AG518" s="452" t="s">
        <v>2</v>
      </c>
      <c r="AH518" s="107" t="s">
        <v>694</v>
      </c>
      <c r="AJ518" s="65">
        <f>$RH$850</f>
        <v>395.90000000000003</v>
      </c>
      <c r="AK518" s="452" t="s">
        <v>2</v>
      </c>
      <c r="AL518" s="107" t="s">
        <v>2200</v>
      </c>
      <c r="AN518" s="65">
        <f>$ZY$856</f>
        <v>352</v>
      </c>
      <c r="AO518" s="452" t="s">
        <v>2</v>
      </c>
      <c r="AP518" s="285" t="s">
        <v>1666</v>
      </c>
      <c r="AR518" s="65">
        <f>$ND$862</f>
        <v>750.30000000000007</v>
      </c>
      <c r="AS518" s="452" t="s">
        <v>2</v>
      </c>
      <c r="AT518" s="107" t="s">
        <v>141</v>
      </c>
      <c r="AW518" s="65">
        <f>$GO$868</f>
        <v>548</v>
      </c>
    </row>
    <row r="519" spans="1:49" s="34" customFormat="1" ht="15.75" customHeight="1">
      <c r="A519" s="452" t="s">
        <v>3</v>
      </c>
      <c r="B519" s="284" t="s">
        <v>3625</v>
      </c>
      <c r="D519" s="65">
        <f>$AYN$802</f>
        <v>2657.8999999999996</v>
      </c>
      <c r="E519" s="452" t="s">
        <v>3</v>
      </c>
      <c r="F519" s="285" t="s">
        <v>1666</v>
      </c>
      <c r="H519" s="65">
        <f>$ND$808</f>
        <v>3091.2</v>
      </c>
      <c r="I519" s="452" t="s">
        <v>3</v>
      </c>
      <c r="J519" s="107" t="s">
        <v>2719</v>
      </c>
      <c r="L519" s="65">
        <f>$AJQ$814</f>
        <v>2116.5</v>
      </c>
      <c r="M519" s="452" t="s">
        <v>3</v>
      </c>
      <c r="N519" s="285" t="s">
        <v>1661</v>
      </c>
      <c r="P519" s="65">
        <f>$CT$820</f>
        <v>1031.7</v>
      </c>
      <c r="Q519" s="452" t="s">
        <v>3</v>
      </c>
      <c r="R519" s="284" t="s">
        <v>142</v>
      </c>
      <c r="T519" s="65">
        <f>$DU$826</f>
        <v>2168.15</v>
      </c>
      <c r="U519" s="452" t="s">
        <v>3</v>
      </c>
      <c r="V519" s="107" t="s">
        <v>2719</v>
      </c>
      <c r="X519" s="65">
        <f>$AJQ$832</f>
        <v>605.20000000000005</v>
      </c>
      <c r="Y519" s="452" t="s">
        <v>3</v>
      </c>
      <c r="Z519" s="107" t="s">
        <v>654</v>
      </c>
      <c r="AB519" s="65">
        <f>$HP$838</f>
        <v>811.5</v>
      </c>
      <c r="AC519" s="452" t="s">
        <v>3</v>
      </c>
      <c r="AD519" s="107" t="s">
        <v>682</v>
      </c>
      <c r="AF519" s="65">
        <f>$HY$844</f>
        <v>627</v>
      </c>
      <c r="AG519" s="452" t="s">
        <v>3</v>
      </c>
      <c r="AH519" s="107" t="s">
        <v>2210</v>
      </c>
      <c r="AJ519" s="65">
        <f>$XE$850</f>
        <v>375.20000000000005</v>
      </c>
      <c r="AK519" s="452" t="s">
        <v>3</v>
      </c>
      <c r="AL519" s="107" t="s">
        <v>3633</v>
      </c>
      <c r="AN519" s="65">
        <f>$BBQ$856</f>
        <v>350.5</v>
      </c>
      <c r="AO519" s="452" t="s">
        <v>3</v>
      </c>
      <c r="AP519" s="285" t="s">
        <v>31</v>
      </c>
      <c r="AR519" s="65">
        <f>$CB$862</f>
        <v>746.9</v>
      </c>
      <c r="AS519" s="452" t="s">
        <v>3</v>
      </c>
      <c r="AT519" s="106" t="s">
        <v>1343</v>
      </c>
      <c r="AW519" s="65">
        <f>$IQ$868</f>
        <v>527</v>
      </c>
    </row>
    <row r="520" spans="1:49" s="34" customFormat="1" ht="15.75" customHeight="1">
      <c r="A520" s="452" t="s">
        <v>5</v>
      </c>
      <c r="B520" s="285" t="s">
        <v>1671</v>
      </c>
      <c r="D520" s="65">
        <f>$RQ$802</f>
        <v>2609.4</v>
      </c>
      <c r="E520" s="452" t="s">
        <v>5</v>
      </c>
      <c r="F520" s="107" t="s">
        <v>155</v>
      </c>
      <c r="H520" s="65">
        <f>$BJ$808</f>
        <v>3088</v>
      </c>
      <c r="I520" s="452" t="s">
        <v>5</v>
      </c>
      <c r="J520" s="284" t="s">
        <v>3634</v>
      </c>
      <c r="L520" s="65">
        <f>$BBZ$814</f>
        <v>2101.1999999999998</v>
      </c>
      <c r="M520" s="452" t="s">
        <v>5</v>
      </c>
      <c r="N520" s="285" t="s">
        <v>2325</v>
      </c>
      <c r="P520" s="65">
        <f>$OE$820</f>
        <v>1006.5</v>
      </c>
      <c r="Q520" s="452" t="s">
        <v>5</v>
      </c>
      <c r="R520" s="107" t="s">
        <v>2724</v>
      </c>
      <c r="T520" s="65">
        <f>$APE$826</f>
        <v>2125.1</v>
      </c>
      <c r="U520" s="452" t="s">
        <v>5</v>
      </c>
      <c r="V520" s="284" t="s">
        <v>3640</v>
      </c>
      <c r="X520" s="65">
        <f>$BEB$832</f>
        <v>599.59999999999991</v>
      </c>
      <c r="Y520" s="452" t="s">
        <v>5</v>
      </c>
      <c r="Z520" s="107" t="s">
        <v>2732</v>
      </c>
      <c r="AB520" s="65">
        <f>$AQO$838</f>
        <v>811.40000000000009</v>
      </c>
      <c r="AC520" s="452" t="s">
        <v>5</v>
      </c>
      <c r="AD520" s="107" t="s">
        <v>2718</v>
      </c>
      <c r="AF520" s="65">
        <f>$AMB$844</f>
        <v>613.59999999999991</v>
      </c>
      <c r="AG520" s="452" t="s">
        <v>5</v>
      </c>
      <c r="AH520" s="284" t="s">
        <v>3632</v>
      </c>
      <c r="AJ520" s="65">
        <f>$BBH$850</f>
        <v>362.9</v>
      </c>
      <c r="AK520" s="452" t="s">
        <v>5</v>
      </c>
      <c r="AL520" s="285" t="s">
        <v>1667</v>
      </c>
      <c r="AN520" s="65">
        <f>$VC$856</f>
        <v>331.79999999999995</v>
      </c>
      <c r="AO520" s="452" t="s">
        <v>5</v>
      </c>
      <c r="AP520" s="285" t="s">
        <v>2325</v>
      </c>
      <c r="AR520" s="65">
        <f>$OE$862</f>
        <v>724.09999999999991</v>
      </c>
      <c r="AS520" s="452" t="s">
        <v>5</v>
      </c>
      <c r="AT520" s="107" t="s">
        <v>2220</v>
      </c>
      <c r="AW520" s="65">
        <f>$YF$868</f>
        <v>523</v>
      </c>
    </row>
    <row r="521" spans="1:49" s="34" customFormat="1" ht="15.75" customHeight="1">
      <c r="A521" s="452" t="s">
        <v>7</v>
      </c>
      <c r="B521" s="107" t="s">
        <v>2721</v>
      </c>
      <c r="D521" s="65">
        <f>$AMT$802</f>
        <v>2605.6</v>
      </c>
      <c r="E521" s="452" t="s">
        <v>7</v>
      </c>
      <c r="F521" s="107" t="s">
        <v>667</v>
      </c>
      <c r="H521" s="65">
        <f>$JR$808</f>
        <v>3041.1</v>
      </c>
      <c r="I521" s="452" t="s">
        <v>7</v>
      </c>
      <c r="J521" s="107" t="s">
        <v>3633</v>
      </c>
      <c r="L521" s="65">
        <f>$BBQ$814</f>
        <v>2100.3999999999996</v>
      </c>
      <c r="M521" s="452" t="s">
        <v>7</v>
      </c>
      <c r="N521" s="107" t="s">
        <v>2710</v>
      </c>
      <c r="P521" s="65">
        <f>$ALA$820</f>
        <v>983.6</v>
      </c>
      <c r="Q521" s="452" t="s">
        <v>7</v>
      </c>
      <c r="R521" s="107" t="s">
        <v>638</v>
      </c>
      <c r="T521" s="65">
        <f>$JI$826</f>
        <v>2034.1</v>
      </c>
      <c r="U521" s="452" t="s">
        <v>7</v>
      </c>
      <c r="V521" s="284" t="s">
        <v>3636</v>
      </c>
      <c r="X521" s="65">
        <f>$BCR$832</f>
        <v>598</v>
      </c>
      <c r="Y521" s="452" t="s">
        <v>7</v>
      </c>
      <c r="Z521" s="284" t="s">
        <v>3629</v>
      </c>
      <c r="AB521" s="65">
        <f>$BAG$838</f>
        <v>802.4</v>
      </c>
      <c r="AC521" s="452" t="s">
        <v>7</v>
      </c>
      <c r="AD521" s="106" t="s">
        <v>1337</v>
      </c>
      <c r="AF521" s="65">
        <f>$H$844</f>
        <v>606.19999999999993</v>
      </c>
      <c r="AG521" s="452" t="s">
        <v>7</v>
      </c>
      <c r="AH521" s="107" t="s">
        <v>2201</v>
      </c>
      <c r="AJ521" s="65">
        <f>$ABI$850</f>
        <v>352.9</v>
      </c>
      <c r="AK521" s="452" t="s">
        <v>7</v>
      </c>
      <c r="AL521" s="107" t="s">
        <v>2720</v>
      </c>
      <c r="AN521" s="65">
        <f>$AHX$856</f>
        <v>301.2</v>
      </c>
      <c r="AO521" s="452" t="s">
        <v>7</v>
      </c>
      <c r="AP521" s="106" t="s">
        <v>1351</v>
      </c>
      <c r="AR521" s="65">
        <f>$AI$862</f>
        <v>722.30000000000007</v>
      </c>
      <c r="AS521" s="452" t="s">
        <v>7</v>
      </c>
      <c r="AT521" s="107" t="s">
        <v>2712</v>
      </c>
      <c r="AW521" s="65">
        <f>$AHF$868</f>
        <v>503.8</v>
      </c>
    </row>
    <row r="522" spans="1:49" s="34" customFormat="1" ht="15.75" customHeight="1">
      <c r="A522" s="452" t="s">
        <v>8</v>
      </c>
      <c r="B522" s="107" t="s">
        <v>675</v>
      </c>
      <c r="D522" s="65">
        <f>$MC$802</f>
        <v>2601.9</v>
      </c>
      <c r="E522" s="452" t="s">
        <v>8</v>
      </c>
      <c r="F522" s="107" t="s">
        <v>2727</v>
      </c>
      <c r="H522" s="65">
        <f>$APN$808</f>
        <v>2993.8</v>
      </c>
      <c r="I522" s="452" t="s">
        <v>8</v>
      </c>
      <c r="J522" s="107" t="s">
        <v>180</v>
      </c>
      <c r="L522" s="65">
        <f>$ZP$814</f>
        <v>2099.1999999999998</v>
      </c>
      <c r="M522" s="452" t="s">
        <v>8</v>
      </c>
      <c r="N522" s="107" t="s">
        <v>2719</v>
      </c>
      <c r="P522" s="65">
        <f>$AJQ$820</f>
        <v>955.7</v>
      </c>
      <c r="Q522" s="452" t="s">
        <v>8</v>
      </c>
      <c r="R522" s="107" t="s">
        <v>654</v>
      </c>
      <c r="T522" s="65">
        <f>$HP$826</f>
        <v>1983.3999999999999</v>
      </c>
      <c r="U522" s="452" t="s">
        <v>8</v>
      </c>
      <c r="V522" s="107" t="s">
        <v>651</v>
      </c>
      <c r="X522" s="65">
        <f>$DL$832</f>
        <v>597.4</v>
      </c>
      <c r="Y522" s="452" t="s">
        <v>8</v>
      </c>
      <c r="Z522" s="284" t="s">
        <v>3639</v>
      </c>
      <c r="AB522" s="65">
        <f>$BDS$838</f>
        <v>783.1</v>
      </c>
      <c r="AC522" s="452" t="s">
        <v>8</v>
      </c>
      <c r="AD522" s="107" t="s">
        <v>2201</v>
      </c>
      <c r="AF522" s="65">
        <f>$ABI$844</f>
        <v>601.79999999999995</v>
      </c>
      <c r="AG522" s="452" t="s">
        <v>8</v>
      </c>
      <c r="AH522" s="285" t="s">
        <v>23</v>
      </c>
      <c r="AJ522" s="65">
        <f>$OW$850</f>
        <v>352.5</v>
      </c>
      <c r="AK522" s="452" t="s">
        <v>8</v>
      </c>
      <c r="AL522" s="284" t="s">
        <v>3631</v>
      </c>
      <c r="AN522" s="65">
        <f>$BAY$856</f>
        <v>299.90000000000003</v>
      </c>
      <c r="AO522" s="452" t="s">
        <v>8</v>
      </c>
      <c r="AP522" s="107" t="s">
        <v>654</v>
      </c>
      <c r="AR522" s="65">
        <f>$HP$862</f>
        <v>716.6</v>
      </c>
      <c r="AS522" s="452" t="s">
        <v>8</v>
      </c>
      <c r="AT522" s="285" t="s">
        <v>33</v>
      </c>
      <c r="AW522" s="65">
        <f>$CK$868</f>
        <v>495.7</v>
      </c>
    </row>
    <row r="523" spans="1:49" s="34" customFormat="1" ht="15.75" customHeight="1">
      <c r="A523" s="452" t="s">
        <v>10</v>
      </c>
      <c r="B523" s="107" t="s">
        <v>2210</v>
      </c>
      <c r="D523" s="65">
        <f>$XE$802</f>
        <v>2586.9</v>
      </c>
      <c r="E523" s="452" t="s">
        <v>10</v>
      </c>
      <c r="F523" s="107" t="s">
        <v>2711</v>
      </c>
      <c r="H523" s="65">
        <f>$AKR$808</f>
        <v>2948.4</v>
      </c>
      <c r="I523" s="452" t="s">
        <v>10</v>
      </c>
      <c r="J523" s="107" t="s">
        <v>2216</v>
      </c>
      <c r="L523" s="65">
        <f>$TA$814</f>
        <v>2076.3000000000002</v>
      </c>
      <c r="M523" s="452" t="s">
        <v>10</v>
      </c>
      <c r="N523" s="285" t="s">
        <v>1671</v>
      </c>
      <c r="P523" s="65">
        <f>$RQ$820</f>
        <v>954.8</v>
      </c>
      <c r="Q523" s="452" t="s">
        <v>10</v>
      </c>
      <c r="R523" s="285" t="s">
        <v>31</v>
      </c>
      <c r="T523" s="65">
        <f>$CB$826</f>
        <v>1921.55</v>
      </c>
      <c r="U523" s="452" t="s">
        <v>10</v>
      </c>
      <c r="V523" s="285" t="s">
        <v>1753</v>
      </c>
      <c r="X523" s="65">
        <f>$NM$832</f>
        <v>588</v>
      </c>
      <c r="Y523" s="452" t="s">
        <v>10</v>
      </c>
      <c r="Z523" s="107" t="s">
        <v>653</v>
      </c>
      <c r="AB523" s="65">
        <f>$IZ$838</f>
        <v>779.90000000000009</v>
      </c>
      <c r="AC523" s="452" t="s">
        <v>10</v>
      </c>
      <c r="AD523" s="107" t="s">
        <v>180</v>
      </c>
      <c r="AF523" s="65">
        <f>$ZP$844</f>
        <v>596.5</v>
      </c>
      <c r="AG523" s="452" t="s">
        <v>10</v>
      </c>
      <c r="AH523" s="284" t="s">
        <v>3655</v>
      </c>
      <c r="AJ523" s="65">
        <f>$AZF$850</f>
        <v>351.2</v>
      </c>
      <c r="AK523" s="452" t="s">
        <v>10</v>
      </c>
      <c r="AL523" s="107" t="s">
        <v>2220</v>
      </c>
      <c r="AN523" s="65">
        <f>$YF$856</f>
        <v>262.59999999999997</v>
      </c>
      <c r="AO523" s="452" t="s">
        <v>10</v>
      </c>
      <c r="AP523" s="107" t="s">
        <v>154</v>
      </c>
      <c r="AR523" s="65">
        <f>$AR$862</f>
        <v>684</v>
      </c>
      <c r="AS523" s="452" t="s">
        <v>10</v>
      </c>
      <c r="AT523" s="107" t="s">
        <v>2710</v>
      </c>
      <c r="AW523" s="65">
        <f>$ALA$868</f>
        <v>469</v>
      </c>
    </row>
    <row r="524" spans="1:49" s="34" customFormat="1" ht="15.75" customHeight="1">
      <c r="A524" s="452" t="s">
        <v>12</v>
      </c>
      <c r="B524" s="285" t="s">
        <v>1653</v>
      </c>
      <c r="D524" s="65">
        <f>$FW$802</f>
        <v>2567.1000000000004</v>
      </c>
      <c r="E524" s="452" t="s">
        <v>12</v>
      </c>
      <c r="F524" s="106" t="s">
        <v>1349</v>
      </c>
      <c r="H524" s="65">
        <f>$LT$808</f>
        <v>2872.6</v>
      </c>
      <c r="I524" s="452" t="s">
        <v>12</v>
      </c>
      <c r="J524" s="285" t="s">
        <v>1655</v>
      </c>
      <c r="L524" s="65">
        <f>$ED$814</f>
        <v>2023.3000000000002</v>
      </c>
      <c r="M524" s="452" t="s">
        <v>12</v>
      </c>
      <c r="N524" s="107" t="s">
        <v>2715</v>
      </c>
      <c r="P524" s="65">
        <f>$AHO$820</f>
        <v>926.7</v>
      </c>
      <c r="Q524" s="452" t="s">
        <v>12</v>
      </c>
      <c r="R524" s="107" t="s">
        <v>633</v>
      </c>
      <c r="T524" s="65">
        <f>$UB$826</f>
        <v>1898.35</v>
      </c>
      <c r="U524" s="452" t="s">
        <v>12</v>
      </c>
      <c r="V524" s="107" t="s">
        <v>2711</v>
      </c>
      <c r="X524" s="65">
        <f>$AKR$832</f>
        <v>587.9</v>
      </c>
      <c r="Y524" s="452" t="s">
        <v>12</v>
      </c>
      <c r="Z524" s="285" t="s">
        <v>1654</v>
      </c>
      <c r="AB524" s="65">
        <f>$YX$838</f>
        <v>765.30000000000007</v>
      </c>
      <c r="AC524" s="452" t="s">
        <v>12</v>
      </c>
      <c r="AD524" s="107" t="s">
        <v>2726</v>
      </c>
      <c r="AF524" s="65">
        <f>$AKI$844</f>
        <v>592.20000000000005</v>
      </c>
      <c r="AG524" s="452" t="s">
        <v>12</v>
      </c>
      <c r="AH524" s="107" t="s">
        <v>2848</v>
      </c>
      <c r="AJ524" s="65">
        <f>$AJH$850</f>
        <v>342.5</v>
      </c>
      <c r="AK524" s="452" t="s">
        <v>12</v>
      </c>
      <c r="AL524" s="107" t="s">
        <v>686</v>
      </c>
      <c r="AN524" s="65">
        <f>$PX$856</f>
        <v>257.90000000000003</v>
      </c>
      <c r="AO524" s="452" t="s">
        <v>12</v>
      </c>
      <c r="AP524" s="107" t="s">
        <v>2717</v>
      </c>
      <c r="AR524" s="65">
        <f>$ANC$862</f>
        <v>671.30000000000007</v>
      </c>
      <c r="AS524" s="452" t="s">
        <v>12</v>
      </c>
      <c r="AT524" s="285" t="s">
        <v>2325</v>
      </c>
      <c r="AW524" s="65">
        <f>$OE$868</f>
        <v>459.3</v>
      </c>
    </row>
    <row r="525" spans="1:49" s="34" customFormat="1" ht="15.75" customHeight="1">
      <c r="A525" s="452" t="s">
        <v>14</v>
      </c>
      <c r="B525" s="107" t="s">
        <v>2712</v>
      </c>
      <c r="D525" s="65">
        <f>$AHF$802</f>
        <v>2567.1000000000004</v>
      </c>
      <c r="E525" s="452" t="s">
        <v>14</v>
      </c>
      <c r="F525" s="107" t="s">
        <v>2708</v>
      </c>
      <c r="H525" s="65">
        <f>$AMK$808</f>
        <v>2814.4000000000005</v>
      </c>
      <c r="I525" s="452" t="s">
        <v>14</v>
      </c>
      <c r="J525" s="106" t="s">
        <v>1351</v>
      </c>
      <c r="L525" s="65">
        <f>$AI$814</f>
        <v>2015.6999999999998</v>
      </c>
      <c r="M525" s="452" t="s">
        <v>14</v>
      </c>
      <c r="N525" s="284" t="s">
        <v>3648</v>
      </c>
      <c r="P525" s="65">
        <f>$BHE$820</f>
        <v>919.40000000000009</v>
      </c>
      <c r="Q525" s="452" t="s">
        <v>14</v>
      </c>
      <c r="R525" s="107" t="s">
        <v>154</v>
      </c>
      <c r="T525" s="65">
        <f>$AR$826</f>
        <v>1824.7499999999998</v>
      </c>
      <c r="U525" s="452" t="s">
        <v>14</v>
      </c>
      <c r="V525" s="107" t="s">
        <v>2212</v>
      </c>
      <c r="X525" s="65">
        <f>$XW$832</f>
        <v>576</v>
      </c>
      <c r="Y525" s="452" t="s">
        <v>14</v>
      </c>
      <c r="Z525" s="284" t="s">
        <v>3646</v>
      </c>
      <c r="AB525" s="65">
        <f>$BGM$838</f>
        <v>765.1</v>
      </c>
      <c r="AC525" s="452" t="s">
        <v>14</v>
      </c>
      <c r="AD525" s="107" t="s">
        <v>2719</v>
      </c>
      <c r="AF525" s="65">
        <f>$AJQ$844</f>
        <v>554</v>
      </c>
      <c r="AG525" s="452" t="s">
        <v>14</v>
      </c>
      <c r="AH525" s="107" t="s">
        <v>2722</v>
      </c>
      <c r="AJ525" s="65">
        <f>$AIY$850</f>
        <v>331.4</v>
      </c>
      <c r="AK525" s="452" t="s">
        <v>14</v>
      </c>
      <c r="AL525" s="107" t="s">
        <v>3637</v>
      </c>
      <c r="AN525" s="65">
        <f>$BDA$856</f>
        <v>255.8</v>
      </c>
      <c r="AO525" s="452" t="s">
        <v>14</v>
      </c>
      <c r="AP525" s="107" t="s">
        <v>687</v>
      </c>
      <c r="AR525" s="65">
        <f>$BS$862</f>
        <v>594.6</v>
      </c>
      <c r="AS525" s="452" t="s">
        <v>14</v>
      </c>
      <c r="AT525" s="284" t="s">
        <v>142</v>
      </c>
      <c r="AW525" s="65">
        <f>$DU$868</f>
        <v>458</v>
      </c>
    </row>
    <row r="526" spans="1:49" s="34" customFormat="1" ht="15.75" customHeight="1">
      <c r="A526" s="452" t="s">
        <v>16</v>
      </c>
      <c r="B526" s="107" t="s">
        <v>2709</v>
      </c>
      <c r="D526" s="65">
        <f>$ANL$802</f>
        <v>2567.1000000000004</v>
      </c>
      <c r="E526" s="452" t="s">
        <v>16</v>
      </c>
      <c r="F526" s="106" t="s">
        <v>1342</v>
      </c>
      <c r="H526" s="65">
        <f>$IH$808</f>
        <v>2803.2</v>
      </c>
      <c r="I526" s="452" t="s">
        <v>16</v>
      </c>
      <c r="J526" s="284" t="s">
        <v>3641</v>
      </c>
      <c r="L526" s="65">
        <f>$BEK$814</f>
        <v>2005.85</v>
      </c>
      <c r="M526" s="452" t="s">
        <v>16</v>
      </c>
      <c r="N526" s="107" t="s">
        <v>704</v>
      </c>
      <c r="P526" s="65">
        <f>$DC$820</f>
        <v>883.4</v>
      </c>
      <c r="Q526" s="452" t="s">
        <v>16</v>
      </c>
      <c r="R526" s="284" t="s">
        <v>21</v>
      </c>
      <c r="T526" s="65">
        <f>$Q$826</f>
        <v>1799.8999999999999</v>
      </c>
      <c r="U526" s="452" t="s">
        <v>16</v>
      </c>
      <c r="V526" s="285" t="s">
        <v>37</v>
      </c>
      <c r="X526" s="65">
        <f>$EV$832</f>
        <v>573.4</v>
      </c>
      <c r="Y526" s="452" t="s">
        <v>16</v>
      </c>
      <c r="Z526" s="285" t="s">
        <v>1649</v>
      </c>
      <c r="AB526" s="65">
        <f>$KS$838</f>
        <v>758.7</v>
      </c>
      <c r="AC526" s="452" t="s">
        <v>16</v>
      </c>
      <c r="AD526" s="285" t="s">
        <v>1753</v>
      </c>
      <c r="AF526" s="65">
        <f>$NM$844</f>
        <v>551.5</v>
      </c>
      <c r="AG526" s="452" t="s">
        <v>16</v>
      </c>
      <c r="AH526" s="284" t="s">
        <v>3630</v>
      </c>
      <c r="AJ526" s="65">
        <f>$BAP$850</f>
        <v>321</v>
      </c>
      <c r="AK526" s="452" t="s">
        <v>16</v>
      </c>
      <c r="AL526" s="107" t="s">
        <v>2848</v>
      </c>
      <c r="AN526" s="65">
        <f>$AJH$856</f>
        <v>251.2</v>
      </c>
      <c r="AO526" s="452" t="s">
        <v>16</v>
      </c>
      <c r="AP526" s="285" t="s">
        <v>25</v>
      </c>
      <c r="AR526" s="65">
        <f>$BA$862</f>
        <v>578.1</v>
      </c>
      <c r="AS526" s="452" t="s">
        <v>16</v>
      </c>
      <c r="AT526" s="284" t="s">
        <v>3636</v>
      </c>
      <c r="AW526" s="65">
        <f>$BCR$868</f>
        <v>428.40000000000003</v>
      </c>
    </row>
    <row r="527" spans="1:49" s="34" customFormat="1" ht="15.75" customHeight="1">
      <c r="A527" s="452" t="s">
        <v>18</v>
      </c>
      <c r="B527" s="107" t="s">
        <v>669</v>
      </c>
      <c r="D527" s="65">
        <f>$ML$802</f>
        <v>2564.1000000000004</v>
      </c>
      <c r="E527" s="452" t="s">
        <v>18</v>
      </c>
      <c r="F527" s="106" t="s">
        <v>1345</v>
      </c>
      <c r="H527" s="65">
        <f>$PO$808</f>
        <v>2798.3</v>
      </c>
      <c r="I527" s="452" t="s">
        <v>18</v>
      </c>
      <c r="J527" s="107" t="s">
        <v>2728</v>
      </c>
      <c r="L527" s="65">
        <f>$AGN$814</f>
        <v>1982.7</v>
      </c>
      <c r="M527" s="452" t="s">
        <v>18</v>
      </c>
      <c r="N527" s="107" t="s">
        <v>2724</v>
      </c>
      <c r="P527" s="65">
        <f>$APE$820</f>
        <v>867.80000000000007</v>
      </c>
      <c r="Q527" s="452" t="s">
        <v>18</v>
      </c>
      <c r="R527" s="107" t="s">
        <v>653</v>
      </c>
      <c r="T527" s="65">
        <f>$IZ$826</f>
        <v>1759.5</v>
      </c>
      <c r="U527" s="452" t="s">
        <v>18</v>
      </c>
      <c r="V527" s="284" t="s">
        <v>3639</v>
      </c>
      <c r="X527" s="65">
        <f>$BDS$832</f>
        <v>570.5</v>
      </c>
      <c r="Y527" s="452" t="s">
        <v>18</v>
      </c>
      <c r="Z527" s="107" t="s">
        <v>2734</v>
      </c>
      <c r="AB527" s="65">
        <f>$ALS$838</f>
        <v>756.9</v>
      </c>
      <c r="AC527" s="452" t="s">
        <v>18</v>
      </c>
      <c r="AD527" s="107" t="s">
        <v>2716</v>
      </c>
      <c r="AF527" s="65">
        <f>$AOV$844</f>
        <v>542.29999999999995</v>
      </c>
      <c r="AG527" s="452" t="s">
        <v>18</v>
      </c>
      <c r="AH527" s="107" t="s">
        <v>2715</v>
      </c>
      <c r="AJ527" s="65">
        <f>$AHO$850</f>
        <v>313</v>
      </c>
      <c r="AK527" s="452" t="s">
        <v>18</v>
      </c>
      <c r="AL527" s="285" t="s">
        <v>1654</v>
      </c>
      <c r="AN527" s="65">
        <f>$YX$856</f>
        <v>248.7</v>
      </c>
      <c r="AO527" s="452" t="s">
        <v>18</v>
      </c>
      <c r="AP527" s="107" t="s">
        <v>2216</v>
      </c>
      <c r="AR527" s="65">
        <f>$TA$862</f>
        <v>577.5</v>
      </c>
      <c r="AS527" s="452" t="s">
        <v>18</v>
      </c>
      <c r="AT527" s="107" t="s">
        <v>2724</v>
      </c>
      <c r="AW527" s="65">
        <f>$APE$868</f>
        <v>422.3</v>
      </c>
    </row>
    <row r="528" spans="1:49" s="34" customFormat="1" ht="15.75" customHeight="1">
      <c r="A528" s="452" t="s">
        <v>20</v>
      </c>
      <c r="B528" s="285" t="s">
        <v>1655</v>
      </c>
      <c r="D528" s="65">
        <f>$ED$802</f>
        <v>2539.6000000000004</v>
      </c>
      <c r="E528" s="452" t="s">
        <v>20</v>
      </c>
      <c r="F528" s="107" t="s">
        <v>3685</v>
      </c>
      <c r="H528" s="65">
        <f>$BGD$808</f>
        <v>2780.5</v>
      </c>
      <c r="I528" s="452" t="s">
        <v>20</v>
      </c>
      <c r="J528" s="284" t="s">
        <v>3639</v>
      </c>
      <c r="L528" s="65">
        <f>$BDS$814</f>
        <v>1971.7</v>
      </c>
      <c r="M528" s="452" t="s">
        <v>20</v>
      </c>
      <c r="N528" s="107" t="s">
        <v>155</v>
      </c>
      <c r="P528" s="65">
        <f>$BJ$820</f>
        <v>862.30000000000007</v>
      </c>
      <c r="Q528" s="452" t="s">
        <v>20</v>
      </c>
      <c r="R528" s="284" t="s">
        <v>3636</v>
      </c>
      <c r="T528" s="65">
        <f>$BCR$826</f>
        <v>1746.2999999999997</v>
      </c>
      <c r="U528" s="452" t="s">
        <v>20</v>
      </c>
      <c r="V528" s="107" t="s">
        <v>154</v>
      </c>
      <c r="X528" s="65">
        <f>$AR$832</f>
        <v>565.69999999999993</v>
      </c>
      <c r="Y528" s="452" t="s">
        <v>20</v>
      </c>
      <c r="Z528" s="107" t="s">
        <v>2707</v>
      </c>
      <c r="AB528" s="65">
        <f>$ALJ$838</f>
        <v>747.5</v>
      </c>
      <c r="AC528" s="452" t="s">
        <v>20</v>
      </c>
      <c r="AD528" s="284" t="s">
        <v>3635</v>
      </c>
      <c r="AF528" s="65">
        <f>$BCI$844</f>
        <v>527.90000000000009</v>
      </c>
      <c r="AG528" s="452" t="s">
        <v>20</v>
      </c>
      <c r="AH528" s="285" t="s">
        <v>1667</v>
      </c>
      <c r="AJ528" s="65">
        <f>$VC$850</f>
        <v>310.8</v>
      </c>
      <c r="AK528" s="452" t="s">
        <v>20</v>
      </c>
      <c r="AL528" s="285" t="s">
        <v>11</v>
      </c>
      <c r="AN528" s="65">
        <f>$FE$856</f>
        <v>246.49999999999997</v>
      </c>
      <c r="AO528" s="452" t="s">
        <v>20</v>
      </c>
      <c r="AP528" s="106" t="s">
        <v>1349</v>
      </c>
      <c r="AR528" s="65">
        <f>$LT$862</f>
        <v>572.70000000000005</v>
      </c>
      <c r="AS528" s="452" t="s">
        <v>20</v>
      </c>
      <c r="AT528" s="107" t="s">
        <v>2210</v>
      </c>
      <c r="AW528" s="65">
        <f>$XE$868</f>
        <v>418.29999999999995</v>
      </c>
    </row>
    <row r="529" spans="1:49" s="34" customFormat="1" ht="15.75" customHeight="1">
      <c r="A529" s="452" t="s">
        <v>22</v>
      </c>
      <c r="B529" s="107" t="s">
        <v>180</v>
      </c>
      <c r="D529" s="65">
        <f>$ZP$802</f>
        <v>2538.4</v>
      </c>
      <c r="E529" s="452" t="s">
        <v>22</v>
      </c>
      <c r="F529" s="285" t="s">
        <v>1655</v>
      </c>
      <c r="H529" s="65">
        <f>$ED$808</f>
        <v>2780.5</v>
      </c>
      <c r="I529" s="452" t="s">
        <v>22</v>
      </c>
      <c r="J529" s="107" t="s">
        <v>683</v>
      </c>
      <c r="L529" s="65">
        <f>$Z$814</f>
        <v>1960.3</v>
      </c>
      <c r="M529" s="452" t="s">
        <v>22</v>
      </c>
      <c r="N529" s="107" t="s">
        <v>2726</v>
      </c>
      <c r="P529" s="65">
        <f>$AKI$820</f>
        <v>833.9</v>
      </c>
      <c r="Q529" s="452" t="s">
        <v>22</v>
      </c>
      <c r="R529" s="107" t="s">
        <v>2710</v>
      </c>
      <c r="T529" s="65">
        <f>$ALA$826</f>
        <v>1736.6000000000001</v>
      </c>
      <c r="U529" s="452" t="s">
        <v>22</v>
      </c>
      <c r="V529" s="284" t="s">
        <v>3624</v>
      </c>
      <c r="X529" s="65">
        <f>$AYE$832</f>
        <v>564.70000000000005</v>
      </c>
      <c r="Y529" s="452" t="s">
        <v>22</v>
      </c>
      <c r="Z529" s="107" t="s">
        <v>2202</v>
      </c>
      <c r="AB529" s="65">
        <f>$YO$838</f>
        <v>733.05</v>
      </c>
      <c r="AC529" s="452" t="s">
        <v>22</v>
      </c>
      <c r="AD529" s="106" t="s">
        <v>1343</v>
      </c>
      <c r="AF529" s="65">
        <f>$IQ$844</f>
        <v>522.19999999999993</v>
      </c>
      <c r="AG529" s="452" t="s">
        <v>22</v>
      </c>
      <c r="AH529" s="285" t="s">
        <v>1658</v>
      </c>
      <c r="AJ529" s="65">
        <f>$ON$850</f>
        <v>306.10000000000002</v>
      </c>
      <c r="AK529" s="452" t="s">
        <v>22</v>
      </c>
      <c r="AL529" s="107" t="s">
        <v>2730</v>
      </c>
      <c r="AN529" s="65">
        <f>$AOD$856</f>
        <v>245.7</v>
      </c>
      <c r="AO529" s="452" t="s">
        <v>22</v>
      </c>
      <c r="AP529" s="107" t="s">
        <v>2728</v>
      </c>
      <c r="AR529" s="65">
        <f>$AGN$862</f>
        <v>570.79999999999995</v>
      </c>
      <c r="AS529" s="452" t="s">
        <v>22</v>
      </c>
      <c r="AT529" s="284" t="s">
        <v>3629</v>
      </c>
      <c r="AW529" s="65">
        <f>$BAG$868</f>
        <v>408.3</v>
      </c>
    </row>
    <row r="530" spans="1:49" s="34" customFormat="1" ht="15.75" customHeight="1">
      <c r="A530" s="452" t="s">
        <v>24</v>
      </c>
      <c r="B530" s="284" t="s">
        <v>3620</v>
      </c>
      <c r="D530" s="65">
        <f>$AWU$802</f>
        <v>2530.9</v>
      </c>
      <c r="E530" s="452" t="s">
        <v>24</v>
      </c>
      <c r="F530" s="284" t="s">
        <v>3639</v>
      </c>
      <c r="H530" s="65">
        <f>$BDS$808</f>
        <v>2778.8999999999996</v>
      </c>
      <c r="I530" s="452" t="s">
        <v>24</v>
      </c>
      <c r="J530" s="107" t="s">
        <v>2210</v>
      </c>
      <c r="L530" s="65">
        <f>$XE$814</f>
        <v>1958.6999999999998</v>
      </c>
      <c r="M530" s="452" t="s">
        <v>24</v>
      </c>
      <c r="N530" s="284" t="s">
        <v>3632</v>
      </c>
      <c r="P530" s="65">
        <f>$BBH$820</f>
        <v>822.69999999999993</v>
      </c>
      <c r="Q530" s="452" t="s">
        <v>24</v>
      </c>
      <c r="R530" s="285" t="s">
        <v>1653</v>
      </c>
      <c r="T530" s="65">
        <f>$FW$826</f>
        <v>1735.1</v>
      </c>
      <c r="U530" s="452" t="s">
        <v>24</v>
      </c>
      <c r="V530" s="107" t="s">
        <v>2722</v>
      </c>
      <c r="X530" s="65">
        <f>$AIY$832</f>
        <v>559.5</v>
      </c>
      <c r="Y530" s="452" t="s">
        <v>24</v>
      </c>
      <c r="Z530" s="107" t="s">
        <v>633</v>
      </c>
      <c r="AB530" s="65">
        <f>$UB$838</f>
        <v>719.8</v>
      </c>
      <c r="AC530" s="452" t="s">
        <v>24</v>
      </c>
      <c r="AD530" s="107" t="s">
        <v>2733</v>
      </c>
      <c r="AF530" s="65">
        <f>$ANU$844</f>
        <v>516.20000000000005</v>
      </c>
      <c r="AG530" s="452" t="s">
        <v>24</v>
      </c>
      <c r="AH530" s="107" t="s">
        <v>667</v>
      </c>
      <c r="AJ530" s="65">
        <f>$JR$850</f>
        <v>299.79999999999995</v>
      </c>
      <c r="AK530" s="452" t="s">
        <v>24</v>
      </c>
      <c r="AL530" s="284" t="s">
        <v>3629</v>
      </c>
      <c r="AN530" s="65">
        <f>$BAG$856</f>
        <v>235.70000000000002</v>
      </c>
      <c r="AO530" s="452" t="s">
        <v>24</v>
      </c>
      <c r="AP530" s="107" t="s">
        <v>2719</v>
      </c>
      <c r="AR530" s="65">
        <f>$AJQ$862</f>
        <v>557</v>
      </c>
      <c r="AS530" s="452" t="s">
        <v>24</v>
      </c>
      <c r="AT530" s="284" t="s">
        <v>3634</v>
      </c>
      <c r="AW530" s="65">
        <f>$BBZ$868</f>
        <v>406.7</v>
      </c>
    </row>
    <row r="531" spans="1:49" s="34" customFormat="1" ht="15.75" customHeight="1">
      <c r="A531" s="452" t="s">
        <v>26</v>
      </c>
      <c r="B531" s="284" t="s">
        <v>3635</v>
      </c>
      <c r="D531" s="65">
        <f>$BCI$802</f>
        <v>2530.9</v>
      </c>
      <c r="E531" s="452" t="s">
        <v>26</v>
      </c>
      <c r="F531" s="107" t="s">
        <v>2710</v>
      </c>
      <c r="H531" s="65">
        <f>$ALA$808</f>
        <v>2747.4999999999995</v>
      </c>
      <c r="I531" s="452" t="s">
        <v>26</v>
      </c>
      <c r="J531" s="107" t="s">
        <v>653</v>
      </c>
      <c r="L531" s="65">
        <f>$IZ$814</f>
        <v>1956.8000000000002</v>
      </c>
      <c r="M531" s="452" t="s">
        <v>26</v>
      </c>
      <c r="N531" s="107" t="s">
        <v>2212</v>
      </c>
      <c r="P531" s="65">
        <f>$XW$820</f>
        <v>802.2</v>
      </c>
      <c r="Q531" s="452" t="s">
        <v>26</v>
      </c>
      <c r="R531" s="285" t="s">
        <v>1655</v>
      </c>
      <c r="T531" s="65">
        <f>$ED$826</f>
        <v>1735.1</v>
      </c>
      <c r="U531" s="452" t="s">
        <v>26</v>
      </c>
      <c r="V531" s="107" t="s">
        <v>2726</v>
      </c>
      <c r="X531" s="65">
        <f>$AKI$832</f>
        <v>557.9</v>
      </c>
      <c r="Y531" s="452" t="s">
        <v>26</v>
      </c>
      <c r="Z531" s="107" t="s">
        <v>2722</v>
      </c>
      <c r="AB531" s="65">
        <f>$AIY$838</f>
        <v>717.1</v>
      </c>
      <c r="AC531" s="452" t="s">
        <v>26</v>
      </c>
      <c r="AD531" s="285" t="s">
        <v>1671</v>
      </c>
      <c r="AF531" s="65">
        <f>$RQ$844</f>
        <v>513</v>
      </c>
      <c r="AG531" s="452" t="s">
        <v>26</v>
      </c>
      <c r="AH531" s="284" t="s">
        <v>3636</v>
      </c>
      <c r="AJ531" s="65">
        <f>$BCR$850</f>
        <v>299</v>
      </c>
      <c r="AK531" s="452" t="s">
        <v>26</v>
      </c>
      <c r="AL531" s="285" t="s">
        <v>25</v>
      </c>
      <c r="AN531" s="65">
        <f>$BA$856</f>
        <v>225.6</v>
      </c>
      <c r="AO531" s="452" t="s">
        <v>26</v>
      </c>
      <c r="AP531" s="284" t="s">
        <v>143</v>
      </c>
      <c r="AR531" s="65">
        <f>$FN$862</f>
        <v>556.9</v>
      </c>
      <c r="AS531" s="452" t="s">
        <v>26</v>
      </c>
      <c r="AT531" s="285" t="s">
        <v>1655</v>
      </c>
      <c r="AW531" s="65">
        <f>$ED$868</f>
        <v>402.6</v>
      </c>
    </row>
    <row r="532" spans="1:49" s="34" customFormat="1" ht="15.75" customHeight="1">
      <c r="A532" s="452" t="s">
        <v>28</v>
      </c>
      <c r="B532" s="106" t="s">
        <v>1345</v>
      </c>
      <c r="D532" s="65">
        <f>$PO$802</f>
        <v>2530.9</v>
      </c>
      <c r="E532" s="452" t="s">
        <v>28</v>
      </c>
      <c r="F532" s="107" t="s">
        <v>651</v>
      </c>
      <c r="H532" s="65">
        <f>$DL$808</f>
        <v>2746.2999999999997</v>
      </c>
      <c r="I532" s="452" t="s">
        <v>28</v>
      </c>
      <c r="J532" s="106" t="s">
        <v>1345</v>
      </c>
      <c r="L532" s="65">
        <f>$PO$814</f>
        <v>1956.5</v>
      </c>
      <c r="M532" s="452" t="s">
        <v>28</v>
      </c>
      <c r="N532" s="107" t="s">
        <v>658</v>
      </c>
      <c r="P532" s="65">
        <f>$KA$820</f>
        <v>785.49999999999989</v>
      </c>
      <c r="Q532" s="452" t="s">
        <v>28</v>
      </c>
      <c r="R532" s="284" t="s">
        <v>3620</v>
      </c>
      <c r="T532" s="65">
        <f>$AWU$826</f>
        <v>1718.4</v>
      </c>
      <c r="U532" s="452" t="s">
        <v>28</v>
      </c>
      <c r="V532" s="285" t="s">
        <v>1649</v>
      </c>
      <c r="X532" s="65">
        <f>$KS$832</f>
        <v>556.29999999999995</v>
      </c>
      <c r="Y532" s="452" t="s">
        <v>28</v>
      </c>
      <c r="Z532" s="284" t="s">
        <v>143</v>
      </c>
      <c r="AB532" s="65">
        <f>$FN$838</f>
        <v>717</v>
      </c>
      <c r="AC532" s="452" t="s">
        <v>28</v>
      </c>
      <c r="AD532" s="107" t="s">
        <v>154</v>
      </c>
      <c r="AF532" s="65">
        <f>$AR$844</f>
        <v>512.9</v>
      </c>
      <c r="AG532" s="452" t="s">
        <v>28</v>
      </c>
      <c r="AH532" s="285" t="s">
        <v>1649</v>
      </c>
      <c r="AJ532" s="65">
        <f>$KS$850</f>
        <v>296.90000000000003</v>
      </c>
      <c r="AK532" s="452" t="s">
        <v>28</v>
      </c>
      <c r="AL532" s="285" t="s">
        <v>1690</v>
      </c>
      <c r="AN532" s="65">
        <f>$ZG$856</f>
        <v>221.8</v>
      </c>
      <c r="AO532" s="452" t="s">
        <v>28</v>
      </c>
      <c r="AP532" s="107" t="s">
        <v>2201</v>
      </c>
      <c r="AR532" s="65">
        <f>$ABI$862</f>
        <v>552.29999999999995</v>
      </c>
      <c r="AS532" s="452" t="s">
        <v>28</v>
      </c>
      <c r="AT532" s="106" t="s">
        <v>1337</v>
      </c>
      <c r="AW532" s="65">
        <f>$H$868</f>
        <v>400.49999999999994</v>
      </c>
    </row>
    <row r="533" spans="1:49" s="34" customFormat="1" ht="15.75" customHeight="1">
      <c r="A533" s="452" t="s">
        <v>30</v>
      </c>
      <c r="B533" s="107" t="s">
        <v>2198</v>
      </c>
      <c r="D533" s="65">
        <f>$ABR$802</f>
        <v>2499.1000000000004</v>
      </c>
      <c r="E533" s="452" t="s">
        <v>30</v>
      </c>
      <c r="F533" s="106" t="s">
        <v>1343</v>
      </c>
      <c r="H533" s="65">
        <f>$IQ$808</f>
        <v>2742.1000000000004</v>
      </c>
      <c r="I533" s="452" t="s">
        <v>30</v>
      </c>
      <c r="J533" s="107" t="s">
        <v>2718</v>
      </c>
      <c r="L533" s="65">
        <f>$AMB$814</f>
        <v>1947.1</v>
      </c>
      <c r="M533" s="452" t="s">
        <v>30</v>
      </c>
      <c r="N533" s="284" t="s">
        <v>3631</v>
      </c>
      <c r="P533" s="65">
        <f>$BAY$820</f>
        <v>736.9</v>
      </c>
      <c r="Q533" s="452" t="s">
        <v>30</v>
      </c>
      <c r="R533" s="284" t="s">
        <v>143</v>
      </c>
      <c r="T533" s="65">
        <f>$FN$826</f>
        <v>1709.5</v>
      </c>
      <c r="U533" s="452" t="s">
        <v>30</v>
      </c>
      <c r="V533" s="107" t="s">
        <v>2734</v>
      </c>
      <c r="X533" s="65">
        <f>$ALS$832</f>
        <v>553.6</v>
      </c>
      <c r="Y533" s="452" t="s">
        <v>30</v>
      </c>
      <c r="Z533" s="107" t="s">
        <v>2713</v>
      </c>
      <c r="AB533" s="65">
        <f>$AJZ$838</f>
        <v>714.09999999999991</v>
      </c>
      <c r="AC533" s="452" t="s">
        <v>30</v>
      </c>
      <c r="AD533" s="107" t="s">
        <v>2196</v>
      </c>
      <c r="AF533" s="65">
        <f>$WV$844</f>
        <v>508.6</v>
      </c>
      <c r="AG533" s="452" t="s">
        <v>30</v>
      </c>
      <c r="AH533" s="106" t="s">
        <v>1345</v>
      </c>
      <c r="AJ533" s="65">
        <f>$PO$850</f>
        <v>294.89999999999998</v>
      </c>
      <c r="AK533" s="452" t="s">
        <v>30</v>
      </c>
      <c r="AL533" s="107" t="s">
        <v>2216</v>
      </c>
      <c r="AN533" s="65">
        <f>$TA$856</f>
        <v>220.9</v>
      </c>
      <c r="AO533" s="452" t="s">
        <v>30</v>
      </c>
      <c r="AP533" s="284" t="s">
        <v>3632</v>
      </c>
      <c r="AR533" s="65">
        <f>$BBH$862</f>
        <v>541.69999999999993</v>
      </c>
      <c r="AS533" s="452" t="s">
        <v>30</v>
      </c>
      <c r="AT533" s="107" t="s">
        <v>667</v>
      </c>
      <c r="AW533" s="65">
        <f>$JR$868</f>
        <v>400.1</v>
      </c>
    </row>
    <row r="534" spans="1:49" s="34" customFormat="1" ht="15.75" customHeight="1">
      <c r="A534" s="452" t="s">
        <v>32</v>
      </c>
      <c r="B534" s="284" t="s">
        <v>3632</v>
      </c>
      <c r="D534" s="65">
        <f>$BBH$802</f>
        <v>2499.1000000000004</v>
      </c>
      <c r="E534" s="452" t="s">
        <v>32</v>
      </c>
      <c r="F534" s="107" t="s">
        <v>2724</v>
      </c>
      <c r="H534" s="65">
        <f>$APE$808</f>
        <v>2741.7999999999997</v>
      </c>
      <c r="I534" s="452" t="s">
        <v>32</v>
      </c>
      <c r="J534" s="284" t="s">
        <v>3620</v>
      </c>
      <c r="L534" s="65">
        <f>$AWU$814</f>
        <v>1942.1999999999998</v>
      </c>
      <c r="M534" s="452" t="s">
        <v>32</v>
      </c>
      <c r="N534" s="284" t="s">
        <v>3641</v>
      </c>
      <c r="P534" s="65">
        <f>$BEK$820</f>
        <v>733</v>
      </c>
      <c r="Q534" s="452" t="s">
        <v>32</v>
      </c>
      <c r="R534" s="107" t="s">
        <v>704</v>
      </c>
      <c r="T534" s="65">
        <f>$DC$826</f>
        <v>1704.6999999999998</v>
      </c>
      <c r="U534" s="452" t="s">
        <v>32</v>
      </c>
      <c r="V534" s="107" t="s">
        <v>704</v>
      </c>
      <c r="X534" s="65">
        <f>$DC$832</f>
        <v>553.6</v>
      </c>
      <c r="Y534" s="452" t="s">
        <v>32</v>
      </c>
      <c r="Z534" s="107" t="s">
        <v>651</v>
      </c>
      <c r="AB534" s="65">
        <f>$DL$838</f>
        <v>706.2</v>
      </c>
      <c r="AC534" s="452" t="s">
        <v>32</v>
      </c>
      <c r="AD534" s="285" t="s">
        <v>31</v>
      </c>
      <c r="AF534" s="65">
        <f>$CB$844</f>
        <v>480.09999999999997</v>
      </c>
      <c r="AG534" s="452" t="s">
        <v>32</v>
      </c>
      <c r="AH534" s="107" t="s">
        <v>2720</v>
      </c>
      <c r="AJ534" s="65">
        <f>$AHX$850</f>
        <v>290.70000000000005</v>
      </c>
      <c r="AK534" s="452" t="s">
        <v>32</v>
      </c>
      <c r="AL534" s="106" t="s">
        <v>1349</v>
      </c>
      <c r="AN534" s="65">
        <f>$LT$856</f>
        <v>220.9</v>
      </c>
      <c r="AO534" s="452" t="s">
        <v>32</v>
      </c>
      <c r="AP534" s="285" t="s">
        <v>1655</v>
      </c>
      <c r="AR534" s="65">
        <f>$ED$862</f>
        <v>541.5</v>
      </c>
      <c r="AS534" s="452" t="s">
        <v>32</v>
      </c>
      <c r="AT534" s="285" t="s">
        <v>37</v>
      </c>
      <c r="AW534" s="65">
        <f>$EV$868</f>
        <v>396.5</v>
      </c>
    </row>
    <row r="535" spans="1:49" s="34" customFormat="1" ht="15.75" customHeight="1">
      <c r="A535" s="452" t="s">
        <v>34</v>
      </c>
      <c r="B535" s="107" t="s">
        <v>682</v>
      </c>
      <c r="D535" s="65">
        <f>$HY$802</f>
        <v>2490.3000000000002</v>
      </c>
      <c r="E535" s="452" t="s">
        <v>34</v>
      </c>
      <c r="F535" s="107" t="s">
        <v>2732</v>
      </c>
      <c r="H535" s="65">
        <f>$AQO$808</f>
        <v>2736.3</v>
      </c>
      <c r="I535" s="452" t="s">
        <v>34</v>
      </c>
      <c r="J535" s="284" t="s">
        <v>3644</v>
      </c>
      <c r="L535" s="65">
        <f>$BFL$814</f>
        <v>1935.8999999999999</v>
      </c>
      <c r="M535" s="452" t="s">
        <v>34</v>
      </c>
      <c r="N535" s="106" t="s">
        <v>1343</v>
      </c>
      <c r="P535" s="65">
        <f>$IQ$820</f>
        <v>731.9</v>
      </c>
      <c r="Q535" s="452" t="s">
        <v>34</v>
      </c>
      <c r="R535" s="107" t="s">
        <v>2709</v>
      </c>
      <c r="T535" s="65">
        <f>$ANL$826</f>
        <v>1657.3</v>
      </c>
      <c r="U535" s="452" t="s">
        <v>34</v>
      </c>
      <c r="V535" s="107" t="s">
        <v>3637</v>
      </c>
      <c r="X535" s="65">
        <f>$BDA$832</f>
        <v>551.70000000000005</v>
      </c>
      <c r="Y535" s="452" t="s">
        <v>34</v>
      </c>
      <c r="Z535" s="107" t="s">
        <v>2716</v>
      </c>
      <c r="AB535" s="65">
        <f>$AOV$838</f>
        <v>697.49999999999989</v>
      </c>
      <c r="AC535" s="452" t="s">
        <v>34</v>
      </c>
      <c r="AD535" s="285" t="s">
        <v>1657</v>
      </c>
      <c r="AF535" s="65">
        <f>$TS$844</f>
        <v>477.3</v>
      </c>
      <c r="AG535" s="452" t="s">
        <v>34</v>
      </c>
      <c r="AH535" s="284" t="s">
        <v>3634</v>
      </c>
      <c r="AJ535" s="65">
        <f>$BBZ$850</f>
        <v>289.5</v>
      </c>
      <c r="AK535" s="452" t="s">
        <v>34</v>
      </c>
      <c r="AL535" s="107" t="s">
        <v>2193</v>
      </c>
      <c r="AN535" s="65">
        <f>$ASZ$856</f>
        <v>217.2</v>
      </c>
      <c r="AO535" s="452" t="s">
        <v>34</v>
      </c>
      <c r="AP535" s="106" t="s">
        <v>1337</v>
      </c>
      <c r="AR535" s="65">
        <f>$H$862</f>
        <v>540.1</v>
      </c>
      <c r="AS535" s="452" t="s">
        <v>34</v>
      </c>
      <c r="AT535" s="107" t="s">
        <v>2715</v>
      </c>
      <c r="AW535" s="65">
        <f>$AHO$868</f>
        <v>393.29999999999995</v>
      </c>
    </row>
    <row r="536" spans="1:49" s="34" customFormat="1" ht="15.75" customHeight="1">
      <c r="A536" s="452" t="s">
        <v>36</v>
      </c>
      <c r="B536" s="284" t="s">
        <v>3644</v>
      </c>
      <c r="D536" s="65">
        <f>$BFL$802</f>
        <v>2484.6000000000004</v>
      </c>
      <c r="E536" s="452" t="s">
        <v>36</v>
      </c>
      <c r="F536" s="285" t="s">
        <v>25</v>
      </c>
      <c r="H536" s="65">
        <f>$BA$808</f>
        <v>2706.1</v>
      </c>
      <c r="I536" s="452" t="s">
        <v>36</v>
      </c>
      <c r="J536" s="285" t="s">
        <v>31</v>
      </c>
      <c r="L536" s="65">
        <f>$CB$814</f>
        <v>1921.9</v>
      </c>
      <c r="M536" s="452" t="s">
        <v>36</v>
      </c>
      <c r="N536" s="107" t="s">
        <v>2195</v>
      </c>
      <c r="P536" s="65">
        <f>$XN$820</f>
        <v>721.9</v>
      </c>
      <c r="Q536" s="452" t="s">
        <v>36</v>
      </c>
      <c r="R536" s="107" t="s">
        <v>2200</v>
      </c>
      <c r="T536" s="65">
        <f>$ZY$826</f>
        <v>1641.3999999999999</v>
      </c>
      <c r="U536" s="452" t="s">
        <v>36</v>
      </c>
      <c r="V536" s="284" t="s">
        <v>3644</v>
      </c>
      <c r="X536" s="65">
        <f>$BFL$832</f>
        <v>543.79999999999995</v>
      </c>
      <c r="Y536" s="452" t="s">
        <v>36</v>
      </c>
      <c r="Z536" s="107" t="s">
        <v>2733</v>
      </c>
      <c r="AB536" s="65">
        <f>$ANU$838</f>
        <v>686.6</v>
      </c>
      <c r="AC536" s="452" t="s">
        <v>36</v>
      </c>
      <c r="AD536" s="107" t="s">
        <v>2725</v>
      </c>
      <c r="AF536" s="65">
        <f>$AIP$844</f>
        <v>475.1</v>
      </c>
      <c r="AG536" s="452" t="s">
        <v>36</v>
      </c>
      <c r="AH536" s="284" t="s">
        <v>3624</v>
      </c>
      <c r="AJ536" s="65">
        <f>$AYE$850</f>
        <v>288.10000000000002</v>
      </c>
      <c r="AK536" s="452" t="s">
        <v>36</v>
      </c>
      <c r="AL536" s="106" t="s">
        <v>1344</v>
      </c>
      <c r="AN536" s="65">
        <f>$GX$856</f>
        <v>216.3</v>
      </c>
      <c r="AO536" s="452" t="s">
        <v>36</v>
      </c>
      <c r="AP536" s="285" t="s">
        <v>17</v>
      </c>
      <c r="AR536" s="65">
        <f>$EM$862</f>
        <v>538.29999999999995</v>
      </c>
      <c r="AS536" s="452" t="s">
        <v>36</v>
      </c>
      <c r="AT536" s="106" t="s">
        <v>1345</v>
      </c>
      <c r="AW536" s="65">
        <f>$PO$868</f>
        <v>389.70000000000005</v>
      </c>
    </row>
    <row r="537" spans="1:49" s="34" customFormat="1" ht="15.75" customHeight="1">
      <c r="A537" s="452" t="s">
        <v>38</v>
      </c>
      <c r="B537" s="107" t="s">
        <v>694</v>
      </c>
      <c r="D537" s="65">
        <f>$RH$802</f>
        <v>2479.2999999999997</v>
      </c>
      <c r="E537" s="452" t="s">
        <v>38</v>
      </c>
      <c r="F537" s="106" t="s">
        <v>1351</v>
      </c>
      <c r="H537" s="65">
        <f>$AI$808</f>
        <v>2703.6</v>
      </c>
      <c r="I537" s="452" t="s">
        <v>38</v>
      </c>
      <c r="J537" s="285" t="s">
        <v>1664</v>
      </c>
      <c r="L537" s="65">
        <f>$QG$814</f>
        <v>1911.4</v>
      </c>
      <c r="M537" s="452" t="s">
        <v>38</v>
      </c>
      <c r="N537" s="107" t="s">
        <v>2713</v>
      </c>
      <c r="P537" s="65">
        <f>$AJZ$820</f>
        <v>720.30000000000007</v>
      </c>
      <c r="Q537" s="452" t="s">
        <v>38</v>
      </c>
      <c r="R537" s="107" t="s">
        <v>2718</v>
      </c>
      <c r="T537" s="65">
        <f>$AMB$826</f>
        <v>1623.6999999999998</v>
      </c>
      <c r="U537" s="452" t="s">
        <v>38</v>
      </c>
      <c r="V537" s="106" t="s">
        <v>1343</v>
      </c>
      <c r="X537" s="65">
        <f>$IQ$832</f>
        <v>543.79999999999995</v>
      </c>
      <c r="Y537" s="452" t="s">
        <v>38</v>
      </c>
      <c r="Z537" s="285" t="s">
        <v>23</v>
      </c>
      <c r="AB537" s="65">
        <f>$OW$838</f>
        <v>682.8</v>
      </c>
      <c r="AC537" s="452" t="s">
        <v>38</v>
      </c>
      <c r="AD537" s="285" t="s">
        <v>1668</v>
      </c>
      <c r="AF537" s="65">
        <f>$PF$844</f>
        <v>470</v>
      </c>
      <c r="AG537" s="452" t="s">
        <v>38</v>
      </c>
      <c r="AH537" s="107" t="s">
        <v>2717</v>
      </c>
      <c r="AJ537" s="65">
        <f>$ANC$850</f>
        <v>284</v>
      </c>
      <c r="AK537" s="452" t="s">
        <v>38</v>
      </c>
      <c r="AL537" s="285" t="s">
        <v>1666</v>
      </c>
      <c r="AN537" s="65">
        <f>$ND$856</f>
        <v>215.1</v>
      </c>
      <c r="AO537" s="452" t="s">
        <v>38</v>
      </c>
      <c r="AP537" s="107" t="s">
        <v>2195</v>
      </c>
      <c r="AR537" s="65">
        <f>$XN$862</f>
        <v>535.4</v>
      </c>
      <c r="AS537" s="452" t="s">
        <v>38</v>
      </c>
      <c r="AT537" s="107" t="s">
        <v>658</v>
      </c>
      <c r="AW537" s="65">
        <f>$KA$868</f>
        <v>384.5</v>
      </c>
    </row>
    <row r="538" spans="1:49" s="34" customFormat="1" ht="15.75" customHeight="1">
      <c r="A538" s="452" t="s">
        <v>145</v>
      </c>
      <c r="B538" s="107" t="s">
        <v>2725</v>
      </c>
      <c r="D538" s="65">
        <f>$AIP$802</f>
        <v>2470.1000000000004</v>
      </c>
      <c r="E538" s="452" t="s">
        <v>145</v>
      </c>
      <c r="F538" s="284" t="s">
        <v>3625</v>
      </c>
      <c r="H538" s="65">
        <f>$AYN$808</f>
        <v>2694.2</v>
      </c>
      <c r="I538" s="452" t="s">
        <v>145</v>
      </c>
      <c r="J538" s="106" t="s">
        <v>1349</v>
      </c>
      <c r="L538" s="65">
        <f>$LT$814</f>
        <v>1885.8999999999996</v>
      </c>
      <c r="M538" s="452" t="s">
        <v>145</v>
      </c>
      <c r="N538" s="284" t="s">
        <v>3623</v>
      </c>
      <c r="P538" s="65">
        <f>$AXV$820</f>
        <v>718.7</v>
      </c>
      <c r="Q538" s="452" t="s">
        <v>145</v>
      </c>
      <c r="R538" s="285" t="s">
        <v>1666</v>
      </c>
      <c r="T538" s="65">
        <f>$ND$826</f>
        <v>1593.1</v>
      </c>
      <c r="U538" s="452" t="s">
        <v>145</v>
      </c>
      <c r="V538" s="285" t="s">
        <v>1</v>
      </c>
      <c r="X538" s="65">
        <f>$UK$832</f>
        <v>543.29999999999995</v>
      </c>
      <c r="Y538" s="452" t="s">
        <v>145</v>
      </c>
      <c r="Z538" s="285" t="s">
        <v>1661</v>
      </c>
      <c r="AB538" s="65">
        <f>$CT$838</f>
        <v>666.2</v>
      </c>
      <c r="AC538" s="452" t="s">
        <v>145</v>
      </c>
      <c r="AD538" s="285" t="s">
        <v>2325</v>
      </c>
      <c r="AF538" s="65">
        <f>$OE$844</f>
        <v>447.9</v>
      </c>
      <c r="AG538" s="452" t="s">
        <v>145</v>
      </c>
      <c r="AH538" s="285" t="s">
        <v>31</v>
      </c>
      <c r="AJ538" s="65">
        <f>$CB$850</f>
        <v>282</v>
      </c>
      <c r="AK538" s="452" t="s">
        <v>145</v>
      </c>
      <c r="AL538" s="284" t="s">
        <v>3623</v>
      </c>
      <c r="AN538" s="65">
        <f>$AXV$856</f>
        <v>213.4</v>
      </c>
      <c r="AO538" s="452" t="s">
        <v>145</v>
      </c>
      <c r="AP538" s="107" t="s">
        <v>667</v>
      </c>
      <c r="AR538" s="65">
        <f>$JR$862</f>
        <v>529.5</v>
      </c>
      <c r="AS538" s="452" t="s">
        <v>145</v>
      </c>
      <c r="AT538" s="284" t="s">
        <v>3648</v>
      </c>
      <c r="AW538" s="65">
        <f>$BHE$868</f>
        <v>381.59999999999997</v>
      </c>
    </row>
    <row r="539" spans="1:49" s="34" customFormat="1" ht="15.75" customHeight="1">
      <c r="A539" s="452" t="s">
        <v>146</v>
      </c>
      <c r="B539" s="107" t="s">
        <v>2708</v>
      </c>
      <c r="D539" s="65">
        <f>$AMK$802</f>
        <v>2470.1000000000004</v>
      </c>
      <c r="E539" s="452" t="s">
        <v>146</v>
      </c>
      <c r="F539" s="284" t="s">
        <v>3632</v>
      </c>
      <c r="H539" s="65">
        <f>$BBH$808</f>
        <v>2670.3</v>
      </c>
      <c r="I539" s="452" t="s">
        <v>146</v>
      </c>
      <c r="J539" s="285" t="s">
        <v>1661</v>
      </c>
      <c r="L539" s="65">
        <f>$CT$814</f>
        <v>1883.7999999999997</v>
      </c>
      <c r="M539" s="452" t="s">
        <v>146</v>
      </c>
      <c r="N539" s="285" t="s">
        <v>1</v>
      </c>
      <c r="P539" s="65">
        <f>$UK$820</f>
        <v>712.1</v>
      </c>
      <c r="Q539" s="452" t="s">
        <v>146</v>
      </c>
      <c r="R539" s="107" t="s">
        <v>2210</v>
      </c>
      <c r="T539" s="65">
        <f>$XE$826</f>
        <v>1593.1</v>
      </c>
      <c r="U539" s="452" t="s">
        <v>146</v>
      </c>
      <c r="V539" s="285" t="s">
        <v>1656</v>
      </c>
      <c r="X539" s="65">
        <f>$ASH$832</f>
        <v>541.6</v>
      </c>
      <c r="Y539" s="452" t="s">
        <v>146</v>
      </c>
      <c r="Z539" s="107" t="s">
        <v>2718</v>
      </c>
      <c r="AB539" s="65">
        <f>$AMB$838</f>
        <v>663.40000000000009</v>
      </c>
      <c r="AC539" s="452" t="s">
        <v>146</v>
      </c>
      <c r="AD539" s="284" t="s">
        <v>3638</v>
      </c>
      <c r="AF539" s="65">
        <f>$BDJ$844</f>
        <v>443.5</v>
      </c>
      <c r="AG539" s="452" t="s">
        <v>146</v>
      </c>
      <c r="AH539" s="107" t="s">
        <v>3685</v>
      </c>
      <c r="AJ539" s="65">
        <f>$BGD$850</f>
        <v>281.20000000000005</v>
      </c>
      <c r="AK539" s="452" t="s">
        <v>146</v>
      </c>
      <c r="AL539" s="284" t="s">
        <v>142</v>
      </c>
      <c r="AN539" s="65">
        <f>$DU$856</f>
        <v>212.8</v>
      </c>
      <c r="AO539" s="452" t="s">
        <v>146</v>
      </c>
      <c r="AP539" s="107" t="s">
        <v>2202</v>
      </c>
      <c r="AR539" s="65">
        <f>$YO$862</f>
        <v>526.29999999999995</v>
      </c>
      <c r="AS539" s="452" t="s">
        <v>146</v>
      </c>
      <c r="AT539" s="284" t="s">
        <v>3638</v>
      </c>
      <c r="AW539" s="65">
        <f>$BDJ$868</f>
        <v>372.70000000000005</v>
      </c>
    </row>
    <row r="540" spans="1:49" s="34" customFormat="1" ht="15.75" customHeight="1">
      <c r="A540" s="452" t="s">
        <v>147</v>
      </c>
      <c r="B540" s="285" t="s">
        <v>31</v>
      </c>
      <c r="D540" s="65">
        <f>$CB$802</f>
        <v>2463.2999999999997</v>
      </c>
      <c r="E540" s="452" t="s">
        <v>147</v>
      </c>
      <c r="F540" s="284" t="s">
        <v>21</v>
      </c>
      <c r="H540" s="65">
        <f>$Q$808</f>
        <v>2651.4</v>
      </c>
      <c r="I540" s="452" t="s">
        <v>147</v>
      </c>
      <c r="J540" s="106" t="s">
        <v>1346</v>
      </c>
      <c r="L540" s="65">
        <f>$QY$814</f>
        <v>1881.1999999999998</v>
      </c>
      <c r="M540" s="452" t="s">
        <v>147</v>
      </c>
      <c r="N540" s="284" t="s">
        <v>3630</v>
      </c>
      <c r="P540" s="65">
        <f>$BAP$820</f>
        <v>711.2</v>
      </c>
      <c r="Q540" s="452" t="s">
        <v>147</v>
      </c>
      <c r="R540" s="107" t="s">
        <v>3637</v>
      </c>
      <c r="T540" s="65">
        <f>$BDA$826</f>
        <v>1582.3000000000002</v>
      </c>
      <c r="U540" s="452" t="s">
        <v>147</v>
      </c>
      <c r="V540" s="107" t="s">
        <v>683</v>
      </c>
      <c r="X540" s="65">
        <f>$Z$832</f>
        <v>540.20000000000005</v>
      </c>
      <c r="Y540" s="452" t="s">
        <v>147</v>
      </c>
      <c r="Z540" s="107" t="s">
        <v>2201</v>
      </c>
      <c r="AB540" s="65">
        <f>$ABI$838</f>
        <v>662.2</v>
      </c>
      <c r="AC540" s="452" t="s">
        <v>147</v>
      </c>
      <c r="AD540" s="107" t="s">
        <v>654</v>
      </c>
      <c r="AF540" s="65">
        <f>$HP$844</f>
        <v>440.8</v>
      </c>
      <c r="AG540" s="452" t="s">
        <v>147</v>
      </c>
      <c r="AH540" s="107" t="s">
        <v>2718</v>
      </c>
      <c r="AJ540" s="65">
        <f>$AMB$850</f>
        <v>280.3</v>
      </c>
      <c r="AK540" s="452" t="s">
        <v>147</v>
      </c>
      <c r="AL540" s="106" t="s">
        <v>1345</v>
      </c>
      <c r="AN540" s="65">
        <f>$PO$856</f>
        <v>205</v>
      </c>
      <c r="AO540" s="452" t="s">
        <v>147</v>
      </c>
      <c r="AP540" s="106" t="s">
        <v>1342</v>
      </c>
      <c r="AR540" s="65">
        <f>$IH$862</f>
        <v>521.5</v>
      </c>
      <c r="AS540" s="452" t="s">
        <v>147</v>
      </c>
      <c r="AT540" s="285" t="s">
        <v>1653</v>
      </c>
      <c r="AW540" s="65">
        <f>$FW$868</f>
        <v>370.09999999999997</v>
      </c>
    </row>
    <row r="541" spans="1:49" s="34" customFormat="1" ht="15.75" customHeight="1">
      <c r="A541" s="452" t="s">
        <v>151</v>
      </c>
      <c r="B541" s="284" t="s">
        <v>3624</v>
      </c>
      <c r="D541" s="65">
        <f>$AYE$802</f>
        <v>2455.7000000000003</v>
      </c>
      <c r="E541" s="452" t="s">
        <v>151</v>
      </c>
      <c r="F541" s="107" t="s">
        <v>2728</v>
      </c>
      <c r="H541" s="65">
        <f>$AGN$808</f>
        <v>2645.7</v>
      </c>
      <c r="I541" s="452" t="s">
        <v>151</v>
      </c>
      <c r="J541" s="107" t="s">
        <v>2714</v>
      </c>
      <c r="L541" s="65">
        <f>$AQF$814</f>
        <v>1878</v>
      </c>
      <c r="M541" s="452" t="s">
        <v>151</v>
      </c>
      <c r="N541" s="285" t="s">
        <v>31</v>
      </c>
      <c r="P541" s="65">
        <f>$CB$820</f>
        <v>686.59999999999991</v>
      </c>
      <c r="Q541" s="452" t="s">
        <v>151</v>
      </c>
      <c r="R541" s="107" t="s">
        <v>2719</v>
      </c>
      <c r="T541" s="65">
        <f>$AJQ$826</f>
        <v>1579.3999999999999</v>
      </c>
      <c r="U541" s="452" t="s">
        <v>151</v>
      </c>
      <c r="V541" s="107" t="s">
        <v>682</v>
      </c>
      <c r="X541" s="65">
        <f>$HY$832</f>
        <v>539.79999999999995</v>
      </c>
      <c r="Y541" s="452" t="s">
        <v>151</v>
      </c>
      <c r="Z541" s="107" t="s">
        <v>2726</v>
      </c>
      <c r="AB541" s="65">
        <f>$AKI$838</f>
        <v>657.1</v>
      </c>
      <c r="AC541" s="452" t="s">
        <v>151</v>
      </c>
      <c r="AD541" s="107" t="s">
        <v>2715</v>
      </c>
      <c r="AF541" s="65">
        <f>$AHO$844</f>
        <v>436.90000000000003</v>
      </c>
      <c r="AG541" s="452" t="s">
        <v>151</v>
      </c>
      <c r="AH541" s="285" t="s">
        <v>1668</v>
      </c>
      <c r="AJ541" s="65">
        <f>$PF$850</f>
        <v>276.20000000000005</v>
      </c>
      <c r="AK541" s="452" t="s">
        <v>151</v>
      </c>
      <c r="AL541" s="285" t="s">
        <v>1</v>
      </c>
      <c r="AN541" s="65">
        <f>$UK$856</f>
        <v>204.5</v>
      </c>
      <c r="AO541" s="452" t="s">
        <v>151</v>
      </c>
      <c r="AP541" s="285" t="s">
        <v>1690</v>
      </c>
      <c r="AR541" s="65">
        <f>$ZG$862</f>
        <v>521.19999999999993</v>
      </c>
      <c r="AS541" s="452" t="s">
        <v>151</v>
      </c>
      <c r="AT541" s="107" t="s">
        <v>2725</v>
      </c>
      <c r="AW541" s="65">
        <f>$AIP$868</f>
        <v>369.5</v>
      </c>
    </row>
    <row r="542" spans="1:49" s="34" customFormat="1" ht="15.75" customHeight="1">
      <c r="A542" s="452" t="s">
        <v>157</v>
      </c>
      <c r="B542" s="284" t="s">
        <v>3626</v>
      </c>
      <c r="D542" s="65">
        <f>$AYW$802</f>
        <v>2451.1</v>
      </c>
      <c r="E542" s="452" t="s">
        <v>157</v>
      </c>
      <c r="F542" s="285" t="s">
        <v>1653</v>
      </c>
      <c r="H542" s="65">
        <f>$FW$808</f>
        <v>2644.1000000000004</v>
      </c>
      <c r="I542" s="452" t="s">
        <v>157</v>
      </c>
      <c r="J542" s="107" t="s">
        <v>2713</v>
      </c>
      <c r="L542" s="65">
        <f>$AJZ$814</f>
        <v>1872.3999999999996</v>
      </c>
      <c r="M542" s="452" t="s">
        <v>157</v>
      </c>
      <c r="N542" s="107" t="s">
        <v>668</v>
      </c>
      <c r="P542" s="65">
        <f>$SI$820</f>
        <v>683.8</v>
      </c>
      <c r="Q542" s="452" t="s">
        <v>157</v>
      </c>
      <c r="R542" s="284" t="s">
        <v>3639</v>
      </c>
      <c r="T542" s="65">
        <f>$BDS$826</f>
        <v>1572.4</v>
      </c>
      <c r="U542" s="452" t="s">
        <v>157</v>
      </c>
      <c r="V542" s="284" t="s">
        <v>3648</v>
      </c>
      <c r="X542" s="65">
        <f>$BHE$832</f>
        <v>534.5</v>
      </c>
      <c r="Y542" s="452" t="s">
        <v>157</v>
      </c>
      <c r="Z542" s="107" t="s">
        <v>686</v>
      </c>
      <c r="AB542" s="65">
        <f>$PX$838</f>
        <v>654.70000000000005</v>
      </c>
      <c r="AC542" s="452" t="s">
        <v>157</v>
      </c>
      <c r="AD542" s="285" t="s">
        <v>11</v>
      </c>
      <c r="AF542" s="65">
        <f>$FE$844</f>
        <v>429.7</v>
      </c>
      <c r="AG542" s="452" t="s">
        <v>157</v>
      </c>
      <c r="AH542" s="284" t="s">
        <v>3628</v>
      </c>
      <c r="AJ542" s="65">
        <f>$AZX$850</f>
        <v>265.60000000000002</v>
      </c>
      <c r="AK542" s="452" t="s">
        <v>157</v>
      </c>
      <c r="AL542" s="285" t="s">
        <v>1658</v>
      </c>
      <c r="AN542" s="65">
        <f>$ON$856</f>
        <v>201.5</v>
      </c>
      <c r="AO542" s="452" t="s">
        <v>157</v>
      </c>
      <c r="AP542" s="107" t="s">
        <v>2720</v>
      </c>
      <c r="AR542" s="65">
        <f>$AHX$862</f>
        <v>509.30000000000007</v>
      </c>
      <c r="AS542" s="452" t="s">
        <v>157</v>
      </c>
      <c r="AT542" s="107" t="s">
        <v>704</v>
      </c>
      <c r="AW542" s="65">
        <f>$DC$868</f>
        <v>368.20000000000005</v>
      </c>
    </row>
    <row r="543" spans="1:49" s="34" customFormat="1" ht="15.75" customHeight="1">
      <c r="A543" s="452" t="s">
        <v>159</v>
      </c>
      <c r="B543" s="107" t="s">
        <v>2197</v>
      </c>
      <c r="D543" s="65">
        <f>$ADK$802</f>
        <v>2448.5</v>
      </c>
      <c r="E543" s="452" t="s">
        <v>159</v>
      </c>
      <c r="F543" s="107" t="s">
        <v>2200</v>
      </c>
      <c r="H543" s="65">
        <f>$ZY$808</f>
        <v>2642.6</v>
      </c>
      <c r="I543" s="452" t="s">
        <v>159</v>
      </c>
      <c r="J543" s="284" t="s">
        <v>3655</v>
      </c>
      <c r="L543" s="65">
        <f>$AZF$814</f>
        <v>1863.1</v>
      </c>
      <c r="M543" s="452" t="s">
        <v>159</v>
      </c>
      <c r="N543" s="284" t="s">
        <v>3629</v>
      </c>
      <c r="P543" s="65">
        <f>$BAG$820</f>
        <v>683.5</v>
      </c>
      <c r="Q543" s="452" t="s">
        <v>159</v>
      </c>
      <c r="R543" s="107" t="s">
        <v>2713</v>
      </c>
      <c r="T543" s="65">
        <f>$AJZ$826</f>
        <v>1567.8999999999999</v>
      </c>
      <c r="U543" s="452" t="s">
        <v>159</v>
      </c>
      <c r="V543" s="284" t="s">
        <v>3645</v>
      </c>
      <c r="X543" s="65">
        <f>$BFU$832</f>
        <v>534</v>
      </c>
      <c r="Y543" s="452" t="s">
        <v>159</v>
      </c>
      <c r="Z543" s="107" t="s">
        <v>658</v>
      </c>
      <c r="AB543" s="65">
        <f>$KA$838</f>
        <v>654.70000000000005</v>
      </c>
      <c r="AC543" s="452" t="s">
        <v>159</v>
      </c>
      <c r="AD543" s="106" t="s">
        <v>1344</v>
      </c>
      <c r="AF543" s="65">
        <f>$GX$844</f>
        <v>428.40000000000003</v>
      </c>
      <c r="AG543" s="452" t="s">
        <v>159</v>
      </c>
      <c r="AH543" s="107" t="s">
        <v>2217</v>
      </c>
      <c r="AJ543" s="65">
        <f>$AAH$850</f>
        <v>262.39999999999998</v>
      </c>
      <c r="AK543" s="452" t="s">
        <v>159</v>
      </c>
      <c r="AL543" s="107" t="s">
        <v>2832</v>
      </c>
      <c r="AN543" s="65">
        <f>$AGW$856</f>
        <v>199.5</v>
      </c>
      <c r="AO543" s="452" t="s">
        <v>159</v>
      </c>
      <c r="AP543" s="107" t="s">
        <v>2715</v>
      </c>
      <c r="AR543" s="65">
        <f>$AHO$862</f>
        <v>505.70000000000005</v>
      </c>
      <c r="AS543" s="452" t="s">
        <v>159</v>
      </c>
      <c r="AT543" s="107" t="s">
        <v>694</v>
      </c>
      <c r="AW543" s="65">
        <f>$RH$868</f>
        <v>365.5</v>
      </c>
    </row>
    <row r="544" spans="1:49" s="34" customFormat="1" ht="15.75" customHeight="1">
      <c r="A544" s="452" t="s">
        <v>160</v>
      </c>
      <c r="B544" s="107" t="s">
        <v>686</v>
      </c>
      <c r="D544" s="65">
        <f>$PX$802</f>
        <v>2448.5</v>
      </c>
      <c r="E544" s="452" t="s">
        <v>160</v>
      </c>
      <c r="F544" s="284" t="s">
        <v>3631</v>
      </c>
      <c r="H544" s="65">
        <f>$BAY$808</f>
        <v>2631.4</v>
      </c>
      <c r="I544" s="452" t="s">
        <v>160</v>
      </c>
      <c r="J544" s="285" t="s">
        <v>1666</v>
      </c>
      <c r="L544" s="65">
        <f>$ND$814</f>
        <v>1854.6999999999998</v>
      </c>
      <c r="M544" s="452" t="s">
        <v>160</v>
      </c>
      <c r="N544" s="285" t="s">
        <v>23</v>
      </c>
      <c r="P544" s="65">
        <f>$OW$820</f>
        <v>682.3</v>
      </c>
      <c r="Q544" s="452" t="s">
        <v>160</v>
      </c>
      <c r="R544" s="107" t="s">
        <v>651</v>
      </c>
      <c r="T544" s="65">
        <f>$DL$826</f>
        <v>1535.8</v>
      </c>
      <c r="U544" s="452" t="s">
        <v>160</v>
      </c>
      <c r="V544" s="107" t="s">
        <v>654</v>
      </c>
      <c r="X544" s="65">
        <f>$HP$832</f>
        <v>527.80000000000007</v>
      </c>
      <c r="Y544" s="452" t="s">
        <v>160</v>
      </c>
      <c r="Z544" s="107" t="s">
        <v>639</v>
      </c>
      <c r="AB544" s="65">
        <f>$AEC$838</f>
        <v>634.25</v>
      </c>
      <c r="AC544" s="452" t="s">
        <v>160</v>
      </c>
      <c r="AD544" s="107" t="s">
        <v>2220</v>
      </c>
      <c r="AF544" s="65">
        <f>$YF$844</f>
        <v>425.7</v>
      </c>
      <c r="AG544" s="452" t="s">
        <v>160</v>
      </c>
      <c r="AH544" s="107" t="s">
        <v>2730</v>
      </c>
      <c r="AJ544" s="65">
        <f>$AOD$850</f>
        <v>260.90000000000003</v>
      </c>
      <c r="AK544" s="452" t="s">
        <v>160</v>
      </c>
      <c r="AL544" s="107" t="s">
        <v>2202</v>
      </c>
      <c r="AN544" s="65">
        <f>$YO$856</f>
        <v>197.7</v>
      </c>
      <c r="AO544" s="452" t="s">
        <v>160</v>
      </c>
      <c r="AP544" s="285" t="s">
        <v>1653</v>
      </c>
      <c r="AR544" s="65">
        <f>$FW$862</f>
        <v>503</v>
      </c>
      <c r="AS544" s="452" t="s">
        <v>160</v>
      </c>
      <c r="AT544" s="107" t="s">
        <v>154</v>
      </c>
      <c r="AW544" s="65">
        <f>$AR$868</f>
        <v>364.8</v>
      </c>
    </row>
    <row r="545" spans="1:49" s="34" customFormat="1" ht="15.75" customHeight="1">
      <c r="A545" s="452" t="s">
        <v>161</v>
      </c>
      <c r="B545" s="107" t="s">
        <v>667</v>
      </c>
      <c r="D545" s="65">
        <f>$JR$802</f>
        <v>2448.4</v>
      </c>
      <c r="E545" s="452" t="s">
        <v>161</v>
      </c>
      <c r="F545" s="107" t="s">
        <v>2720</v>
      </c>
      <c r="H545" s="65">
        <f>$AHX$808</f>
        <v>2601</v>
      </c>
      <c r="I545" s="452" t="s">
        <v>161</v>
      </c>
      <c r="J545" s="284" t="s">
        <v>142</v>
      </c>
      <c r="L545" s="65">
        <f>$DU$814</f>
        <v>1839.6999999999998</v>
      </c>
      <c r="M545" s="452" t="s">
        <v>161</v>
      </c>
      <c r="N545" s="285" t="s">
        <v>1655</v>
      </c>
      <c r="P545" s="65">
        <f>$ED$820</f>
        <v>681.2</v>
      </c>
      <c r="Q545" s="452" t="s">
        <v>161</v>
      </c>
      <c r="R545" s="107" t="s">
        <v>2723</v>
      </c>
      <c r="T545" s="65">
        <f>$AGE$826</f>
        <v>1535.8</v>
      </c>
      <c r="U545" s="452" t="s">
        <v>161</v>
      </c>
      <c r="V545" s="107" t="s">
        <v>3633</v>
      </c>
      <c r="X545" s="65">
        <f>$BBQ$832</f>
        <v>525.29999999999995</v>
      </c>
      <c r="Y545" s="452" t="s">
        <v>161</v>
      </c>
      <c r="Z545" s="284" t="s">
        <v>3621</v>
      </c>
      <c r="AB545" s="65">
        <f>$AXD$838</f>
        <v>631.70000000000005</v>
      </c>
      <c r="AC545" s="452" t="s">
        <v>161</v>
      </c>
      <c r="AD545" s="107" t="s">
        <v>2709</v>
      </c>
      <c r="AF545" s="65">
        <f>$ANL$844</f>
        <v>425.2</v>
      </c>
      <c r="AG545" s="452" t="s">
        <v>161</v>
      </c>
      <c r="AH545" s="107" t="s">
        <v>2203</v>
      </c>
      <c r="AJ545" s="65">
        <f>$WM$850</f>
        <v>260.29999999999995</v>
      </c>
      <c r="AK545" s="452" t="s">
        <v>161</v>
      </c>
      <c r="AL545" s="107" t="s">
        <v>2715</v>
      </c>
      <c r="AN545" s="65">
        <f>$AHO$856</f>
        <v>196.90000000000003</v>
      </c>
      <c r="AO545" s="452" t="s">
        <v>161</v>
      </c>
      <c r="AP545" s="107" t="s">
        <v>2725</v>
      </c>
      <c r="AR545" s="65">
        <f>$AIP$862</f>
        <v>482.1</v>
      </c>
      <c r="AS545" s="452" t="s">
        <v>161</v>
      </c>
      <c r="AT545" s="285" t="s">
        <v>1664</v>
      </c>
      <c r="AW545" s="65">
        <f>$QG$868</f>
        <v>364.8</v>
      </c>
    </row>
    <row r="546" spans="1:49" s="34" customFormat="1" ht="15.75" customHeight="1">
      <c r="A546" s="452" t="s">
        <v>163</v>
      </c>
      <c r="B546" s="284" t="s">
        <v>3639</v>
      </c>
      <c r="D546" s="65">
        <f>$BDS$802</f>
        <v>2448.4</v>
      </c>
      <c r="E546" s="452" t="s">
        <v>163</v>
      </c>
      <c r="F546" s="107" t="s">
        <v>675</v>
      </c>
      <c r="H546" s="65">
        <f>$MC$808</f>
        <v>2593.4</v>
      </c>
      <c r="I546" s="452" t="s">
        <v>163</v>
      </c>
      <c r="J546" s="107" t="s">
        <v>2711</v>
      </c>
      <c r="L546" s="65">
        <f>$AKR$814</f>
        <v>1832.8</v>
      </c>
      <c r="M546" s="452" t="s">
        <v>163</v>
      </c>
      <c r="N546" s="107" t="s">
        <v>2202</v>
      </c>
      <c r="P546" s="65">
        <f>$YO$820</f>
        <v>680.6</v>
      </c>
      <c r="Q546" s="452" t="s">
        <v>163</v>
      </c>
      <c r="R546" s="107" t="s">
        <v>700</v>
      </c>
      <c r="T546" s="65">
        <f>$NV$826</f>
        <v>1526.8</v>
      </c>
      <c r="U546" s="452" t="s">
        <v>163</v>
      </c>
      <c r="V546" s="107" t="s">
        <v>2733</v>
      </c>
      <c r="X546" s="65">
        <f>$ANU$832</f>
        <v>525.20000000000005</v>
      </c>
      <c r="Y546" s="452" t="s">
        <v>163</v>
      </c>
      <c r="Z546" s="107" t="s">
        <v>3685</v>
      </c>
      <c r="AB546" s="65">
        <f>$BGD$838</f>
        <v>630</v>
      </c>
      <c r="AC546" s="452" t="s">
        <v>163</v>
      </c>
      <c r="AD546" s="107" t="s">
        <v>2729</v>
      </c>
      <c r="AF546" s="65">
        <f>$AIG$844</f>
        <v>414.5</v>
      </c>
      <c r="AG546" s="452" t="s">
        <v>163</v>
      </c>
      <c r="AH546" s="106" t="s">
        <v>1344</v>
      </c>
      <c r="AJ546" s="65">
        <f>$GX$850</f>
        <v>246.4</v>
      </c>
      <c r="AK546" s="452" t="s">
        <v>163</v>
      </c>
      <c r="AL546" s="107" t="s">
        <v>2197</v>
      </c>
      <c r="AN546" s="65">
        <f>$ADK$856</f>
        <v>196.8</v>
      </c>
      <c r="AO546" s="452" t="s">
        <v>163</v>
      </c>
      <c r="AP546" s="107" t="s">
        <v>651</v>
      </c>
      <c r="AR546" s="65">
        <f>$DL$862</f>
        <v>410.6</v>
      </c>
      <c r="AS546" s="452" t="s">
        <v>163</v>
      </c>
      <c r="AT546" s="284" t="s">
        <v>3639</v>
      </c>
      <c r="AW546" s="65">
        <f>$BDS$868</f>
        <v>358.2</v>
      </c>
    </row>
    <row r="547" spans="1:49" s="34" customFormat="1" ht="15.75" customHeight="1">
      <c r="A547" s="452" t="s">
        <v>274</v>
      </c>
      <c r="B547" s="284" t="s">
        <v>3643</v>
      </c>
      <c r="D547" s="65">
        <f>$BFC$802</f>
        <v>2444.8000000000002</v>
      </c>
      <c r="E547" s="452" t="s">
        <v>274</v>
      </c>
      <c r="F547" s="284" t="s">
        <v>3644</v>
      </c>
      <c r="H547" s="65">
        <f>$BFL$808</f>
        <v>2587.5</v>
      </c>
      <c r="I547" s="452" t="s">
        <v>274</v>
      </c>
      <c r="J547" s="285" t="s">
        <v>1668</v>
      </c>
      <c r="L547" s="65">
        <f>$PF$814</f>
        <v>1811.5</v>
      </c>
      <c r="M547" s="452" t="s">
        <v>274</v>
      </c>
      <c r="N547" s="107" t="s">
        <v>639</v>
      </c>
      <c r="P547" s="65">
        <f>$AEC$820</f>
        <v>679.8</v>
      </c>
      <c r="Q547" s="452" t="s">
        <v>274</v>
      </c>
      <c r="R547" s="284" t="s">
        <v>3643</v>
      </c>
      <c r="T547" s="65">
        <f>$BFC$826</f>
        <v>1523.1</v>
      </c>
      <c r="U547" s="452" t="s">
        <v>274</v>
      </c>
      <c r="V547" s="285" t="s">
        <v>11</v>
      </c>
      <c r="X547" s="65">
        <f>$FE$832</f>
        <v>524.80000000000007</v>
      </c>
      <c r="Y547" s="452" t="s">
        <v>274</v>
      </c>
      <c r="Z547" s="284" t="s">
        <v>3642</v>
      </c>
      <c r="AB547" s="65">
        <f>$BET$838</f>
        <v>628.40000000000009</v>
      </c>
      <c r="AC547" s="452" t="s">
        <v>274</v>
      </c>
      <c r="AD547" s="107" t="s">
        <v>658</v>
      </c>
      <c r="AF547" s="65">
        <f>$KA$844</f>
        <v>413.7</v>
      </c>
      <c r="AG547" s="452" t="s">
        <v>274</v>
      </c>
      <c r="AH547" s="285" t="s">
        <v>1665</v>
      </c>
      <c r="AJ547" s="65">
        <f>$VU$850</f>
        <v>241.7</v>
      </c>
      <c r="AK547" s="452" t="s">
        <v>274</v>
      </c>
      <c r="AL547" s="284" t="s">
        <v>3646</v>
      </c>
      <c r="AN547" s="65">
        <f>$BGM$856</f>
        <v>194.7</v>
      </c>
      <c r="AO547" s="452" t="s">
        <v>274</v>
      </c>
      <c r="AP547" s="107" t="s">
        <v>2722</v>
      </c>
      <c r="AR547" s="65">
        <f>$AIY$862</f>
        <v>410.6</v>
      </c>
      <c r="AS547" s="452" t="s">
        <v>274</v>
      </c>
      <c r="AT547" s="107" t="s">
        <v>2711</v>
      </c>
      <c r="AW547" s="65">
        <f>$AKR$868</f>
        <v>348.59999999999997</v>
      </c>
    </row>
    <row r="548" spans="1:49" s="34" customFormat="1" ht="15.75" customHeight="1">
      <c r="A548" s="452" t="s">
        <v>275</v>
      </c>
      <c r="B548" s="107" t="s">
        <v>3685</v>
      </c>
      <c r="D548" s="65">
        <f>$BGD$802</f>
        <v>2442.4</v>
      </c>
      <c r="E548" s="452" t="s">
        <v>275</v>
      </c>
      <c r="F548" s="107" t="s">
        <v>2203</v>
      </c>
      <c r="H548" s="65">
        <f>$WM$808</f>
        <v>2586.2999999999997</v>
      </c>
      <c r="I548" s="452" t="s">
        <v>275</v>
      </c>
      <c r="J548" s="107" t="s">
        <v>2832</v>
      </c>
      <c r="L548" s="65">
        <f>$AGW$814</f>
        <v>1796.3999999999999</v>
      </c>
      <c r="M548" s="452" t="s">
        <v>275</v>
      </c>
      <c r="N548" s="107" t="s">
        <v>3637</v>
      </c>
      <c r="P548" s="65">
        <f>$BDA$820</f>
        <v>678.30000000000007</v>
      </c>
      <c r="Q548" s="452" t="s">
        <v>275</v>
      </c>
      <c r="R548" s="284" t="s">
        <v>3645</v>
      </c>
      <c r="T548" s="65">
        <f>$BFU$826</f>
        <v>1519</v>
      </c>
      <c r="U548" s="452" t="s">
        <v>275</v>
      </c>
      <c r="V548" s="285" t="s">
        <v>1658</v>
      </c>
      <c r="X548" s="65">
        <f>$ON$832</f>
        <v>520.5</v>
      </c>
      <c r="Y548" s="452" t="s">
        <v>275</v>
      </c>
      <c r="Z548" s="107" t="s">
        <v>180</v>
      </c>
      <c r="AB548" s="65">
        <f>$ZP$838</f>
        <v>623.70000000000005</v>
      </c>
      <c r="AC548" s="452" t="s">
        <v>275</v>
      </c>
      <c r="AD548" s="285" t="s">
        <v>1654</v>
      </c>
      <c r="AF548" s="65">
        <f>$YX$844</f>
        <v>405.5</v>
      </c>
      <c r="AG548" s="452" t="s">
        <v>275</v>
      </c>
      <c r="AH548" s="107" t="s">
        <v>686</v>
      </c>
      <c r="AJ548" s="65">
        <f>$PX$850</f>
        <v>235.4</v>
      </c>
      <c r="AK548" s="452" t="s">
        <v>275</v>
      </c>
      <c r="AL548" s="284" t="s">
        <v>143</v>
      </c>
      <c r="AN548" s="65">
        <f>$FN$856</f>
        <v>194.1</v>
      </c>
      <c r="AO548" s="452" t="s">
        <v>275</v>
      </c>
      <c r="AP548" s="107" t="s">
        <v>155</v>
      </c>
      <c r="AR548" s="65">
        <f>$BJ$862</f>
        <v>400.84999999999997</v>
      </c>
      <c r="AS548" s="452" t="s">
        <v>275</v>
      </c>
      <c r="AT548" s="284" t="s">
        <v>143</v>
      </c>
      <c r="AW548" s="65">
        <f>$FN$868</f>
        <v>344.8</v>
      </c>
    </row>
    <row r="549" spans="1:49" s="34" customFormat="1" ht="15.75" customHeight="1">
      <c r="A549" s="452" t="s">
        <v>276</v>
      </c>
      <c r="B549" s="284" t="s">
        <v>3645</v>
      </c>
      <c r="D549" s="65">
        <f>$BFU$802</f>
        <v>2441.2000000000003</v>
      </c>
      <c r="E549" s="452" t="s">
        <v>276</v>
      </c>
      <c r="F549" s="107" t="s">
        <v>704</v>
      </c>
      <c r="H549" s="65">
        <f>$DC$808</f>
        <v>2584.3999999999996</v>
      </c>
      <c r="I549" s="452" t="s">
        <v>276</v>
      </c>
      <c r="J549" s="107" t="s">
        <v>2217</v>
      </c>
      <c r="L549" s="65">
        <f>$AAH$814</f>
        <v>1777.8000000000002</v>
      </c>
      <c r="M549" s="452" t="s">
        <v>276</v>
      </c>
      <c r="N549" s="284" t="s">
        <v>3628</v>
      </c>
      <c r="P549" s="65">
        <f>$AZX$820</f>
        <v>675.40000000000009</v>
      </c>
      <c r="Q549" s="452" t="s">
        <v>276</v>
      </c>
      <c r="R549" s="284" t="s">
        <v>3655</v>
      </c>
      <c r="T549" s="65">
        <f>$AZF$826</f>
        <v>1512.7000000000003</v>
      </c>
      <c r="U549" s="452" t="s">
        <v>276</v>
      </c>
      <c r="V549" s="107" t="s">
        <v>2708</v>
      </c>
      <c r="X549" s="65">
        <f>$AMK$832</f>
        <v>516.9</v>
      </c>
      <c r="Y549" s="452" t="s">
        <v>276</v>
      </c>
      <c r="Z549" s="107" t="s">
        <v>675</v>
      </c>
      <c r="AB549" s="65">
        <f>$MC$838</f>
        <v>623.59999999999991</v>
      </c>
      <c r="AC549" s="452" t="s">
        <v>276</v>
      </c>
      <c r="AD549" s="284" t="s">
        <v>3620</v>
      </c>
      <c r="AF549" s="65">
        <f>$AWU$844</f>
        <v>404.2</v>
      </c>
      <c r="AG549" s="452" t="s">
        <v>276</v>
      </c>
      <c r="AH549" s="107" t="s">
        <v>638</v>
      </c>
      <c r="AJ549" s="65">
        <f>$JI$850</f>
        <v>234.99999999999997</v>
      </c>
      <c r="AK549" s="452" t="s">
        <v>276</v>
      </c>
      <c r="AL549" s="284" t="s">
        <v>3647</v>
      </c>
      <c r="AN549" s="65">
        <f>$BGV$856</f>
        <v>190.1</v>
      </c>
      <c r="AO549" s="452" t="s">
        <v>276</v>
      </c>
      <c r="AP549" s="284" t="s">
        <v>3636</v>
      </c>
      <c r="AR549" s="65">
        <f>$BCR$862</f>
        <v>396.4</v>
      </c>
      <c r="AS549" s="452" t="s">
        <v>276</v>
      </c>
      <c r="AT549" s="107" t="s">
        <v>153</v>
      </c>
      <c r="AW549" s="65">
        <f>$SR$868</f>
        <v>338.70000000000005</v>
      </c>
    </row>
    <row r="550" spans="1:49" s="34" customFormat="1" ht="15.75" customHeight="1">
      <c r="A550" s="452" t="s">
        <v>277</v>
      </c>
      <c r="B550" s="284" t="s">
        <v>3631</v>
      </c>
      <c r="D550" s="65">
        <f>$BAY$802</f>
        <v>2441.2000000000003</v>
      </c>
      <c r="E550" s="452" t="s">
        <v>277</v>
      </c>
      <c r="F550" s="107" t="s">
        <v>3622</v>
      </c>
      <c r="H550" s="65">
        <f>$AXM$808</f>
        <v>2577.6999999999998</v>
      </c>
      <c r="I550" s="452" t="s">
        <v>277</v>
      </c>
      <c r="J550" s="284" t="s">
        <v>3627</v>
      </c>
      <c r="L550" s="65">
        <f>$AZO$814</f>
        <v>1771.8999999999996</v>
      </c>
      <c r="M550" s="452" t="s">
        <v>277</v>
      </c>
      <c r="N550" s="107" t="s">
        <v>700</v>
      </c>
      <c r="P550" s="65">
        <f>$NV$820</f>
        <v>671.8</v>
      </c>
      <c r="Q550" s="452" t="s">
        <v>277</v>
      </c>
      <c r="R550" s="107" t="s">
        <v>3685</v>
      </c>
      <c r="T550" s="65">
        <f>$BGD$826</f>
        <v>1500.6</v>
      </c>
      <c r="U550" s="452" t="s">
        <v>277</v>
      </c>
      <c r="V550" s="285" t="s">
        <v>1654</v>
      </c>
      <c r="X550" s="65">
        <f>$YX$832</f>
        <v>516</v>
      </c>
      <c r="Y550" s="452" t="s">
        <v>277</v>
      </c>
      <c r="Z550" s="107" t="s">
        <v>683</v>
      </c>
      <c r="AB550" s="65">
        <f>$Z$838</f>
        <v>618.00000000000011</v>
      </c>
      <c r="AC550" s="452" t="s">
        <v>277</v>
      </c>
      <c r="AD550" s="107" t="s">
        <v>2848</v>
      </c>
      <c r="AF550" s="65">
        <f>$AJH$844</f>
        <v>401.3</v>
      </c>
      <c r="AG550" s="452" t="s">
        <v>277</v>
      </c>
      <c r="AH550" s="107" t="s">
        <v>3637</v>
      </c>
      <c r="AJ550" s="65">
        <f>$BDA$850</f>
        <v>229.70000000000002</v>
      </c>
      <c r="AK550" s="452" t="s">
        <v>277</v>
      </c>
      <c r="AL550" s="107" t="s">
        <v>2725</v>
      </c>
      <c r="AN550" s="65">
        <f>$AIP$856</f>
        <v>189.00000000000003</v>
      </c>
      <c r="AO550" s="452" t="s">
        <v>277</v>
      </c>
      <c r="AP550" s="106" t="s">
        <v>1344</v>
      </c>
      <c r="AR550" s="65">
        <f>$GX$862</f>
        <v>390.40000000000003</v>
      </c>
      <c r="AS550" s="452" t="s">
        <v>277</v>
      </c>
      <c r="AT550" s="285" t="s">
        <v>1661</v>
      </c>
      <c r="AW550" s="65">
        <f>$CT$868</f>
        <v>334.99999999999994</v>
      </c>
    </row>
    <row r="551" spans="1:49" s="34" customFormat="1" ht="15.75" customHeight="1">
      <c r="A551" s="452" t="s">
        <v>640</v>
      </c>
      <c r="B551" s="285" t="s">
        <v>1657</v>
      </c>
      <c r="D551" s="65">
        <f>$TS$802</f>
        <v>2441</v>
      </c>
      <c r="E551" s="452" t="s">
        <v>640</v>
      </c>
      <c r="F551" s="106" t="s">
        <v>1344</v>
      </c>
      <c r="H551" s="65">
        <f>$GX$808</f>
        <v>2576.8000000000002</v>
      </c>
      <c r="I551" s="452" t="s">
        <v>640</v>
      </c>
      <c r="J551" s="107" t="s">
        <v>2722</v>
      </c>
      <c r="L551" s="65">
        <f>$AIY$814</f>
        <v>1769.6000000000001</v>
      </c>
      <c r="M551" s="452" t="s">
        <v>640</v>
      </c>
      <c r="N551" s="285" t="s">
        <v>33</v>
      </c>
      <c r="P551" s="65">
        <f>$CK$820</f>
        <v>663.19999999999993</v>
      </c>
      <c r="Q551" s="452" t="s">
        <v>640</v>
      </c>
      <c r="R551" s="285" t="s">
        <v>1668</v>
      </c>
      <c r="T551" s="65">
        <f>$PF$826</f>
        <v>1498.3500000000001</v>
      </c>
      <c r="U551" s="452" t="s">
        <v>640</v>
      </c>
      <c r="V551" s="285" t="s">
        <v>1655</v>
      </c>
      <c r="X551" s="65">
        <f>$ED$832</f>
        <v>514.6</v>
      </c>
      <c r="Y551" s="452" t="s">
        <v>640</v>
      </c>
      <c r="Z551" s="284" t="s">
        <v>3655</v>
      </c>
      <c r="AB551" s="65">
        <f>$AZF$838</f>
        <v>610</v>
      </c>
      <c r="AC551" s="452" t="s">
        <v>640</v>
      </c>
      <c r="AD551" s="107" t="s">
        <v>3637</v>
      </c>
      <c r="AF551" s="65">
        <f>$BDA$844</f>
        <v>390.4</v>
      </c>
      <c r="AG551" s="452" t="s">
        <v>640</v>
      </c>
      <c r="AH551" s="285" t="s">
        <v>2325</v>
      </c>
      <c r="AJ551" s="65">
        <f>$OE$850</f>
        <v>229.6</v>
      </c>
      <c r="AK551" s="452" t="s">
        <v>640</v>
      </c>
      <c r="AL551" s="107" t="s">
        <v>2733</v>
      </c>
      <c r="AN551" s="65">
        <f>$ANU$856</f>
        <v>187.1</v>
      </c>
      <c r="AO551" s="452" t="s">
        <v>640</v>
      </c>
      <c r="AP551" s="285" t="s">
        <v>37</v>
      </c>
      <c r="AR551" s="65">
        <f>$EV$862</f>
        <v>389.20000000000005</v>
      </c>
      <c r="AS551" s="452" t="s">
        <v>640</v>
      </c>
      <c r="AT551" s="107" t="s">
        <v>683</v>
      </c>
      <c r="AW551" s="65">
        <f>$Z$868</f>
        <v>334.19999999999993</v>
      </c>
    </row>
    <row r="552" spans="1:49" s="34" customFormat="1" ht="15.75" customHeight="1">
      <c r="A552" s="452" t="s">
        <v>641</v>
      </c>
      <c r="B552" s="284" t="s">
        <v>3636</v>
      </c>
      <c r="D552" s="65">
        <f>$BCR$802</f>
        <v>2434</v>
      </c>
      <c r="E552" s="452" t="s">
        <v>641</v>
      </c>
      <c r="F552" s="284" t="s">
        <v>3648</v>
      </c>
      <c r="H552" s="65">
        <f>$BHE$808</f>
        <v>2574.8000000000002</v>
      </c>
      <c r="I552" s="452" t="s">
        <v>641</v>
      </c>
      <c r="J552" s="107" t="s">
        <v>667</v>
      </c>
      <c r="L552" s="65">
        <f>$JR$814</f>
        <v>1762.7999999999997</v>
      </c>
      <c r="M552" s="452" t="s">
        <v>641</v>
      </c>
      <c r="N552" s="107" t="s">
        <v>2722</v>
      </c>
      <c r="P552" s="65">
        <f>$AIY$820</f>
        <v>661.4</v>
      </c>
      <c r="Q552" s="452" t="s">
        <v>641</v>
      </c>
      <c r="R552" s="107" t="s">
        <v>2220</v>
      </c>
      <c r="T552" s="65">
        <f>$YF$826</f>
        <v>1491</v>
      </c>
      <c r="U552" s="452" t="s">
        <v>641</v>
      </c>
      <c r="V552" s="284" t="s">
        <v>3634</v>
      </c>
      <c r="X552" s="65">
        <f>$BBZ$832</f>
        <v>511.80000000000007</v>
      </c>
      <c r="Y552" s="452" t="s">
        <v>641</v>
      </c>
      <c r="Z552" s="107" t="s">
        <v>153</v>
      </c>
      <c r="AB552" s="65">
        <f>$SR$838</f>
        <v>609</v>
      </c>
      <c r="AC552" s="452" t="s">
        <v>641</v>
      </c>
      <c r="AD552" s="107" t="s">
        <v>2193</v>
      </c>
      <c r="AF552" s="65">
        <f>$ASZ$844</f>
        <v>388.2</v>
      </c>
      <c r="AG552" s="452" t="s">
        <v>641</v>
      </c>
      <c r="AH552" s="284" t="s">
        <v>3635</v>
      </c>
      <c r="AJ552" s="65">
        <f>$BCI$850</f>
        <v>228.70000000000002</v>
      </c>
      <c r="AK552" s="452" t="s">
        <v>641</v>
      </c>
      <c r="AL552" s="284" t="s">
        <v>3643</v>
      </c>
      <c r="AN552" s="65">
        <f>$BFC$856</f>
        <v>179.9</v>
      </c>
      <c r="AO552" s="452" t="s">
        <v>641</v>
      </c>
      <c r="AP552" s="107" t="s">
        <v>2718</v>
      </c>
      <c r="AR552" s="65">
        <f>$AMB$862</f>
        <v>385.5</v>
      </c>
      <c r="AS552" s="452" t="s">
        <v>641</v>
      </c>
      <c r="AT552" s="284" t="s">
        <v>21</v>
      </c>
      <c r="AW552" s="65">
        <f>$Q$868</f>
        <v>333.7</v>
      </c>
    </row>
    <row r="553" spans="1:49" s="34" customFormat="1" ht="15.75" customHeight="1">
      <c r="A553" s="452" t="s">
        <v>642</v>
      </c>
      <c r="B553" s="284" t="s">
        <v>3640</v>
      </c>
      <c r="D553" s="65">
        <f>$BEB$802</f>
        <v>2427.3000000000002</v>
      </c>
      <c r="E553" s="452" t="s">
        <v>642</v>
      </c>
      <c r="F553" s="107" t="s">
        <v>2733</v>
      </c>
      <c r="H553" s="65">
        <f>$ANU$808</f>
        <v>2574.6999999999998</v>
      </c>
      <c r="I553" s="452" t="s">
        <v>642</v>
      </c>
      <c r="J553" s="285" t="s">
        <v>23</v>
      </c>
      <c r="L553" s="65">
        <f>$OW$814</f>
        <v>1760.9</v>
      </c>
      <c r="M553" s="452" t="s">
        <v>642</v>
      </c>
      <c r="N553" s="285" t="s">
        <v>1668</v>
      </c>
      <c r="P553" s="65">
        <f>$PF$820</f>
        <v>659.1</v>
      </c>
      <c r="Q553" s="452" t="s">
        <v>642</v>
      </c>
      <c r="R553" s="107" t="s">
        <v>658</v>
      </c>
      <c r="T553" s="65">
        <f>$KA$826</f>
        <v>1485.7999999999997</v>
      </c>
      <c r="U553" s="452" t="s">
        <v>642</v>
      </c>
      <c r="V553" s="285" t="s">
        <v>1666</v>
      </c>
      <c r="X553" s="65">
        <f>$ND$832</f>
        <v>509.2</v>
      </c>
      <c r="Y553" s="452" t="s">
        <v>642</v>
      </c>
      <c r="Z553" s="285" t="s">
        <v>25</v>
      </c>
      <c r="AB553" s="65">
        <f>$BA$838</f>
        <v>585.90000000000009</v>
      </c>
      <c r="AC553" s="452" t="s">
        <v>642</v>
      </c>
      <c r="AD553" s="107" t="s">
        <v>2728</v>
      </c>
      <c r="AF553" s="65">
        <f>$AGN$844</f>
        <v>386.4</v>
      </c>
      <c r="AG553" s="452" t="s">
        <v>642</v>
      </c>
      <c r="AH553" s="107" t="s">
        <v>2202</v>
      </c>
      <c r="AJ553" s="65">
        <f>$YO$850</f>
        <v>225.09999999999997</v>
      </c>
      <c r="AK553" s="452" t="s">
        <v>642</v>
      </c>
      <c r="AL553" s="107" t="s">
        <v>3622</v>
      </c>
      <c r="AN553" s="65">
        <f>$AXM$856</f>
        <v>179.6</v>
      </c>
      <c r="AO553" s="452" t="s">
        <v>642</v>
      </c>
      <c r="AP553" s="107" t="s">
        <v>2709</v>
      </c>
      <c r="AR553" s="65">
        <f>$ANL$862</f>
        <v>382.79999999999995</v>
      </c>
      <c r="AS553" s="452" t="s">
        <v>642</v>
      </c>
      <c r="AT553" s="285" t="s">
        <v>17</v>
      </c>
      <c r="AW553" s="65">
        <f>$EM$868</f>
        <v>332.8</v>
      </c>
    </row>
    <row r="554" spans="1:49" s="34" customFormat="1" ht="15.75" customHeight="1">
      <c r="A554" s="452" t="s">
        <v>644</v>
      </c>
      <c r="B554" s="284" t="s">
        <v>3630</v>
      </c>
      <c r="D554" s="65">
        <f>$BAP$802</f>
        <v>2420.6999999999998</v>
      </c>
      <c r="E554" s="452" t="s">
        <v>644</v>
      </c>
      <c r="F554" s="107" t="s">
        <v>2212</v>
      </c>
      <c r="H554" s="65">
        <f>$XW$808</f>
        <v>2569.3000000000002</v>
      </c>
      <c r="I554" s="452" t="s">
        <v>644</v>
      </c>
      <c r="J554" s="107" t="s">
        <v>682</v>
      </c>
      <c r="L554" s="65">
        <f>$HY$814</f>
        <v>1759.6000000000004</v>
      </c>
      <c r="M554" s="452" t="s">
        <v>644</v>
      </c>
      <c r="N554" s="285" t="s">
        <v>11</v>
      </c>
      <c r="P554" s="65">
        <f>$FE$820</f>
        <v>658.59999999999991</v>
      </c>
      <c r="Q554" s="452" t="s">
        <v>644</v>
      </c>
      <c r="R554" s="106" t="s">
        <v>1351</v>
      </c>
      <c r="T554" s="65">
        <f>$AI$826</f>
        <v>1480.1</v>
      </c>
      <c r="U554" s="452" t="s">
        <v>644</v>
      </c>
      <c r="V554" s="107" t="s">
        <v>638</v>
      </c>
      <c r="X554" s="65">
        <f>$JI$832</f>
        <v>502.29999999999995</v>
      </c>
      <c r="Y554" s="452" t="s">
        <v>644</v>
      </c>
      <c r="Z554" s="107" t="s">
        <v>2210</v>
      </c>
      <c r="AB554" s="65">
        <f>$XE$838</f>
        <v>583.84999999999991</v>
      </c>
      <c r="AC554" s="452" t="s">
        <v>644</v>
      </c>
      <c r="AD554" s="107" t="s">
        <v>669</v>
      </c>
      <c r="AF554" s="65">
        <f>$ML$844</f>
        <v>386</v>
      </c>
      <c r="AG554" s="452" t="s">
        <v>644</v>
      </c>
      <c r="AH554" s="107" t="s">
        <v>2707</v>
      </c>
      <c r="AJ554" s="65">
        <f>$ALJ$850</f>
        <v>224.25</v>
      </c>
      <c r="AK554" s="452" t="s">
        <v>644</v>
      </c>
      <c r="AL554" s="107" t="s">
        <v>2734</v>
      </c>
      <c r="AN554" s="65">
        <f>$ALS$856</f>
        <v>179.2</v>
      </c>
      <c r="AO554" s="452" t="s">
        <v>644</v>
      </c>
      <c r="AP554" s="284" t="s">
        <v>3631</v>
      </c>
      <c r="AR554" s="65">
        <f>$BAY$862</f>
        <v>375.2</v>
      </c>
      <c r="AS554" s="452" t="s">
        <v>644</v>
      </c>
      <c r="AT554" s="285" t="s">
        <v>15</v>
      </c>
      <c r="AW554" s="65">
        <f>$LB$868</f>
        <v>332.79999999999995</v>
      </c>
    </row>
    <row r="555" spans="1:49" s="34" customFormat="1" ht="15.75" customHeight="1">
      <c r="A555" s="452" t="s">
        <v>650</v>
      </c>
      <c r="B555" s="107" t="s">
        <v>2724</v>
      </c>
      <c r="D555" s="65">
        <f>$APE$802</f>
        <v>2413.6999999999998</v>
      </c>
      <c r="E555" s="452" t="s">
        <v>650</v>
      </c>
      <c r="F555" s="107" t="s">
        <v>2723</v>
      </c>
      <c r="H555" s="65">
        <f>$AGE$808</f>
        <v>2551.9</v>
      </c>
      <c r="I555" s="452" t="s">
        <v>650</v>
      </c>
      <c r="J555" s="284" t="s">
        <v>3621</v>
      </c>
      <c r="L555" s="65">
        <f>$AXD$814</f>
        <v>1749.8999999999999</v>
      </c>
      <c r="M555" s="452" t="s">
        <v>650</v>
      </c>
      <c r="N555" s="107" t="s">
        <v>2728</v>
      </c>
      <c r="P555" s="65">
        <f>$AGN$820</f>
        <v>649.19999999999993</v>
      </c>
      <c r="Q555" s="452" t="s">
        <v>650</v>
      </c>
      <c r="R555" s="284" t="s">
        <v>3624</v>
      </c>
      <c r="T555" s="65">
        <f>$AYE$826</f>
        <v>1473.6000000000001</v>
      </c>
      <c r="U555" s="452" t="s">
        <v>650</v>
      </c>
      <c r="V555" s="107" t="s">
        <v>2723</v>
      </c>
      <c r="X555" s="65">
        <f>$AGE$832</f>
        <v>499.8</v>
      </c>
      <c r="Y555" s="452" t="s">
        <v>650</v>
      </c>
      <c r="Z555" s="106" t="s">
        <v>1337</v>
      </c>
      <c r="AB555" s="65">
        <f>$H$838</f>
        <v>572.70000000000005</v>
      </c>
      <c r="AC555" s="452" t="s">
        <v>650</v>
      </c>
      <c r="AD555" s="284" t="s">
        <v>3631</v>
      </c>
      <c r="AF555" s="65">
        <f>$BAY$844</f>
        <v>385.4</v>
      </c>
      <c r="AG555" s="452" t="s">
        <v>650</v>
      </c>
      <c r="AH555" s="285" t="s">
        <v>1690</v>
      </c>
      <c r="AJ555" s="65">
        <f>$ZG$850</f>
        <v>220.7</v>
      </c>
      <c r="AK555" s="452" t="s">
        <v>650</v>
      </c>
      <c r="AL555" s="106" t="s">
        <v>1343</v>
      </c>
      <c r="AN555" s="65">
        <f>$IQ$856</f>
        <v>177.9</v>
      </c>
      <c r="AO555" s="452" t="s">
        <v>650</v>
      </c>
      <c r="AP555" s="107" t="s">
        <v>2730</v>
      </c>
      <c r="AR555" s="65">
        <f>$AOD$862</f>
        <v>374.70000000000005</v>
      </c>
      <c r="AS555" s="452" t="s">
        <v>650</v>
      </c>
      <c r="AT555" s="107" t="s">
        <v>2729</v>
      </c>
      <c r="AW555" s="65">
        <f>$AIG$868</f>
        <v>322.5</v>
      </c>
    </row>
    <row r="556" spans="1:49" s="34" customFormat="1" ht="15.75" customHeight="1">
      <c r="A556" s="452" t="s">
        <v>652</v>
      </c>
      <c r="B556" s="285" t="s">
        <v>37</v>
      </c>
      <c r="D556" s="65">
        <f>$EV$802</f>
        <v>2398.6</v>
      </c>
      <c r="E556" s="452" t="s">
        <v>652</v>
      </c>
      <c r="F556" s="284" t="s">
        <v>3620</v>
      </c>
      <c r="H556" s="65">
        <f>$AWU$808</f>
        <v>2545.4</v>
      </c>
      <c r="I556" s="452" t="s">
        <v>652</v>
      </c>
      <c r="J556" s="107" t="s">
        <v>687</v>
      </c>
      <c r="L556" s="65">
        <f>$BS$814</f>
        <v>1739.7</v>
      </c>
      <c r="M556" s="452" t="s">
        <v>652</v>
      </c>
      <c r="N556" s="284" t="s">
        <v>3639</v>
      </c>
      <c r="P556" s="65">
        <f>$BDS$820</f>
        <v>643</v>
      </c>
      <c r="Q556" s="452" t="s">
        <v>652</v>
      </c>
      <c r="R556" s="106" t="s">
        <v>1344</v>
      </c>
      <c r="T556" s="65">
        <f>$GX$826</f>
        <v>1471.5000000000002</v>
      </c>
      <c r="U556" s="452" t="s">
        <v>652</v>
      </c>
      <c r="V556" s="284" t="s">
        <v>3655</v>
      </c>
      <c r="X556" s="65">
        <f>$AZF$832</f>
        <v>493.50000000000006</v>
      </c>
      <c r="Y556" s="452" t="s">
        <v>652</v>
      </c>
      <c r="Z556" s="106" t="s">
        <v>1351</v>
      </c>
      <c r="AB556" s="65">
        <f>$AI$838</f>
        <v>569.90000000000009</v>
      </c>
      <c r="AC556" s="452" t="s">
        <v>652</v>
      </c>
      <c r="AD556" s="285" t="s">
        <v>1666</v>
      </c>
      <c r="AF556" s="65">
        <f>$ND$844</f>
        <v>378.8</v>
      </c>
      <c r="AG556" s="452" t="s">
        <v>652</v>
      </c>
      <c r="AH556" s="107" t="s">
        <v>669</v>
      </c>
      <c r="AJ556" s="65">
        <f>$ML$850</f>
        <v>214.7</v>
      </c>
      <c r="AK556" s="452" t="s">
        <v>652</v>
      </c>
      <c r="AL556" s="284" t="s">
        <v>3638</v>
      </c>
      <c r="AN556" s="65">
        <f>$BDJ$856</f>
        <v>175.8</v>
      </c>
      <c r="AO556" s="452" t="s">
        <v>652</v>
      </c>
      <c r="AP556" s="284" t="s">
        <v>3630</v>
      </c>
      <c r="AR556" s="65">
        <f>$BAP$862</f>
        <v>374.1</v>
      </c>
      <c r="AS556" s="452" t="s">
        <v>652</v>
      </c>
      <c r="AT556" s="285" t="s">
        <v>1654</v>
      </c>
      <c r="AW556" s="65">
        <f>$YX$868</f>
        <v>315.50000000000006</v>
      </c>
    </row>
    <row r="557" spans="1:49" s="34" customFormat="1" ht="15.75" customHeight="1">
      <c r="A557" s="452" t="s">
        <v>655</v>
      </c>
      <c r="B557" s="107" t="s">
        <v>2220</v>
      </c>
      <c r="D557" s="65">
        <f>$YF$802</f>
        <v>2398.4</v>
      </c>
      <c r="E557" s="452" t="s">
        <v>655</v>
      </c>
      <c r="F557" s="285" t="s">
        <v>33</v>
      </c>
      <c r="H557" s="65">
        <f>$CK$808</f>
        <v>2542.0000000000005</v>
      </c>
      <c r="I557" s="452" t="s">
        <v>655</v>
      </c>
      <c r="J557" s="107" t="s">
        <v>155</v>
      </c>
      <c r="L557" s="65">
        <f>$BJ$814</f>
        <v>1735.8999999999999</v>
      </c>
      <c r="M557" s="452" t="s">
        <v>655</v>
      </c>
      <c r="N557" s="107" t="s">
        <v>687</v>
      </c>
      <c r="P557" s="65">
        <f>$BS$820</f>
        <v>641</v>
      </c>
      <c r="Q557" s="452" t="s">
        <v>655</v>
      </c>
      <c r="R557" s="107" t="s">
        <v>2722</v>
      </c>
      <c r="T557" s="65">
        <f>$AIY$826</f>
        <v>1466</v>
      </c>
      <c r="U557" s="452" t="s">
        <v>655</v>
      </c>
      <c r="V557" s="285" t="s">
        <v>2325</v>
      </c>
      <c r="X557" s="65">
        <f>$OE$832</f>
        <v>492.89999999999992</v>
      </c>
      <c r="Y557" s="452" t="s">
        <v>655</v>
      </c>
      <c r="Z557" s="284" t="s">
        <v>3628</v>
      </c>
      <c r="AB557" s="65">
        <f>$AZX$838</f>
        <v>567.29999999999995</v>
      </c>
      <c r="AC557" s="452" t="s">
        <v>655</v>
      </c>
      <c r="AD557" s="107" t="s">
        <v>2216</v>
      </c>
      <c r="AF557" s="65">
        <f>$TA$844</f>
        <v>378.8</v>
      </c>
      <c r="AG557" s="452" t="s">
        <v>655</v>
      </c>
      <c r="AH557" s="107" t="s">
        <v>653</v>
      </c>
      <c r="AJ557" s="65">
        <f>$IZ$850</f>
        <v>207.60000000000002</v>
      </c>
      <c r="AK557" s="452" t="s">
        <v>655</v>
      </c>
      <c r="AL557" s="107" t="s">
        <v>700</v>
      </c>
      <c r="AN557" s="65">
        <f>$NV$856</f>
        <v>175.69999999999996</v>
      </c>
      <c r="AO557" s="452" t="s">
        <v>655</v>
      </c>
      <c r="AP557" s="107" t="s">
        <v>669</v>
      </c>
      <c r="AR557" s="65">
        <f>$ML$862</f>
        <v>363.50000000000006</v>
      </c>
      <c r="AS557" s="452" t="s">
        <v>655</v>
      </c>
      <c r="AT557" s="106" t="s">
        <v>1351</v>
      </c>
      <c r="AW557" s="65">
        <f>$AI$868</f>
        <v>314.59999999999997</v>
      </c>
    </row>
    <row r="558" spans="1:49" s="34" customFormat="1" ht="15.75" customHeight="1">
      <c r="A558" s="452" t="s">
        <v>656</v>
      </c>
      <c r="B558" s="284" t="s">
        <v>143</v>
      </c>
      <c r="D558" s="65">
        <f>$FN$802</f>
        <v>2396.4</v>
      </c>
      <c r="E558" s="452" t="s">
        <v>656</v>
      </c>
      <c r="F558" s="284" t="s">
        <v>3624</v>
      </c>
      <c r="H558" s="65">
        <f>$AYE$808</f>
        <v>2517.5</v>
      </c>
      <c r="I558" s="452" t="s">
        <v>656</v>
      </c>
      <c r="J558" s="107" t="s">
        <v>2848</v>
      </c>
      <c r="L558" s="65">
        <f>$AJH$814</f>
        <v>1718.1</v>
      </c>
      <c r="M558" s="452" t="s">
        <v>656</v>
      </c>
      <c r="N558" s="284" t="s">
        <v>3647</v>
      </c>
      <c r="P558" s="65">
        <f>$BGV$820</f>
        <v>639.9</v>
      </c>
      <c r="Q558" s="452" t="s">
        <v>656</v>
      </c>
      <c r="R558" s="285" t="s">
        <v>11</v>
      </c>
      <c r="T558" s="65">
        <f>$FE$826</f>
        <v>1452.8000000000002</v>
      </c>
      <c r="U558" s="452" t="s">
        <v>656</v>
      </c>
      <c r="V558" s="107" t="s">
        <v>2730</v>
      </c>
      <c r="X558" s="65">
        <f>$AOD$832</f>
        <v>492.6</v>
      </c>
      <c r="Y558" s="452" t="s">
        <v>656</v>
      </c>
      <c r="Z558" s="107" t="s">
        <v>694</v>
      </c>
      <c r="AB558" s="65">
        <f>$RH$838</f>
        <v>558.9</v>
      </c>
      <c r="AC558" s="452" t="s">
        <v>656</v>
      </c>
      <c r="AD558" s="107" t="s">
        <v>141</v>
      </c>
      <c r="AF558" s="65">
        <f>$GO$844</f>
        <v>374.1</v>
      </c>
      <c r="AG558" s="452" t="s">
        <v>656</v>
      </c>
      <c r="AH558" s="284" t="s">
        <v>3645</v>
      </c>
      <c r="AJ558" s="65">
        <f>$BFU$850</f>
        <v>207.6</v>
      </c>
      <c r="AK558" s="452" t="s">
        <v>656</v>
      </c>
      <c r="AL558" s="107" t="s">
        <v>2710</v>
      </c>
      <c r="AN558" s="65">
        <f>$ALA$856</f>
        <v>174.3</v>
      </c>
      <c r="AO558" s="452" t="s">
        <v>656</v>
      </c>
      <c r="AP558" s="107" t="s">
        <v>2710</v>
      </c>
      <c r="AR558" s="65">
        <f>$ALA$862</f>
        <v>356.8</v>
      </c>
      <c r="AS558" s="452" t="s">
        <v>656</v>
      </c>
      <c r="AT558" s="107" t="s">
        <v>3637</v>
      </c>
      <c r="AW558" s="65">
        <f>$BDA$868</f>
        <v>302.10000000000002</v>
      </c>
    </row>
    <row r="559" spans="1:49" s="34" customFormat="1" ht="15.75" customHeight="1">
      <c r="A559" s="452" t="s">
        <v>659</v>
      </c>
      <c r="B559" s="284" t="s">
        <v>3655</v>
      </c>
      <c r="D559" s="65">
        <f>$AZF$802</f>
        <v>2395.4</v>
      </c>
      <c r="E559" s="452" t="s">
        <v>659</v>
      </c>
      <c r="F559" s="285" t="s">
        <v>31</v>
      </c>
      <c r="H559" s="65">
        <f>$CB$808</f>
        <v>2512.6</v>
      </c>
      <c r="I559" s="452" t="s">
        <v>659</v>
      </c>
      <c r="J559" s="107" t="s">
        <v>2196</v>
      </c>
      <c r="L559" s="65">
        <f>$WV$814</f>
        <v>1710.6000000000001</v>
      </c>
      <c r="M559" s="452" t="s">
        <v>659</v>
      </c>
      <c r="N559" s="107" t="s">
        <v>686</v>
      </c>
      <c r="P559" s="65">
        <f>$PX$820</f>
        <v>639.20000000000005</v>
      </c>
      <c r="Q559" s="452" t="s">
        <v>659</v>
      </c>
      <c r="R559" s="107" t="s">
        <v>686</v>
      </c>
      <c r="T559" s="65">
        <f>$PX$826</f>
        <v>1450.7</v>
      </c>
      <c r="U559" s="452" t="s">
        <v>659</v>
      </c>
      <c r="V559" s="107" t="s">
        <v>2707</v>
      </c>
      <c r="X559" s="65">
        <f>$ALJ$832</f>
        <v>488.70000000000005</v>
      </c>
      <c r="Y559" s="452" t="s">
        <v>659</v>
      </c>
      <c r="Z559" s="284" t="s">
        <v>3645</v>
      </c>
      <c r="AB559" s="65">
        <f>$BFU$838</f>
        <v>556</v>
      </c>
      <c r="AC559" s="452" t="s">
        <v>659</v>
      </c>
      <c r="AD559" s="106" t="s">
        <v>1351</v>
      </c>
      <c r="AF559" s="65">
        <f>$AI$844</f>
        <v>373.40000000000003</v>
      </c>
      <c r="AG559" s="452" t="s">
        <v>659</v>
      </c>
      <c r="AH559" s="107" t="s">
        <v>2729</v>
      </c>
      <c r="AJ559" s="65">
        <f>$AIG$850</f>
        <v>207.4</v>
      </c>
      <c r="AK559" s="452" t="s">
        <v>659</v>
      </c>
      <c r="AL559" s="107" t="s">
        <v>2729</v>
      </c>
      <c r="AN559" s="65">
        <f>$AIG$856</f>
        <v>173.8</v>
      </c>
      <c r="AO559" s="452" t="s">
        <v>659</v>
      </c>
      <c r="AP559" s="107" t="s">
        <v>2724</v>
      </c>
      <c r="AR559" s="65">
        <f>$APE$862</f>
        <v>356.3</v>
      </c>
      <c r="AS559" s="452" t="s">
        <v>659</v>
      </c>
      <c r="AT559" s="107" t="s">
        <v>2216</v>
      </c>
      <c r="AW559" s="65">
        <f>$TA$868</f>
        <v>301.89999999999998</v>
      </c>
    </row>
    <row r="560" spans="1:49" s="34" customFormat="1" ht="15.75" customHeight="1">
      <c r="A560" s="452" t="s">
        <v>661</v>
      </c>
      <c r="B560" s="107" t="s">
        <v>2209</v>
      </c>
      <c r="D560" s="65">
        <f>$AAZ$802</f>
        <v>2392.6</v>
      </c>
      <c r="E560" s="452" t="s">
        <v>661</v>
      </c>
      <c r="F560" s="107" t="s">
        <v>638</v>
      </c>
      <c r="H560" s="65">
        <f>$JI$808</f>
        <v>2486.6999999999998</v>
      </c>
      <c r="I560" s="452" t="s">
        <v>661</v>
      </c>
      <c r="J560" s="284" t="s">
        <v>3625</v>
      </c>
      <c r="L560" s="65">
        <f>$AYN$814</f>
        <v>1700.2</v>
      </c>
      <c r="M560" s="452" t="s">
        <v>661</v>
      </c>
      <c r="N560" s="284" t="s">
        <v>21</v>
      </c>
      <c r="P560" s="65">
        <f>$Q$820</f>
        <v>634.69999999999993</v>
      </c>
      <c r="Q560" s="452" t="s">
        <v>661</v>
      </c>
      <c r="R560" s="106" t="s">
        <v>1342</v>
      </c>
      <c r="T560" s="65">
        <f>$IH$826</f>
        <v>1447.9</v>
      </c>
      <c r="U560" s="452" t="s">
        <v>661</v>
      </c>
      <c r="V560" s="107" t="s">
        <v>658</v>
      </c>
      <c r="X560" s="65">
        <f>$KA$832</f>
        <v>487.00000000000006</v>
      </c>
      <c r="Y560" s="452" t="s">
        <v>661</v>
      </c>
      <c r="Z560" s="107" t="s">
        <v>2711</v>
      </c>
      <c r="AB560" s="65">
        <f>$AKR$838</f>
        <v>553.6</v>
      </c>
      <c r="AC560" s="452" t="s">
        <v>661</v>
      </c>
      <c r="AD560" s="284" t="s">
        <v>3639</v>
      </c>
      <c r="AF560" s="65">
        <f>$BDS$844</f>
        <v>372.69999999999993</v>
      </c>
      <c r="AG560" s="452" t="s">
        <v>661</v>
      </c>
      <c r="AH560" s="107" t="s">
        <v>2725</v>
      </c>
      <c r="AJ560" s="65">
        <f>$AIP$850</f>
        <v>206.29999999999995</v>
      </c>
      <c r="AK560" s="452" t="s">
        <v>661</v>
      </c>
      <c r="AL560" s="284" t="s">
        <v>3641</v>
      </c>
      <c r="AN560" s="65">
        <f>$BEK$856</f>
        <v>173.5</v>
      </c>
      <c r="AO560" s="452" t="s">
        <v>661</v>
      </c>
      <c r="AP560" s="284" t="s">
        <v>3639</v>
      </c>
      <c r="AR560" s="65">
        <f>$BDS$862</f>
        <v>355.7</v>
      </c>
      <c r="AS560" s="452" t="s">
        <v>661</v>
      </c>
      <c r="AT560" s="107" t="s">
        <v>2716</v>
      </c>
      <c r="AW560" s="65">
        <f>$AOV$868</f>
        <v>299.60000000000002</v>
      </c>
    </row>
    <row r="561" spans="1:49" s="34" customFormat="1" ht="15.75" customHeight="1">
      <c r="A561" s="452" t="s">
        <v>666</v>
      </c>
      <c r="B561" s="107" t="s">
        <v>2203</v>
      </c>
      <c r="D561" s="65">
        <f>$WM$802</f>
        <v>2391.1</v>
      </c>
      <c r="E561" s="452" t="s">
        <v>666</v>
      </c>
      <c r="F561" s="107" t="s">
        <v>2209</v>
      </c>
      <c r="H561" s="65">
        <f>$AAZ$808</f>
        <v>2473.6000000000004</v>
      </c>
      <c r="I561" s="452" t="s">
        <v>666</v>
      </c>
      <c r="J561" s="285" t="s">
        <v>15</v>
      </c>
      <c r="L561" s="65">
        <f>$LB$814</f>
        <v>1693.2000000000003</v>
      </c>
      <c r="M561" s="452" t="s">
        <v>666</v>
      </c>
      <c r="N561" s="107" t="s">
        <v>2730</v>
      </c>
      <c r="P561" s="65">
        <f>$AOD$820</f>
        <v>633.70000000000005</v>
      </c>
      <c r="Q561" s="452" t="s">
        <v>666</v>
      </c>
      <c r="R561" s="107" t="s">
        <v>3622</v>
      </c>
      <c r="T561" s="65">
        <f>$AXM$826</f>
        <v>1447.7</v>
      </c>
      <c r="U561" s="452" t="s">
        <v>666</v>
      </c>
      <c r="V561" s="107" t="s">
        <v>694</v>
      </c>
      <c r="X561" s="65">
        <f>$RH$832</f>
        <v>486.7</v>
      </c>
      <c r="Y561" s="452" t="s">
        <v>666</v>
      </c>
      <c r="Z561" s="284" t="s">
        <v>3638</v>
      </c>
      <c r="AB561" s="65">
        <f>$BDJ$838</f>
        <v>547.9</v>
      </c>
      <c r="AC561" s="452" t="s">
        <v>666</v>
      </c>
      <c r="AD561" s="106" t="s">
        <v>1349</v>
      </c>
      <c r="AF561" s="65">
        <f>$LT$844</f>
        <v>370.8</v>
      </c>
      <c r="AG561" s="452" t="s">
        <v>666</v>
      </c>
      <c r="AH561" s="285" t="s">
        <v>37</v>
      </c>
      <c r="AJ561" s="65">
        <f>$EV$850</f>
        <v>205.89999999999998</v>
      </c>
      <c r="AK561" s="452" t="s">
        <v>666</v>
      </c>
      <c r="AL561" s="107" t="s">
        <v>155</v>
      </c>
      <c r="AN561" s="65">
        <f>$BJ$856</f>
        <v>172.4</v>
      </c>
      <c r="AO561" s="452" t="s">
        <v>666</v>
      </c>
      <c r="AP561" s="285" t="s">
        <v>1661</v>
      </c>
      <c r="AR561" s="65">
        <f>$CT$862</f>
        <v>355.7</v>
      </c>
      <c r="AS561" s="452" t="s">
        <v>666</v>
      </c>
      <c r="AT561" s="107" t="s">
        <v>2195</v>
      </c>
      <c r="AW561" s="65">
        <f>$XN$868</f>
        <v>295</v>
      </c>
    </row>
    <row r="562" spans="1:49" s="34" customFormat="1" ht="15.75" customHeight="1">
      <c r="A562" s="452" t="s">
        <v>670</v>
      </c>
      <c r="B562" s="284" t="s">
        <v>3621</v>
      </c>
      <c r="D562" s="65">
        <f>$AXD$802</f>
        <v>2391.1</v>
      </c>
      <c r="E562" s="452" t="s">
        <v>670</v>
      </c>
      <c r="F562" s="284" t="s">
        <v>3638</v>
      </c>
      <c r="H562" s="65">
        <f>$BDJ$808</f>
        <v>2470.1000000000004</v>
      </c>
      <c r="I562" s="452" t="s">
        <v>670</v>
      </c>
      <c r="J562" s="285" t="s">
        <v>1654</v>
      </c>
      <c r="L562" s="65">
        <f>$YX$814</f>
        <v>1680.1999999999998</v>
      </c>
      <c r="M562" s="452" t="s">
        <v>670</v>
      </c>
      <c r="N562" s="285" t="s">
        <v>1664</v>
      </c>
      <c r="P562" s="65">
        <f>$QG$820</f>
        <v>630.4</v>
      </c>
      <c r="Q562" s="452" t="s">
        <v>670</v>
      </c>
      <c r="R562" s="107" t="s">
        <v>667</v>
      </c>
      <c r="T562" s="65">
        <f>$JR$826</f>
        <v>1441.6</v>
      </c>
      <c r="U562" s="452" t="s">
        <v>670</v>
      </c>
      <c r="V562" s="107" t="s">
        <v>653</v>
      </c>
      <c r="X562" s="65">
        <f>$IZ$832</f>
        <v>486.09999999999997</v>
      </c>
      <c r="Y562" s="452" t="s">
        <v>670</v>
      </c>
      <c r="Z562" s="107" t="s">
        <v>667</v>
      </c>
      <c r="AB562" s="65">
        <f>$JR$838</f>
        <v>546.79999999999995</v>
      </c>
      <c r="AC562" s="452" t="s">
        <v>670</v>
      </c>
      <c r="AD562" s="107" t="s">
        <v>667</v>
      </c>
      <c r="AF562" s="65">
        <f>$JR$844</f>
        <v>368.4</v>
      </c>
      <c r="AG562" s="452" t="s">
        <v>670</v>
      </c>
      <c r="AH562" s="107" t="s">
        <v>2716</v>
      </c>
      <c r="AJ562" s="65">
        <f>$AOV$850</f>
        <v>202.59999999999997</v>
      </c>
      <c r="AK562" s="452" t="s">
        <v>670</v>
      </c>
      <c r="AL562" s="107" t="s">
        <v>633</v>
      </c>
      <c r="AN562" s="65">
        <f>$UB$856</f>
        <v>171.8</v>
      </c>
      <c r="AO562" s="452" t="s">
        <v>670</v>
      </c>
      <c r="AP562" s="107" t="s">
        <v>2203</v>
      </c>
      <c r="AR562" s="65">
        <f>$WM$862</f>
        <v>355.5</v>
      </c>
      <c r="AS562" s="452" t="s">
        <v>670</v>
      </c>
      <c r="AT562" s="285" t="s">
        <v>1668</v>
      </c>
      <c r="AW562" s="65">
        <f>$PF$868</f>
        <v>280.09999999999997</v>
      </c>
    </row>
    <row r="563" spans="1:49" s="34" customFormat="1" ht="15.75" customHeight="1">
      <c r="A563" s="452" t="s">
        <v>671</v>
      </c>
      <c r="B563" s="107" t="s">
        <v>2201</v>
      </c>
      <c r="D563" s="65">
        <f>$ABI$802</f>
        <v>2391.1</v>
      </c>
      <c r="E563" s="452" t="s">
        <v>671</v>
      </c>
      <c r="F563" s="107" t="s">
        <v>153</v>
      </c>
      <c r="H563" s="65">
        <f>$SR$808</f>
        <v>2443</v>
      </c>
      <c r="I563" s="452" t="s">
        <v>671</v>
      </c>
      <c r="J563" s="284" t="s">
        <v>3623</v>
      </c>
      <c r="L563" s="65">
        <f>$AXV$814</f>
        <v>1662.0999999999997</v>
      </c>
      <c r="M563" s="452" t="s">
        <v>671</v>
      </c>
      <c r="N563" s="106" t="s">
        <v>1337</v>
      </c>
      <c r="P563" s="65">
        <f>$H$820</f>
        <v>626.80000000000007</v>
      </c>
      <c r="Q563" s="452" t="s">
        <v>671</v>
      </c>
      <c r="R563" s="285" t="s">
        <v>1664</v>
      </c>
      <c r="T563" s="65">
        <f>$QG$826</f>
        <v>1438.2</v>
      </c>
      <c r="U563" s="452" t="s">
        <v>671</v>
      </c>
      <c r="V563" s="107" t="s">
        <v>2196</v>
      </c>
      <c r="X563" s="65">
        <f>$WV$832</f>
        <v>480.1</v>
      </c>
      <c r="Y563" s="452" t="s">
        <v>671</v>
      </c>
      <c r="Z563" s="107" t="s">
        <v>155</v>
      </c>
      <c r="AB563" s="65">
        <f>$BJ$838</f>
        <v>542.69999999999993</v>
      </c>
      <c r="AC563" s="452" t="s">
        <v>671</v>
      </c>
      <c r="AD563" s="284" t="s">
        <v>3636</v>
      </c>
      <c r="AF563" s="65">
        <f>$BCR$844</f>
        <v>365.29999999999995</v>
      </c>
      <c r="AG563" s="452" t="s">
        <v>671</v>
      </c>
      <c r="AH563" s="285" t="s">
        <v>1664</v>
      </c>
      <c r="AJ563" s="65">
        <f>$QG$850</f>
        <v>201.60000000000002</v>
      </c>
      <c r="AK563" s="452" t="s">
        <v>671</v>
      </c>
      <c r="AL563" s="284" t="s">
        <v>3630</v>
      </c>
      <c r="AN563" s="65">
        <f>$BAP$856</f>
        <v>170.60000000000002</v>
      </c>
      <c r="AO563" s="452" t="s">
        <v>671</v>
      </c>
      <c r="AP563" s="285" t="s">
        <v>1657</v>
      </c>
      <c r="AR563" s="65">
        <f>$TS$862</f>
        <v>355.4</v>
      </c>
      <c r="AS563" s="452" t="s">
        <v>671</v>
      </c>
      <c r="AT563" s="107" t="s">
        <v>2732</v>
      </c>
      <c r="AW563" s="65">
        <f>$AQO$868</f>
        <v>275.89999999999998</v>
      </c>
    </row>
    <row r="564" spans="1:49" s="34" customFormat="1" ht="15.75" customHeight="1">
      <c r="A564" s="452" t="s">
        <v>672</v>
      </c>
      <c r="B564" s="107" t="s">
        <v>638</v>
      </c>
      <c r="D564" s="65">
        <f>$JI$802</f>
        <v>2385.3000000000002</v>
      </c>
      <c r="E564" s="452" t="s">
        <v>672</v>
      </c>
      <c r="F564" s="285" t="s">
        <v>15</v>
      </c>
      <c r="H564" s="65">
        <f>$LB$808</f>
        <v>2431</v>
      </c>
      <c r="I564" s="452" t="s">
        <v>672</v>
      </c>
      <c r="J564" s="107" t="s">
        <v>2726</v>
      </c>
      <c r="L564" s="65">
        <f>$AKI$814</f>
        <v>1647.3000000000002</v>
      </c>
      <c r="M564" s="452" t="s">
        <v>672</v>
      </c>
      <c r="N564" s="107" t="s">
        <v>2723</v>
      </c>
      <c r="P564" s="65">
        <f>$AGE$820</f>
        <v>625.6</v>
      </c>
      <c r="Q564" s="452" t="s">
        <v>672</v>
      </c>
      <c r="R564" s="107" t="s">
        <v>155</v>
      </c>
      <c r="T564" s="65">
        <f>$BJ$826</f>
        <v>1429.7</v>
      </c>
      <c r="U564" s="452" t="s">
        <v>672</v>
      </c>
      <c r="V564" s="107" t="s">
        <v>180</v>
      </c>
      <c r="X564" s="65">
        <f>$ZP$832</f>
        <v>473.2</v>
      </c>
      <c r="Y564" s="452" t="s">
        <v>672</v>
      </c>
      <c r="Z564" s="107" t="s">
        <v>3622</v>
      </c>
      <c r="AB564" s="65">
        <f>$AXM$838</f>
        <v>541.70000000000005</v>
      </c>
      <c r="AC564" s="452" t="s">
        <v>672</v>
      </c>
      <c r="AD564" s="107" t="s">
        <v>3633</v>
      </c>
      <c r="AF564" s="65">
        <f>$BBQ$844</f>
        <v>361.79999999999995</v>
      </c>
      <c r="AG564" s="452" t="s">
        <v>672</v>
      </c>
      <c r="AH564" s="107" t="s">
        <v>633</v>
      </c>
      <c r="AJ564" s="65">
        <f>$UB$850</f>
        <v>201.39999999999998</v>
      </c>
      <c r="AK564" s="452" t="s">
        <v>672</v>
      </c>
      <c r="AL564" s="107" t="s">
        <v>153</v>
      </c>
      <c r="AN564" s="65">
        <f>$SR$856</f>
        <v>170.6</v>
      </c>
      <c r="AO564" s="452" t="s">
        <v>672</v>
      </c>
      <c r="AP564" s="284" t="s">
        <v>21</v>
      </c>
      <c r="AR564" s="65">
        <f>$Q$862</f>
        <v>354.2</v>
      </c>
      <c r="AS564" s="452" t="s">
        <v>672</v>
      </c>
      <c r="AT564" s="285" t="s">
        <v>11</v>
      </c>
      <c r="AW564" s="65">
        <f>$FE$868</f>
        <v>268.20000000000005</v>
      </c>
    </row>
    <row r="565" spans="1:49" s="34" customFormat="1" ht="15.75" customHeight="1">
      <c r="A565" s="452" t="s">
        <v>677</v>
      </c>
      <c r="B565" s="284" t="s">
        <v>3648</v>
      </c>
      <c r="D565" s="65">
        <f>$BHE$802</f>
        <v>2385.3000000000002</v>
      </c>
      <c r="E565" s="452" t="s">
        <v>677</v>
      </c>
      <c r="F565" s="107" t="s">
        <v>2717</v>
      </c>
      <c r="H565" s="65">
        <f>$ANC$808</f>
        <v>2401.6</v>
      </c>
      <c r="I565" s="452" t="s">
        <v>677</v>
      </c>
      <c r="J565" s="107" t="s">
        <v>2723</v>
      </c>
      <c r="L565" s="65">
        <f>$AGE$814</f>
        <v>1638.1</v>
      </c>
      <c r="M565" s="452" t="s">
        <v>677</v>
      </c>
      <c r="N565" s="107" t="s">
        <v>2203</v>
      </c>
      <c r="P565" s="65">
        <f>$WM$820</f>
        <v>625</v>
      </c>
      <c r="Q565" s="452" t="s">
        <v>677</v>
      </c>
      <c r="R565" s="107" t="s">
        <v>2721</v>
      </c>
      <c r="T565" s="65">
        <f>$AMT$826</f>
        <v>1421.7</v>
      </c>
      <c r="U565" s="452" t="s">
        <v>677</v>
      </c>
      <c r="V565" s="107" t="s">
        <v>2728</v>
      </c>
      <c r="X565" s="65">
        <f>$AGN$832</f>
        <v>470.79999999999995</v>
      </c>
      <c r="Y565" s="452" t="s">
        <v>677</v>
      </c>
      <c r="Z565" s="107" t="s">
        <v>2195</v>
      </c>
      <c r="AB565" s="65">
        <f>$XN$838</f>
        <v>541.4</v>
      </c>
      <c r="AC565" s="452" t="s">
        <v>677</v>
      </c>
      <c r="AD565" s="107" t="s">
        <v>2712</v>
      </c>
      <c r="AF565" s="65">
        <f>$AHF$844</f>
        <v>360.2</v>
      </c>
      <c r="AG565" s="452" t="s">
        <v>677</v>
      </c>
      <c r="AH565" s="107" t="s">
        <v>2733</v>
      </c>
      <c r="AJ565" s="65">
        <f>$ANU$850</f>
        <v>200.9</v>
      </c>
      <c r="AK565" s="452" t="s">
        <v>677</v>
      </c>
      <c r="AL565" s="107" t="s">
        <v>683</v>
      </c>
      <c r="AN565" s="65">
        <f>$Z$856</f>
        <v>167</v>
      </c>
      <c r="AO565" s="452" t="s">
        <v>677</v>
      </c>
      <c r="AP565" s="285" t="s">
        <v>33</v>
      </c>
      <c r="AR565" s="65">
        <f>$CK$862</f>
        <v>350.2</v>
      </c>
      <c r="AS565" s="452" t="s">
        <v>677</v>
      </c>
      <c r="AT565" s="107" t="s">
        <v>651</v>
      </c>
      <c r="AW565" s="65">
        <f>$DL$868</f>
        <v>257.89999999999998</v>
      </c>
    </row>
    <row r="566" spans="1:49" s="34" customFormat="1" ht="15.75" customHeight="1">
      <c r="A566" s="452" t="s">
        <v>685</v>
      </c>
      <c r="B566" s="284" t="s">
        <v>3634</v>
      </c>
      <c r="D566" s="65">
        <f>$BBZ$802</f>
        <v>2383.9</v>
      </c>
      <c r="E566" s="452" t="s">
        <v>685</v>
      </c>
      <c r="F566" s="107" t="s">
        <v>2217</v>
      </c>
      <c r="H566" s="65">
        <f>$AAH$808</f>
        <v>2376.9</v>
      </c>
      <c r="I566" s="452" t="s">
        <v>685</v>
      </c>
      <c r="J566" s="285" t="s">
        <v>33</v>
      </c>
      <c r="L566" s="65">
        <f>$CK$814</f>
        <v>1634.9</v>
      </c>
      <c r="M566" s="452" t="s">
        <v>685</v>
      </c>
      <c r="N566" s="107" t="s">
        <v>2727</v>
      </c>
      <c r="P566" s="65">
        <f>$APN$820</f>
        <v>623.20000000000005</v>
      </c>
      <c r="Q566" s="452" t="s">
        <v>685</v>
      </c>
      <c r="R566" s="284" t="s">
        <v>3629</v>
      </c>
      <c r="T566" s="65">
        <f>$BAG$826</f>
        <v>1418.9</v>
      </c>
      <c r="U566" s="452" t="s">
        <v>685</v>
      </c>
      <c r="V566" s="107" t="s">
        <v>2713</v>
      </c>
      <c r="X566" s="65">
        <f>$AJZ$832</f>
        <v>470.59999999999991</v>
      </c>
      <c r="Y566" s="452" t="s">
        <v>685</v>
      </c>
      <c r="Z566" s="107" t="s">
        <v>3637</v>
      </c>
      <c r="AB566" s="65">
        <f>$BDA$838</f>
        <v>532.6</v>
      </c>
      <c r="AC566" s="452" t="s">
        <v>685</v>
      </c>
      <c r="AD566" s="285" t="s">
        <v>1649</v>
      </c>
      <c r="AF566" s="65">
        <f>$KS$844</f>
        <v>354.49999999999994</v>
      </c>
      <c r="AG566" s="452" t="s">
        <v>685</v>
      </c>
      <c r="AH566" s="107" t="s">
        <v>2209</v>
      </c>
      <c r="AJ566" s="65">
        <f>$AAZ$850</f>
        <v>199.6</v>
      </c>
      <c r="AK566" s="452" t="s">
        <v>685</v>
      </c>
      <c r="AL566" s="107" t="s">
        <v>2726</v>
      </c>
      <c r="AN566" s="65">
        <f>$AKI$856</f>
        <v>165.39999999999998</v>
      </c>
      <c r="AO566" s="452" t="s">
        <v>685</v>
      </c>
      <c r="AP566" s="285" t="s">
        <v>15</v>
      </c>
      <c r="AR566" s="65">
        <f>$LB$862</f>
        <v>350</v>
      </c>
      <c r="AS566" s="452" t="s">
        <v>685</v>
      </c>
      <c r="AT566" s="107" t="s">
        <v>2730</v>
      </c>
      <c r="AW566" s="65">
        <f>$AOD$868</f>
        <v>256.7</v>
      </c>
    </row>
    <row r="567" spans="1:49" s="34" customFormat="1" ht="15.75" customHeight="1">
      <c r="A567" s="452" t="s">
        <v>689</v>
      </c>
      <c r="B567" s="284" t="s">
        <v>3638</v>
      </c>
      <c r="D567" s="65">
        <f>$BDJ$802</f>
        <v>2378.8000000000002</v>
      </c>
      <c r="E567" s="452" t="s">
        <v>689</v>
      </c>
      <c r="F567" s="107" t="s">
        <v>668</v>
      </c>
      <c r="H567" s="65">
        <f>$SI$808</f>
        <v>2368</v>
      </c>
      <c r="I567" s="452" t="s">
        <v>689</v>
      </c>
      <c r="J567" s="284" t="s">
        <v>21</v>
      </c>
      <c r="L567" s="65">
        <f>$Q$814</f>
        <v>1631.6</v>
      </c>
      <c r="M567" s="452" t="s">
        <v>689</v>
      </c>
      <c r="N567" s="107" t="s">
        <v>154</v>
      </c>
      <c r="P567" s="65">
        <f>$AR$820</f>
        <v>622.1</v>
      </c>
      <c r="Q567" s="452" t="s">
        <v>689</v>
      </c>
      <c r="R567" s="284" t="s">
        <v>3644</v>
      </c>
      <c r="T567" s="65">
        <f>$BFL$826</f>
        <v>1415.4</v>
      </c>
      <c r="U567" s="452" t="s">
        <v>689</v>
      </c>
      <c r="V567" s="285" t="s">
        <v>1671</v>
      </c>
      <c r="X567" s="65">
        <f>$RQ$832</f>
        <v>470.1</v>
      </c>
      <c r="Y567" s="452" t="s">
        <v>689</v>
      </c>
      <c r="Z567" s="285" t="s">
        <v>17</v>
      </c>
      <c r="AB567" s="65">
        <f>$EM$838</f>
        <v>530.70000000000005</v>
      </c>
      <c r="AC567" s="452" t="s">
        <v>689</v>
      </c>
      <c r="AD567" s="285" t="s">
        <v>1690</v>
      </c>
      <c r="AF567" s="65">
        <f>$ZG$844</f>
        <v>354.2</v>
      </c>
      <c r="AG567" s="452" t="s">
        <v>689</v>
      </c>
      <c r="AH567" s="107" t="s">
        <v>2197</v>
      </c>
      <c r="AJ567" s="65">
        <f>$ADK$850</f>
        <v>199.2</v>
      </c>
      <c r="AK567" s="452" t="s">
        <v>689</v>
      </c>
      <c r="AL567" s="107" t="s">
        <v>2707</v>
      </c>
      <c r="AN567" s="65">
        <f>$ALJ$856</f>
        <v>165.20000000000002</v>
      </c>
      <c r="AO567" s="452" t="s">
        <v>689</v>
      </c>
      <c r="AP567" s="107" t="s">
        <v>668</v>
      </c>
      <c r="AR567" s="65">
        <f>$SI$862</f>
        <v>349.7</v>
      </c>
      <c r="AS567" s="452" t="s">
        <v>689</v>
      </c>
      <c r="AT567" s="285" t="s">
        <v>25</v>
      </c>
      <c r="AW567" s="65">
        <f>$BA$868</f>
        <v>253.89999999999998</v>
      </c>
    </row>
    <row r="568" spans="1:49" s="34" customFormat="1" ht="15.75" customHeight="1">
      <c r="A568" s="452" t="s">
        <v>690</v>
      </c>
      <c r="B568" s="285" t="s">
        <v>1661</v>
      </c>
      <c r="D568" s="65">
        <f>$CT$802</f>
        <v>2360</v>
      </c>
      <c r="E568" s="452" t="s">
        <v>690</v>
      </c>
      <c r="F568" s="107" t="s">
        <v>2726</v>
      </c>
      <c r="H568" s="65">
        <f>$AKI$808</f>
        <v>2345.1000000000004</v>
      </c>
      <c r="I568" s="452" t="s">
        <v>690</v>
      </c>
      <c r="J568" s="107" t="s">
        <v>154</v>
      </c>
      <c r="L568" s="65">
        <f>$AR$814</f>
        <v>1628.6999999999998</v>
      </c>
      <c r="M568" s="452" t="s">
        <v>690</v>
      </c>
      <c r="N568" s="106" t="s">
        <v>1344</v>
      </c>
      <c r="P568" s="65">
        <f>$GX$820</f>
        <v>616.1</v>
      </c>
      <c r="Q568" s="452" t="s">
        <v>690</v>
      </c>
      <c r="R568" s="285" t="s">
        <v>1671</v>
      </c>
      <c r="T568" s="65">
        <f>$RQ$826</f>
        <v>1409.9</v>
      </c>
      <c r="U568" s="452" t="s">
        <v>690</v>
      </c>
      <c r="V568" s="107" t="s">
        <v>668</v>
      </c>
      <c r="X568" s="65">
        <f>$SI$832</f>
        <v>464</v>
      </c>
      <c r="Y568" s="452" t="s">
        <v>690</v>
      </c>
      <c r="Z568" s="107" t="s">
        <v>141</v>
      </c>
      <c r="AB568" s="65">
        <f>$GO$838</f>
        <v>530</v>
      </c>
      <c r="AC568" s="452" t="s">
        <v>690</v>
      </c>
      <c r="AD568" s="107" t="s">
        <v>2713</v>
      </c>
      <c r="AF568" s="65">
        <f>$AJZ$844</f>
        <v>349</v>
      </c>
      <c r="AG568" s="452" t="s">
        <v>690</v>
      </c>
      <c r="AH568" s="107" t="s">
        <v>2719</v>
      </c>
      <c r="AJ568" s="65">
        <f>$AJQ$850</f>
        <v>197.9</v>
      </c>
      <c r="AK568" s="452" t="s">
        <v>690</v>
      </c>
      <c r="AL568" s="285" t="s">
        <v>17</v>
      </c>
      <c r="AN568" s="65">
        <f>$EM$856</f>
        <v>162</v>
      </c>
      <c r="AO568" s="452" t="s">
        <v>690</v>
      </c>
      <c r="AP568" s="285" t="s">
        <v>1671</v>
      </c>
      <c r="AR568" s="65">
        <f>$RQ$862</f>
        <v>347.5</v>
      </c>
      <c r="AS568" s="452" t="s">
        <v>690</v>
      </c>
      <c r="AT568" s="285" t="s">
        <v>1666</v>
      </c>
      <c r="AW568" s="65">
        <f>$ND$868</f>
        <v>248.29999999999998</v>
      </c>
    </row>
    <row r="569" spans="1:49" s="34" customFormat="1" ht="15.75" customHeight="1">
      <c r="A569" s="452" t="s">
        <v>691</v>
      </c>
      <c r="B569" s="285" t="s">
        <v>17</v>
      </c>
      <c r="D569" s="65">
        <f>$EM$802</f>
        <v>2359.3000000000002</v>
      </c>
      <c r="E569" s="452" t="s">
        <v>691</v>
      </c>
      <c r="F569" s="106" t="s">
        <v>1337</v>
      </c>
      <c r="H569" s="65">
        <f>$H$808</f>
        <v>2329.1999999999998</v>
      </c>
      <c r="I569" s="452" t="s">
        <v>691</v>
      </c>
      <c r="J569" s="107" t="s">
        <v>2710</v>
      </c>
      <c r="L569" s="65">
        <f>$ALA$814</f>
        <v>1603.8</v>
      </c>
      <c r="M569" s="452" t="s">
        <v>691</v>
      </c>
      <c r="N569" s="107" t="s">
        <v>2716</v>
      </c>
      <c r="P569" s="65">
        <f>$AOV$820</f>
        <v>615.90000000000009</v>
      </c>
      <c r="Q569" s="452" t="s">
        <v>691</v>
      </c>
      <c r="R569" s="107" t="s">
        <v>2832</v>
      </c>
      <c r="T569" s="65">
        <f>$AGW$826</f>
        <v>1408</v>
      </c>
      <c r="U569" s="452" t="s">
        <v>691</v>
      </c>
      <c r="V569" s="107" t="s">
        <v>3622</v>
      </c>
      <c r="X569" s="65">
        <f>$AXM$832</f>
        <v>462.29999999999995</v>
      </c>
      <c r="Y569" s="452" t="s">
        <v>691</v>
      </c>
      <c r="Z569" s="107" t="s">
        <v>2723</v>
      </c>
      <c r="AB569" s="65">
        <f>$AGE$838</f>
        <v>527.70000000000005</v>
      </c>
      <c r="AC569" s="452" t="s">
        <v>691</v>
      </c>
      <c r="AD569" s="285" t="s">
        <v>1661</v>
      </c>
      <c r="AF569" s="65">
        <f>$CT$844</f>
        <v>349</v>
      </c>
      <c r="AG569" s="452" t="s">
        <v>691</v>
      </c>
      <c r="AH569" s="284" t="s">
        <v>3620</v>
      </c>
      <c r="AJ569" s="65">
        <f>$AWU$850</f>
        <v>197.8</v>
      </c>
      <c r="AK569" s="452" t="s">
        <v>691</v>
      </c>
      <c r="AL569" s="107" t="s">
        <v>651</v>
      </c>
      <c r="AN569" s="65">
        <f>$DL$856</f>
        <v>161.79999999999998</v>
      </c>
      <c r="AO569" s="452" t="s">
        <v>691</v>
      </c>
      <c r="AP569" s="285" t="s">
        <v>1649</v>
      </c>
      <c r="AR569" s="65">
        <f>$KS$862</f>
        <v>336.5</v>
      </c>
      <c r="AS569" s="452" t="s">
        <v>691</v>
      </c>
      <c r="AT569" s="284" t="s">
        <v>3625</v>
      </c>
      <c r="AW569" s="65">
        <f>$AYN$868</f>
        <v>247.6</v>
      </c>
    </row>
    <row r="570" spans="1:49" s="34" customFormat="1" ht="15.75" customHeight="1">
      <c r="A570" s="452" t="s">
        <v>697</v>
      </c>
      <c r="B570" s="107" t="s">
        <v>2732</v>
      </c>
      <c r="D570" s="65">
        <f>$AQO$802</f>
        <v>2357.6</v>
      </c>
      <c r="E570" s="452" t="s">
        <v>697</v>
      </c>
      <c r="F570" s="107" t="s">
        <v>2725</v>
      </c>
      <c r="H570" s="65">
        <f>$AIP$808</f>
        <v>2326.3999999999996</v>
      </c>
      <c r="I570" s="452" t="s">
        <v>697</v>
      </c>
      <c r="J570" s="107" t="s">
        <v>162</v>
      </c>
      <c r="L570" s="65">
        <f>$HG$814</f>
        <v>1599.5000000000002</v>
      </c>
      <c r="M570" s="452" t="s">
        <v>697</v>
      </c>
      <c r="N570" s="284" t="s">
        <v>142</v>
      </c>
      <c r="P570" s="65">
        <f>$DU$820</f>
        <v>613.69999999999993</v>
      </c>
      <c r="Q570" s="452" t="s">
        <v>697</v>
      </c>
      <c r="R570" s="107" t="s">
        <v>2203</v>
      </c>
      <c r="T570" s="65">
        <f>$WM$826</f>
        <v>1407.1000000000001</v>
      </c>
      <c r="U570" s="452" t="s">
        <v>697</v>
      </c>
      <c r="V570" s="107" t="s">
        <v>2216</v>
      </c>
      <c r="X570" s="65">
        <f>$TA$832</f>
        <v>459.79999999999995</v>
      </c>
      <c r="Y570" s="452" t="s">
        <v>697</v>
      </c>
      <c r="Z570" s="285" t="s">
        <v>1666</v>
      </c>
      <c r="AB570" s="65">
        <f>$ND$838</f>
        <v>523.4</v>
      </c>
      <c r="AC570" s="452" t="s">
        <v>697</v>
      </c>
      <c r="AD570" s="107" t="s">
        <v>155</v>
      </c>
      <c r="AF570" s="65">
        <f>$BJ$844</f>
        <v>345.79999999999995</v>
      </c>
      <c r="AG570" s="452" t="s">
        <v>697</v>
      </c>
      <c r="AH570" s="107" t="s">
        <v>2195</v>
      </c>
      <c r="AJ570" s="65">
        <f>$XN$850</f>
        <v>197.20000000000002</v>
      </c>
      <c r="AK570" s="452" t="s">
        <v>697</v>
      </c>
      <c r="AL570" s="107" t="s">
        <v>675</v>
      </c>
      <c r="AN570" s="65">
        <f>$MC$856</f>
        <v>158.5</v>
      </c>
      <c r="AO570" s="452" t="s">
        <v>697</v>
      </c>
      <c r="AP570" s="107" t="s">
        <v>704</v>
      </c>
      <c r="AR570" s="65">
        <f>$DC$862</f>
        <v>332.7</v>
      </c>
      <c r="AS570" s="452" t="s">
        <v>697</v>
      </c>
      <c r="AT570" s="284" t="s">
        <v>3621</v>
      </c>
      <c r="AW570" s="65">
        <f>$AXD$868</f>
        <v>246.29999999999998</v>
      </c>
    </row>
    <row r="571" spans="1:49" s="34" customFormat="1" ht="15.75" customHeight="1">
      <c r="A571" s="452" t="s">
        <v>698</v>
      </c>
      <c r="B571" s="107" t="s">
        <v>2196</v>
      </c>
      <c r="D571" s="65">
        <f>$WV$802</f>
        <v>2344.8000000000002</v>
      </c>
      <c r="E571" s="452" t="s">
        <v>698</v>
      </c>
      <c r="F571" s="107" t="s">
        <v>2202</v>
      </c>
      <c r="H571" s="65">
        <f>$YO$808</f>
        <v>2323.1</v>
      </c>
      <c r="I571" s="452" t="s">
        <v>698</v>
      </c>
      <c r="J571" s="107" t="s">
        <v>2708</v>
      </c>
      <c r="L571" s="65">
        <f>$AMK$814</f>
        <v>1590.2000000000003</v>
      </c>
      <c r="M571" s="452" t="s">
        <v>698</v>
      </c>
      <c r="N571" s="107" t="s">
        <v>2709</v>
      </c>
      <c r="P571" s="65">
        <f>$ANL$820</f>
        <v>600.20000000000005</v>
      </c>
      <c r="Q571" s="452" t="s">
        <v>698</v>
      </c>
      <c r="R571" s="285" t="s">
        <v>2325</v>
      </c>
      <c r="T571" s="65">
        <f>$OE$826</f>
        <v>1403.5</v>
      </c>
      <c r="U571" s="452" t="s">
        <v>698</v>
      </c>
      <c r="V571" s="107" t="s">
        <v>2832</v>
      </c>
      <c r="X571" s="65">
        <f>$AGW$832</f>
        <v>452.30000000000007</v>
      </c>
      <c r="Y571" s="452" t="s">
        <v>698</v>
      </c>
      <c r="Z571" s="284" t="s">
        <v>3636</v>
      </c>
      <c r="AB571" s="65">
        <f>$BCR$838</f>
        <v>522.90000000000009</v>
      </c>
      <c r="AC571" s="452" t="s">
        <v>698</v>
      </c>
      <c r="AD571" s="284" t="s">
        <v>3629</v>
      </c>
      <c r="AF571" s="65">
        <f>$BAG$844</f>
        <v>344.20000000000005</v>
      </c>
      <c r="AG571" s="452" t="s">
        <v>698</v>
      </c>
      <c r="AH571" s="107" t="s">
        <v>687</v>
      </c>
      <c r="AJ571" s="65">
        <f>$BS$850</f>
        <v>191.49999999999997</v>
      </c>
      <c r="AK571" s="452" t="s">
        <v>698</v>
      </c>
      <c r="AL571" s="284" t="s">
        <v>3635</v>
      </c>
      <c r="AN571" s="65">
        <f>$BCI$856</f>
        <v>157.29999999999998</v>
      </c>
      <c r="AO571" s="452" t="s">
        <v>698</v>
      </c>
      <c r="AP571" s="284" t="s">
        <v>142</v>
      </c>
      <c r="AR571" s="65">
        <f>$DU$862</f>
        <v>323.3</v>
      </c>
      <c r="AS571" s="452" t="s">
        <v>698</v>
      </c>
      <c r="AT571" s="284" t="s">
        <v>3631</v>
      </c>
      <c r="AW571" s="65">
        <f>$BAY$868</f>
        <v>246.20000000000002</v>
      </c>
    </row>
    <row r="572" spans="1:49" s="34" customFormat="1" ht="15.75" customHeight="1">
      <c r="A572" s="452" t="s">
        <v>699</v>
      </c>
      <c r="B572" s="107" t="s">
        <v>2727</v>
      </c>
      <c r="D572" s="65">
        <f>$APN$802</f>
        <v>2344.8000000000002</v>
      </c>
      <c r="E572" s="452" t="s">
        <v>699</v>
      </c>
      <c r="F572" s="107" t="s">
        <v>2721</v>
      </c>
      <c r="H572" s="65">
        <f>$AMT$808</f>
        <v>2298.2999999999997</v>
      </c>
      <c r="I572" s="452" t="s">
        <v>699</v>
      </c>
      <c r="J572" s="284" t="s">
        <v>3630</v>
      </c>
      <c r="L572" s="65">
        <f>$BAP$814</f>
        <v>1582.2</v>
      </c>
      <c r="M572" s="452" t="s">
        <v>699</v>
      </c>
      <c r="N572" s="284" t="s">
        <v>3625</v>
      </c>
      <c r="P572" s="65">
        <f>$AYN$820</f>
        <v>592.6</v>
      </c>
      <c r="Q572" s="452" t="s">
        <v>699</v>
      </c>
      <c r="R572" s="107" t="s">
        <v>2727</v>
      </c>
      <c r="T572" s="65">
        <f>$APN$826</f>
        <v>1389.4</v>
      </c>
      <c r="U572" s="452" t="s">
        <v>699</v>
      </c>
      <c r="V572" s="284" t="s">
        <v>3641</v>
      </c>
      <c r="X572" s="65">
        <f>$BEK$832</f>
        <v>451.20000000000005</v>
      </c>
      <c r="Y572" s="452" t="s">
        <v>699</v>
      </c>
      <c r="Z572" s="107" t="s">
        <v>2848</v>
      </c>
      <c r="AB572" s="65">
        <f>$AJH$838</f>
        <v>518.9</v>
      </c>
      <c r="AC572" s="452" t="s">
        <v>699</v>
      </c>
      <c r="AD572" s="107" t="s">
        <v>2210</v>
      </c>
      <c r="AF572" s="65">
        <f>$XE$844</f>
        <v>340.1</v>
      </c>
      <c r="AG572" s="452" t="s">
        <v>699</v>
      </c>
      <c r="AH572" s="284" t="s">
        <v>3631</v>
      </c>
      <c r="AJ572" s="65">
        <f>$BAY$850</f>
        <v>191.1</v>
      </c>
      <c r="AK572" s="452" t="s">
        <v>699</v>
      </c>
      <c r="AL572" s="107" t="s">
        <v>694</v>
      </c>
      <c r="AN572" s="65">
        <f>$RH$856</f>
        <v>153.5</v>
      </c>
      <c r="AO572" s="452" t="s">
        <v>699</v>
      </c>
      <c r="AP572" s="284" t="s">
        <v>3634</v>
      </c>
      <c r="AR572" s="65">
        <f>$BBZ$862</f>
        <v>323.10000000000002</v>
      </c>
      <c r="AS572" s="452" t="s">
        <v>699</v>
      </c>
      <c r="AT572" s="107" t="s">
        <v>687</v>
      </c>
      <c r="AW572" s="65">
        <f>$BS$868</f>
        <v>244.9</v>
      </c>
    </row>
    <row r="573" spans="1:49" s="34" customFormat="1" ht="15.75" customHeight="1">
      <c r="A573" s="452" t="s">
        <v>701</v>
      </c>
      <c r="B573" s="285" t="s">
        <v>23</v>
      </c>
      <c r="D573" s="65">
        <f>$OW$802</f>
        <v>2342.4</v>
      </c>
      <c r="E573" s="452" t="s">
        <v>701</v>
      </c>
      <c r="F573" s="107" t="s">
        <v>180</v>
      </c>
      <c r="H573" s="65">
        <f>$ZP$808</f>
        <v>2291.2999999999997</v>
      </c>
      <c r="I573" s="452" t="s">
        <v>701</v>
      </c>
      <c r="J573" s="107" t="s">
        <v>2709</v>
      </c>
      <c r="L573" s="65">
        <f>$ANL$814</f>
        <v>1562.5</v>
      </c>
      <c r="M573" s="452" t="s">
        <v>701</v>
      </c>
      <c r="N573" s="285" t="s">
        <v>1653</v>
      </c>
      <c r="P573" s="65">
        <f>$FW$820</f>
        <v>589.5</v>
      </c>
      <c r="Q573" s="452" t="s">
        <v>701</v>
      </c>
      <c r="R573" s="107" t="s">
        <v>2212</v>
      </c>
      <c r="T573" s="65">
        <f>$XW$826</f>
        <v>1378.3</v>
      </c>
      <c r="U573" s="452" t="s">
        <v>701</v>
      </c>
      <c r="V573" s="284" t="s">
        <v>3630</v>
      </c>
      <c r="X573" s="65">
        <f>$BAP$832</f>
        <v>449.70000000000005</v>
      </c>
      <c r="Y573" s="452" t="s">
        <v>701</v>
      </c>
      <c r="Z573" s="107" t="s">
        <v>2720</v>
      </c>
      <c r="AB573" s="65">
        <f>$AHX$838</f>
        <v>517.79999999999995</v>
      </c>
      <c r="AC573" s="452" t="s">
        <v>701</v>
      </c>
      <c r="AD573" s="285" t="s">
        <v>33</v>
      </c>
      <c r="AF573" s="65">
        <f>$CK$844</f>
        <v>333.5</v>
      </c>
      <c r="AG573" s="452" t="s">
        <v>701</v>
      </c>
      <c r="AH573" s="284" t="s">
        <v>3627</v>
      </c>
      <c r="AJ573" s="65">
        <f>$AZO$850</f>
        <v>189.10000000000002</v>
      </c>
      <c r="AK573" s="452" t="s">
        <v>701</v>
      </c>
      <c r="AL573" s="285" t="s">
        <v>1665</v>
      </c>
      <c r="AN573" s="65">
        <f>$VU$856</f>
        <v>152.19999999999999</v>
      </c>
      <c r="AO573" s="452" t="s">
        <v>701</v>
      </c>
      <c r="AP573" s="107" t="s">
        <v>2721</v>
      </c>
      <c r="AR573" s="65">
        <f>$AMT$862</f>
        <v>322.8</v>
      </c>
      <c r="AS573" s="452" t="s">
        <v>701</v>
      </c>
      <c r="AT573" s="107" t="s">
        <v>2708</v>
      </c>
      <c r="AW573" s="65">
        <f>$AMK$868</f>
        <v>244</v>
      </c>
    </row>
    <row r="574" spans="1:49" s="34" customFormat="1" ht="15.75" customHeight="1">
      <c r="A574" s="452" t="s">
        <v>702</v>
      </c>
      <c r="B574" s="107" t="s">
        <v>658</v>
      </c>
      <c r="D574" s="65">
        <f>$KA$802</f>
        <v>2334.5</v>
      </c>
      <c r="E574" s="452" t="s">
        <v>702</v>
      </c>
      <c r="F574" s="284" t="s">
        <v>3635</v>
      </c>
      <c r="H574" s="65">
        <f>$BCI$808</f>
        <v>2290.1999999999998</v>
      </c>
      <c r="I574" s="452" t="s">
        <v>702</v>
      </c>
      <c r="J574" s="285" t="s">
        <v>1667</v>
      </c>
      <c r="L574" s="65">
        <f>$VC$814</f>
        <v>1559.9</v>
      </c>
      <c r="M574" s="452" t="s">
        <v>702</v>
      </c>
      <c r="N574" s="285" t="s">
        <v>1666</v>
      </c>
      <c r="P574" s="65">
        <f>$ND$820</f>
        <v>572.40000000000009</v>
      </c>
      <c r="Q574" s="452" t="s">
        <v>702</v>
      </c>
      <c r="R574" s="106" t="s">
        <v>1346</v>
      </c>
      <c r="T574" s="65">
        <f>$QY$826</f>
        <v>1375.6</v>
      </c>
      <c r="U574" s="452" t="s">
        <v>702</v>
      </c>
      <c r="V574" s="284" t="s">
        <v>3620</v>
      </c>
      <c r="X574" s="65">
        <f>$AWU$832</f>
        <v>449.3</v>
      </c>
      <c r="Y574" s="452" t="s">
        <v>702</v>
      </c>
      <c r="Z574" s="107" t="s">
        <v>638</v>
      </c>
      <c r="AB574" s="65">
        <f>$JI$838</f>
        <v>516.6</v>
      </c>
      <c r="AC574" s="452" t="s">
        <v>702</v>
      </c>
      <c r="AD574" s="284" t="s">
        <v>21</v>
      </c>
      <c r="AF574" s="65">
        <f>$Q$844</f>
        <v>331.3</v>
      </c>
      <c r="AG574" s="452" t="s">
        <v>702</v>
      </c>
      <c r="AH574" s="284" t="s">
        <v>143</v>
      </c>
      <c r="AJ574" s="65">
        <f>$FN$850</f>
        <v>188.2</v>
      </c>
      <c r="AK574" s="452" t="s">
        <v>702</v>
      </c>
      <c r="AL574" s="284" t="s">
        <v>3642</v>
      </c>
      <c r="AN574" s="65">
        <f>$BET$856</f>
        <v>151.4</v>
      </c>
      <c r="AO574" s="452" t="s">
        <v>702</v>
      </c>
      <c r="AP574" s="284" t="s">
        <v>3638</v>
      </c>
      <c r="AR574" s="65">
        <f>$BDJ$862</f>
        <v>318.8</v>
      </c>
      <c r="AS574" s="452" t="s">
        <v>702</v>
      </c>
      <c r="AT574" s="284" t="s">
        <v>3630</v>
      </c>
      <c r="AW574" s="65">
        <f>$BAP$868</f>
        <v>243.59999999999997</v>
      </c>
    </row>
    <row r="575" spans="1:49" s="34" customFormat="1" ht="15.75" customHeight="1">
      <c r="A575" s="452" t="s">
        <v>703</v>
      </c>
      <c r="B575" s="107" t="s">
        <v>2195</v>
      </c>
      <c r="D575" s="65">
        <f>$XN$802</f>
        <v>2330.3000000000002</v>
      </c>
      <c r="E575" s="452" t="s">
        <v>703</v>
      </c>
      <c r="F575" s="107" t="s">
        <v>141</v>
      </c>
      <c r="H575" s="65">
        <f>$GO$808</f>
        <v>2287.1000000000004</v>
      </c>
      <c r="I575" s="452" t="s">
        <v>703</v>
      </c>
      <c r="J575" s="285" t="s">
        <v>1653</v>
      </c>
      <c r="L575" s="65">
        <f>$FW$814</f>
        <v>1557.7</v>
      </c>
      <c r="M575" s="452" t="s">
        <v>703</v>
      </c>
      <c r="N575" s="284" t="s">
        <v>3645</v>
      </c>
      <c r="P575" s="65">
        <f>$BFU$820</f>
        <v>571.30000000000007</v>
      </c>
      <c r="Q575" s="452" t="s">
        <v>703</v>
      </c>
      <c r="R575" s="284" t="s">
        <v>3638</v>
      </c>
      <c r="T575" s="65">
        <f>$BDJ$826</f>
        <v>1369.8</v>
      </c>
      <c r="U575" s="452" t="s">
        <v>703</v>
      </c>
      <c r="V575" s="284" t="s">
        <v>3621</v>
      </c>
      <c r="X575" s="65">
        <f>$AXD$832</f>
        <v>440.2</v>
      </c>
      <c r="Y575" s="452" t="s">
        <v>703</v>
      </c>
      <c r="Z575" s="106" t="s">
        <v>1344</v>
      </c>
      <c r="AB575" s="65">
        <f>$GX$838</f>
        <v>511.7</v>
      </c>
      <c r="AC575" s="452" t="s">
        <v>703</v>
      </c>
      <c r="AD575" s="107" t="s">
        <v>3622</v>
      </c>
      <c r="AF575" s="65">
        <f>$AXM$844</f>
        <v>327.8</v>
      </c>
      <c r="AG575" s="452" t="s">
        <v>703</v>
      </c>
      <c r="AH575" s="107" t="s">
        <v>2212</v>
      </c>
      <c r="AJ575" s="65">
        <f>$XW$850</f>
        <v>187.2</v>
      </c>
      <c r="AK575" s="452" t="s">
        <v>703</v>
      </c>
      <c r="AL575" s="284" t="s">
        <v>3639</v>
      </c>
      <c r="AN575" s="65">
        <f>$BDS$856</f>
        <v>151.1</v>
      </c>
      <c r="AO575" s="452" t="s">
        <v>703</v>
      </c>
      <c r="AP575" s="107" t="s">
        <v>3637</v>
      </c>
      <c r="AR575" s="65">
        <f>$BDA$862</f>
        <v>318</v>
      </c>
      <c r="AS575" s="452" t="s">
        <v>703</v>
      </c>
      <c r="AT575" s="107" t="s">
        <v>3685</v>
      </c>
      <c r="AW575" s="65">
        <f>$BGD$868</f>
        <v>241.70000000000002</v>
      </c>
    </row>
    <row r="576" spans="1:49" s="34" customFormat="1" ht="15.75" customHeight="1">
      <c r="A576" s="452" t="s">
        <v>706</v>
      </c>
      <c r="B576" s="285" t="s">
        <v>1664</v>
      </c>
      <c r="D576" s="65">
        <f>$QG$802</f>
        <v>2330.3000000000002</v>
      </c>
      <c r="E576" s="452" t="s">
        <v>706</v>
      </c>
      <c r="F576" s="107" t="s">
        <v>653</v>
      </c>
      <c r="H576" s="65">
        <f>$IZ$808</f>
        <v>2280.4</v>
      </c>
      <c r="I576" s="452" t="s">
        <v>706</v>
      </c>
      <c r="J576" s="107" t="s">
        <v>2202</v>
      </c>
      <c r="L576" s="65">
        <f>$YO$814</f>
        <v>1555.1</v>
      </c>
      <c r="M576" s="452" t="s">
        <v>706</v>
      </c>
      <c r="N576" s="285" t="s">
        <v>15</v>
      </c>
      <c r="P576" s="65">
        <f>$LB$820</f>
        <v>571.20000000000005</v>
      </c>
      <c r="Q576" s="452" t="s">
        <v>706</v>
      </c>
      <c r="R576" s="107" t="s">
        <v>141</v>
      </c>
      <c r="T576" s="65">
        <f>$GO$826</f>
        <v>1348.2</v>
      </c>
      <c r="U576" s="452" t="s">
        <v>706</v>
      </c>
      <c r="V576" s="107" t="s">
        <v>153</v>
      </c>
      <c r="X576" s="65">
        <f>$SR$832</f>
        <v>436.90000000000003</v>
      </c>
      <c r="Y576" s="452" t="s">
        <v>706</v>
      </c>
      <c r="Z576" s="106" t="s">
        <v>1349</v>
      </c>
      <c r="AB576" s="65">
        <f>$LT$838</f>
        <v>492.29999999999995</v>
      </c>
      <c r="AC576" s="452" t="s">
        <v>706</v>
      </c>
      <c r="AD576" s="285" t="s">
        <v>37</v>
      </c>
      <c r="AF576" s="65">
        <f>$EV$844</f>
        <v>326.7</v>
      </c>
      <c r="AG576" s="452" t="s">
        <v>706</v>
      </c>
      <c r="AH576" s="285" t="s">
        <v>25</v>
      </c>
      <c r="AJ576" s="65">
        <f>$BA$850</f>
        <v>183.2</v>
      </c>
      <c r="AK576" s="452" t="s">
        <v>706</v>
      </c>
      <c r="AL576" s="107" t="s">
        <v>162</v>
      </c>
      <c r="AN576" s="65">
        <f>$HG$856</f>
        <v>149.4</v>
      </c>
      <c r="AO576" s="452" t="s">
        <v>706</v>
      </c>
      <c r="AP576" s="107" t="s">
        <v>2220</v>
      </c>
      <c r="AR576" s="65">
        <f>$YF$862</f>
        <v>317.20000000000005</v>
      </c>
      <c r="AS576" s="452" t="s">
        <v>706</v>
      </c>
      <c r="AT576" s="107" t="s">
        <v>654</v>
      </c>
      <c r="AW576" s="65">
        <f>$HP$868</f>
        <v>240.2</v>
      </c>
    </row>
    <row r="577" spans="1:49" s="34" customFormat="1" ht="15.75" customHeight="1">
      <c r="A577" s="452" t="s">
        <v>775</v>
      </c>
      <c r="B577" s="107" t="s">
        <v>683</v>
      </c>
      <c r="D577" s="65">
        <f>$Z$802</f>
        <v>2330.3000000000002</v>
      </c>
      <c r="E577" s="452" t="s">
        <v>775</v>
      </c>
      <c r="F577" s="284" t="s">
        <v>3647</v>
      </c>
      <c r="H577" s="65">
        <f>$BGV$808</f>
        <v>2273.6999999999998</v>
      </c>
      <c r="I577" s="452" t="s">
        <v>775</v>
      </c>
      <c r="J577" s="107" t="s">
        <v>2220</v>
      </c>
      <c r="L577" s="65">
        <f>$YF$814</f>
        <v>1543.6</v>
      </c>
      <c r="M577" s="452" t="s">
        <v>775</v>
      </c>
      <c r="N577" s="107" t="s">
        <v>682</v>
      </c>
      <c r="P577" s="65">
        <f>$HY$820</f>
        <v>567.29999999999995</v>
      </c>
      <c r="Q577" s="452" t="s">
        <v>775</v>
      </c>
      <c r="R577" s="107" t="s">
        <v>687</v>
      </c>
      <c r="T577" s="65">
        <f>$BS$826</f>
        <v>1343.1</v>
      </c>
      <c r="U577" s="452" t="s">
        <v>775</v>
      </c>
      <c r="V577" s="106" t="s">
        <v>1337</v>
      </c>
      <c r="X577" s="65">
        <f>$H$832</f>
        <v>434.9</v>
      </c>
      <c r="Y577" s="452" t="s">
        <v>775</v>
      </c>
      <c r="Z577" s="107" t="s">
        <v>2710</v>
      </c>
      <c r="AB577" s="65">
        <f>$ALA$838</f>
        <v>469.3</v>
      </c>
      <c r="AC577" s="452" t="s">
        <v>775</v>
      </c>
      <c r="AD577" s="285" t="s">
        <v>17</v>
      </c>
      <c r="AF577" s="65">
        <f>$EM$844</f>
        <v>320.2</v>
      </c>
      <c r="AG577" s="452" t="s">
        <v>775</v>
      </c>
      <c r="AH577" s="107" t="s">
        <v>2193</v>
      </c>
      <c r="AJ577" s="65">
        <f>$ASZ$850</f>
        <v>182.3</v>
      </c>
      <c r="AK577" s="452" t="s">
        <v>775</v>
      </c>
      <c r="AL577" s="107" t="s">
        <v>2713</v>
      </c>
      <c r="AN577" s="65">
        <f>$AJZ$856</f>
        <v>149.39999999999998</v>
      </c>
      <c r="AO577" s="452" t="s">
        <v>775</v>
      </c>
      <c r="AP577" s="107" t="s">
        <v>2708</v>
      </c>
      <c r="AR577" s="65">
        <f>$AMK$862</f>
        <v>314.20000000000005</v>
      </c>
      <c r="AS577" s="452" t="s">
        <v>775</v>
      </c>
      <c r="AT577" s="107" t="s">
        <v>2734</v>
      </c>
      <c r="AW577" s="65">
        <f>$ALS$868</f>
        <v>239.20000000000002</v>
      </c>
    </row>
    <row r="578" spans="1:49" s="34" customFormat="1" ht="15.75" customHeight="1">
      <c r="A578" s="452" t="s">
        <v>776</v>
      </c>
      <c r="B578" s="107" t="s">
        <v>3637</v>
      </c>
      <c r="D578" s="65">
        <f>$BDA$802</f>
        <v>2330.3000000000002</v>
      </c>
      <c r="E578" s="452" t="s">
        <v>776</v>
      </c>
      <c r="F578" s="107" t="s">
        <v>3633</v>
      </c>
      <c r="H578" s="65">
        <f>$BBQ$808</f>
        <v>2269.6</v>
      </c>
      <c r="I578" s="452" t="s">
        <v>776</v>
      </c>
      <c r="J578" s="285" t="s">
        <v>37</v>
      </c>
      <c r="L578" s="65">
        <f>$EV$814</f>
        <v>1541</v>
      </c>
      <c r="M578" s="452" t="s">
        <v>776</v>
      </c>
      <c r="N578" s="107" t="s">
        <v>141</v>
      </c>
      <c r="P578" s="65">
        <f>$GO$820</f>
        <v>559.6</v>
      </c>
      <c r="Q578" s="452" t="s">
        <v>776</v>
      </c>
      <c r="R578" s="285" t="s">
        <v>37</v>
      </c>
      <c r="T578" s="65">
        <f>$EV$826</f>
        <v>1315.8</v>
      </c>
      <c r="U578" s="452" t="s">
        <v>776</v>
      </c>
      <c r="V578" s="285" t="s">
        <v>1665</v>
      </c>
      <c r="X578" s="65">
        <f>$VU$832</f>
        <v>434.1</v>
      </c>
      <c r="Y578" s="452" t="s">
        <v>776</v>
      </c>
      <c r="Z578" s="107" t="s">
        <v>154</v>
      </c>
      <c r="AB578" s="65">
        <f>$AR$838</f>
        <v>465.20000000000005</v>
      </c>
      <c r="AC578" s="452" t="s">
        <v>776</v>
      </c>
      <c r="AD578" s="284" t="s">
        <v>3655</v>
      </c>
      <c r="AF578" s="65">
        <f>$AZF$844</f>
        <v>313.8</v>
      </c>
      <c r="AG578" s="452" t="s">
        <v>776</v>
      </c>
      <c r="AH578" s="284" t="s">
        <v>3641</v>
      </c>
      <c r="AJ578" s="65">
        <f>$BEK$850</f>
        <v>180.10000000000002</v>
      </c>
      <c r="AK578" s="452" t="s">
        <v>776</v>
      </c>
      <c r="AL578" s="107" t="s">
        <v>2717</v>
      </c>
      <c r="AN578" s="65">
        <f>$ANC$856</f>
        <v>148.29999999999998</v>
      </c>
      <c r="AO578" s="452" t="s">
        <v>776</v>
      </c>
      <c r="AP578" s="107" t="s">
        <v>653</v>
      </c>
      <c r="AR578" s="65">
        <f>$IZ$862</f>
        <v>307.89999999999998</v>
      </c>
      <c r="AS578" s="452" t="s">
        <v>776</v>
      </c>
      <c r="AT578" s="107" t="s">
        <v>3633</v>
      </c>
      <c r="AW578" s="65">
        <f>$BBQ$868</f>
        <v>237.5</v>
      </c>
    </row>
    <row r="579" spans="1:49" s="34" customFormat="1" ht="15.75" customHeight="1">
      <c r="A579" s="452" t="s">
        <v>777</v>
      </c>
      <c r="B579" s="284" t="s">
        <v>142</v>
      </c>
      <c r="D579" s="65">
        <f>$DU$802</f>
        <v>2330.3000000000002</v>
      </c>
      <c r="E579" s="452" t="s">
        <v>777</v>
      </c>
      <c r="F579" s="284" t="s">
        <v>3630</v>
      </c>
      <c r="H579" s="65">
        <f>$BAP$808</f>
        <v>2250.6999999999998</v>
      </c>
      <c r="I579" s="452" t="s">
        <v>777</v>
      </c>
      <c r="J579" s="107" t="s">
        <v>153</v>
      </c>
      <c r="L579" s="65">
        <f>$SR$814</f>
        <v>1540.6</v>
      </c>
      <c r="M579" s="452" t="s">
        <v>777</v>
      </c>
      <c r="N579" s="284" t="s">
        <v>3627</v>
      </c>
      <c r="P579" s="65">
        <f>$AZO$820</f>
        <v>558</v>
      </c>
      <c r="Q579" s="452" t="s">
        <v>777</v>
      </c>
      <c r="R579" s="106" t="s">
        <v>1343</v>
      </c>
      <c r="T579" s="65">
        <f>$IQ$826</f>
        <v>1308.3999999999999</v>
      </c>
      <c r="U579" s="452" t="s">
        <v>777</v>
      </c>
      <c r="V579" s="107" t="s">
        <v>2724</v>
      </c>
      <c r="X579" s="65">
        <f>$APE$832</f>
        <v>429.70000000000005</v>
      </c>
      <c r="Y579" s="452" t="s">
        <v>777</v>
      </c>
      <c r="Z579" s="107" t="s">
        <v>700</v>
      </c>
      <c r="AB579" s="65">
        <f>$NV$838</f>
        <v>464.2</v>
      </c>
      <c r="AC579" s="452" t="s">
        <v>777</v>
      </c>
      <c r="AD579" s="284" t="s">
        <v>3634</v>
      </c>
      <c r="AF579" s="65">
        <f>$BBZ$844</f>
        <v>305.2</v>
      </c>
      <c r="AG579" s="452" t="s">
        <v>777</v>
      </c>
      <c r="AH579" s="107" t="s">
        <v>2200</v>
      </c>
      <c r="AJ579" s="65">
        <f>$ZY$850</f>
        <v>177.70000000000002</v>
      </c>
      <c r="AK579" s="452" t="s">
        <v>777</v>
      </c>
      <c r="AL579" s="107" t="s">
        <v>2723</v>
      </c>
      <c r="AN579" s="65">
        <f>$AGE$856</f>
        <v>148.29999999999998</v>
      </c>
      <c r="AO579" s="452" t="s">
        <v>777</v>
      </c>
      <c r="AP579" s="107" t="s">
        <v>2726</v>
      </c>
      <c r="AR579" s="65">
        <f>$AKI$862</f>
        <v>307.7</v>
      </c>
      <c r="AS579" s="452" t="s">
        <v>777</v>
      </c>
      <c r="AT579" s="284" t="s">
        <v>3626</v>
      </c>
      <c r="AW579" s="65">
        <f>$AYW$868</f>
        <v>236.59999999999997</v>
      </c>
    </row>
    <row r="580" spans="1:49" s="34" customFormat="1" ht="15.75" customHeight="1">
      <c r="A580" s="452" t="s">
        <v>778</v>
      </c>
      <c r="B580" s="107" t="s">
        <v>2714</v>
      </c>
      <c r="D580" s="65">
        <f>$AQF$802</f>
        <v>2329</v>
      </c>
      <c r="E580" s="452" t="s">
        <v>778</v>
      </c>
      <c r="F580" s="285" t="s">
        <v>23</v>
      </c>
      <c r="H580" s="65">
        <f>$OW$808</f>
        <v>2242.3999999999996</v>
      </c>
      <c r="I580" s="452" t="s">
        <v>778</v>
      </c>
      <c r="J580" s="107" t="s">
        <v>2198</v>
      </c>
      <c r="L580" s="65">
        <f>$ABR$814</f>
        <v>1530.6999999999998</v>
      </c>
      <c r="M580" s="452" t="s">
        <v>778</v>
      </c>
      <c r="N580" s="107" t="s">
        <v>2717</v>
      </c>
      <c r="P580" s="65">
        <f>$ANC$820</f>
        <v>557.29999999999995</v>
      </c>
      <c r="Q580" s="452" t="s">
        <v>778</v>
      </c>
      <c r="R580" s="284" t="s">
        <v>3635</v>
      </c>
      <c r="T580" s="65">
        <f>$BCI$826</f>
        <v>1305.7</v>
      </c>
      <c r="U580" s="452" t="s">
        <v>778</v>
      </c>
      <c r="V580" s="107" t="s">
        <v>2716</v>
      </c>
      <c r="X580" s="65">
        <f>$AOV$832</f>
        <v>427.8</v>
      </c>
      <c r="Y580" s="452" t="s">
        <v>778</v>
      </c>
      <c r="Z580" s="107" t="s">
        <v>2712</v>
      </c>
      <c r="AB580" s="65">
        <f>$AHF$838</f>
        <v>462.6</v>
      </c>
      <c r="AC580" s="452" t="s">
        <v>778</v>
      </c>
      <c r="AD580" s="285" t="s">
        <v>1667</v>
      </c>
      <c r="AF580" s="65">
        <f>$VC$844</f>
        <v>303.8</v>
      </c>
      <c r="AG580" s="452" t="s">
        <v>778</v>
      </c>
      <c r="AH580" s="285" t="s">
        <v>1653</v>
      </c>
      <c r="AJ580" s="65">
        <f>$FW$850</f>
        <v>173.8</v>
      </c>
      <c r="AK580" s="452" t="s">
        <v>778</v>
      </c>
      <c r="AL580" s="107" t="s">
        <v>2722</v>
      </c>
      <c r="AN580" s="65">
        <f>$AIY$856</f>
        <v>148.29999999999998</v>
      </c>
      <c r="AO580" s="452" t="s">
        <v>778</v>
      </c>
      <c r="AP580" s="107" t="s">
        <v>683</v>
      </c>
      <c r="AR580" s="65">
        <f>$Z$862</f>
        <v>306.3</v>
      </c>
      <c r="AS580" s="452" t="s">
        <v>778</v>
      </c>
      <c r="AT580" s="107" t="s">
        <v>2721</v>
      </c>
      <c r="AW580" s="65">
        <f>$AMT$868</f>
        <v>235.1</v>
      </c>
    </row>
    <row r="581" spans="1:49" s="34" customFormat="1" ht="15.75" customHeight="1">
      <c r="A581" s="452" t="s">
        <v>779</v>
      </c>
      <c r="B581" s="284" t="s">
        <v>3642</v>
      </c>
      <c r="D581" s="65">
        <f>$BET$802</f>
        <v>2325.9</v>
      </c>
      <c r="E581" s="452" t="s">
        <v>779</v>
      </c>
      <c r="F581" s="284" t="s">
        <v>3645</v>
      </c>
      <c r="H581" s="65">
        <f>$BFU$808</f>
        <v>2239.1999999999998</v>
      </c>
      <c r="I581" s="452" t="s">
        <v>779</v>
      </c>
      <c r="J581" s="284" t="s">
        <v>3648</v>
      </c>
      <c r="L581" s="65">
        <f>$BHE$814</f>
        <v>1529</v>
      </c>
      <c r="M581" s="452" t="s">
        <v>779</v>
      </c>
      <c r="N581" s="285" t="s">
        <v>17</v>
      </c>
      <c r="P581" s="65">
        <f>$EM$820</f>
        <v>556.80000000000007</v>
      </c>
      <c r="Q581" s="452" t="s">
        <v>779</v>
      </c>
      <c r="R581" s="284" t="s">
        <v>3630</v>
      </c>
      <c r="T581" s="65">
        <f>$BAP$826</f>
        <v>1301.4000000000001</v>
      </c>
      <c r="U581" s="452" t="s">
        <v>779</v>
      </c>
      <c r="V581" s="284" t="s">
        <v>3643</v>
      </c>
      <c r="X581" s="65">
        <f>$BFC$832</f>
        <v>427.1</v>
      </c>
      <c r="Y581" s="452" t="s">
        <v>779</v>
      </c>
      <c r="Z581" s="284" t="s">
        <v>142</v>
      </c>
      <c r="AB581" s="65">
        <f>$DU$838</f>
        <v>462.6</v>
      </c>
      <c r="AC581" s="452" t="s">
        <v>779</v>
      </c>
      <c r="AD581" s="284" t="s">
        <v>3645</v>
      </c>
      <c r="AF581" s="65">
        <f>$BFU$844</f>
        <v>303.10000000000002</v>
      </c>
      <c r="AG581" s="452" t="s">
        <v>779</v>
      </c>
      <c r="AH581" s="107" t="s">
        <v>154</v>
      </c>
      <c r="AJ581" s="65">
        <f>$AR$850</f>
        <v>171.3</v>
      </c>
      <c r="AK581" s="452" t="s">
        <v>779</v>
      </c>
      <c r="AL581" s="106" t="s">
        <v>1342</v>
      </c>
      <c r="AN581" s="65">
        <f>$IH$856</f>
        <v>145.80000000000001</v>
      </c>
      <c r="AO581" s="452" t="s">
        <v>779</v>
      </c>
      <c r="AP581" s="107" t="s">
        <v>2713</v>
      </c>
      <c r="AR581" s="65">
        <f>$AJZ$862</f>
        <v>304.89999999999998</v>
      </c>
      <c r="AS581" s="452" t="s">
        <v>779</v>
      </c>
      <c r="AT581" s="107" t="s">
        <v>2723</v>
      </c>
      <c r="AW581" s="65">
        <f>$AGE$868</f>
        <v>232.39999999999998</v>
      </c>
    </row>
    <row r="582" spans="1:49" s="34" customFormat="1" ht="15.75" customHeight="1">
      <c r="A582" s="452" t="s">
        <v>780</v>
      </c>
      <c r="B582" s="285" t="s">
        <v>1665</v>
      </c>
      <c r="D582" s="65">
        <f>$VU$802</f>
        <v>2319.7999999999997</v>
      </c>
      <c r="E582" s="452" t="s">
        <v>780</v>
      </c>
      <c r="F582" s="107" t="s">
        <v>654</v>
      </c>
      <c r="H582" s="65">
        <f>$HP$808</f>
        <v>2238.3000000000002</v>
      </c>
      <c r="I582" s="452" t="s">
        <v>780</v>
      </c>
      <c r="J582" s="107" t="s">
        <v>638</v>
      </c>
      <c r="L582" s="65">
        <f>$JI$814</f>
        <v>1520.5</v>
      </c>
      <c r="M582" s="452" t="s">
        <v>780</v>
      </c>
      <c r="N582" s="107" t="s">
        <v>667</v>
      </c>
      <c r="P582" s="65">
        <f>$JR$820</f>
        <v>555.5</v>
      </c>
      <c r="Q582" s="452" t="s">
        <v>780</v>
      </c>
      <c r="R582" s="107" t="s">
        <v>2712</v>
      </c>
      <c r="T582" s="65">
        <f>$AHF$826</f>
        <v>1301.0999999999999</v>
      </c>
      <c r="U582" s="452" t="s">
        <v>780</v>
      </c>
      <c r="V582" s="106" t="s">
        <v>1351</v>
      </c>
      <c r="X582" s="65">
        <f>$AI$832</f>
        <v>425.20000000000005</v>
      </c>
      <c r="Y582" s="452" t="s">
        <v>780</v>
      </c>
      <c r="Z582" s="107" t="s">
        <v>2728</v>
      </c>
      <c r="AB582" s="65">
        <f>$AGN$838</f>
        <v>462.2</v>
      </c>
      <c r="AC582" s="452" t="s">
        <v>780</v>
      </c>
      <c r="AD582" s="107" t="s">
        <v>651</v>
      </c>
      <c r="AF582" s="65">
        <f>$DL$844</f>
        <v>301.10000000000002</v>
      </c>
      <c r="AG582" s="452" t="s">
        <v>780</v>
      </c>
      <c r="AH582" s="107" t="s">
        <v>2220</v>
      </c>
      <c r="AJ582" s="65">
        <f>$YF$850</f>
        <v>171.1</v>
      </c>
      <c r="AK582" s="452" t="s">
        <v>780</v>
      </c>
      <c r="AL582" s="107" t="s">
        <v>3685</v>
      </c>
      <c r="AN582" s="65">
        <f>$BGD$856</f>
        <v>145.4</v>
      </c>
      <c r="AO582" s="452" t="s">
        <v>780</v>
      </c>
      <c r="AP582" s="107" t="s">
        <v>658</v>
      </c>
      <c r="AR582" s="65">
        <f>$KA$862</f>
        <v>301.39999999999998</v>
      </c>
      <c r="AS582" s="452" t="s">
        <v>780</v>
      </c>
      <c r="AT582" s="285" t="s">
        <v>1649</v>
      </c>
      <c r="AW582" s="65">
        <f>$KS$868</f>
        <v>231.7</v>
      </c>
    </row>
    <row r="583" spans="1:49" s="34" customFormat="1" ht="15.75" customHeight="1">
      <c r="A583" s="452" t="s">
        <v>781</v>
      </c>
      <c r="B583" s="107" t="s">
        <v>3633</v>
      </c>
      <c r="D583" s="65">
        <f>$BBQ$802</f>
        <v>2318.5</v>
      </c>
      <c r="E583" s="452" t="s">
        <v>781</v>
      </c>
      <c r="F583" s="107" t="s">
        <v>2712</v>
      </c>
      <c r="H583" s="65">
        <f>$AHF$808</f>
        <v>2208.6999999999998</v>
      </c>
      <c r="I583" s="452" t="s">
        <v>781</v>
      </c>
      <c r="J583" s="107" t="s">
        <v>2721</v>
      </c>
      <c r="L583" s="65">
        <f>$AMT$814</f>
        <v>1496.5</v>
      </c>
      <c r="M583" s="452" t="s">
        <v>781</v>
      </c>
      <c r="N583" s="285" t="s">
        <v>25</v>
      </c>
      <c r="P583" s="65">
        <f>$BA$820</f>
        <v>553.79999999999995</v>
      </c>
      <c r="Q583" s="452" t="s">
        <v>781</v>
      </c>
      <c r="R583" s="285" t="s">
        <v>1667</v>
      </c>
      <c r="T583" s="65">
        <f>$VC$826</f>
        <v>1301</v>
      </c>
      <c r="U583" s="452" t="s">
        <v>781</v>
      </c>
      <c r="V583" s="106" t="s">
        <v>1346</v>
      </c>
      <c r="X583" s="65">
        <f>$QY$832</f>
        <v>421.4</v>
      </c>
      <c r="Y583" s="452" t="s">
        <v>781</v>
      </c>
      <c r="Z583" s="107" t="s">
        <v>2708</v>
      </c>
      <c r="AB583" s="65">
        <f>$AMK$838</f>
        <v>453.70000000000005</v>
      </c>
      <c r="AC583" s="452" t="s">
        <v>781</v>
      </c>
      <c r="AD583" s="284" t="s">
        <v>3628</v>
      </c>
      <c r="AF583" s="65">
        <f>$AZX$844</f>
        <v>301</v>
      </c>
      <c r="AG583" s="452" t="s">
        <v>781</v>
      </c>
      <c r="AH583" s="284" t="s">
        <v>3625</v>
      </c>
      <c r="AJ583" s="65">
        <f>$AYN$850</f>
        <v>170.6</v>
      </c>
      <c r="AK583" s="452" t="s">
        <v>781</v>
      </c>
      <c r="AL583" s="106" t="s">
        <v>1351</v>
      </c>
      <c r="AN583" s="65">
        <f>$AI$856</f>
        <v>144</v>
      </c>
      <c r="AO583" s="452" t="s">
        <v>781</v>
      </c>
      <c r="AP583" s="107" t="s">
        <v>2711</v>
      </c>
      <c r="AR583" s="65">
        <f>$AKR$862</f>
        <v>301.10000000000008</v>
      </c>
      <c r="AS583" s="452" t="s">
        <v>781</v>
      </c>
      <c r="AT583" s="284" t="s">
        <v>3645</v>
      </c>
      <c r="AW583" s="65">
        <f>$BFU$868</f>
        <v>230.6</v>
      </c>
    </row>
    <row r="584" spans="1:49" s="34" customFormat="1" ht="15.75" customHeight="1">
      <c r="A584" s="452" t="s">
        <v>782</v>
      </c>
      <c r="B584" s="107" t="s">
        <v>2217</v>
      </c>
      <c r="D584" s="65">
        <f>$AAH$802</f>
        <v>2315.7000000000003</v>
      </c>
      <c r="E584" s="452" t="s">
        <v>782</v>
      </c>
      <c r="F584" s="107" t="s">
        <v>2718</v>
      </c>
      <c r="H584" s="65">
        <f>$AMB$808</f>
        <v>2204.1000000000004</v>
      </c>
      <c r="I584" s="452" t="s">
        <v>782</v>
      </c>
      <c r="J584" s="107" t="s">
        <v>669</v>
      </c>
      <c r="L584" s="65">
        <f>$ML$814</f>
        <v>1494</v>
      </c>
      <c r="M584" s="452" t="s">
        <v>782</v>
      </c>
      <c r="N584" s="107" t="s">
        <v>180</v>
      </c>
      <c r="P584" s="65">
        <f>$ZP$820</f>
        <v>553.5</v>
      </c>
      <c r="Q584" s="452" t="s">
        <v>782</v>
      </c>
      <c r="R584" s="107" t="s">
        <v>675</v>
      </c>
      <c r="T584" s="65">
        <f>$MC$826</f>
        <v>1295</v>
      </c>
      <c r="U584" s="452" t="s">
        <v>782</v>
      </c>
      <c r="V584" s="107" t="s">
        <v>2717</v>
      </c>
      <c r="X584" s="65">
        <f>$ANC$832</f>
        <v>421.1</v>
      </c>
      <c r="Y584" s="452" t="s">
        <v>782</v>
      </c>
      <c r="Z584" s="285" t="s">
        <v>1657</v>
      </c>
      <c r="AB584" s="65">
        <f>$TS$838</f>
        <v>449.19999999999993</v>
      </c>
      <c r="AC584" s="452" t="s">
        <v>782</v>
      </c>
      <c r="AD584" s="107" t="s">
        <v>2727</v>
      </c>
      <c r="AF584" s="65">
        <f>$APN$844</f>
        <v>300.40000000000003</v>
      </c>
      <c r="AG584" s="452" t="s">
        <v>782</v>
      </c>
      <c r="AH584" s="284" t="s">
        <v>3643</v>
      </c>
      <c r="AJ584" s="65">
        <f>$BFC$850</f>
        <v>170.29999999999998</v>
      </c>
      <c r="AK584" s="452" t="s">
        <v>782</v>
      </c>
      <c r="AL584" s="107" t="s">
        <v>2718</v>
      </c>
      <c r="AN584" s="65">
        <f>$AMB$856</f>
        <v>141.19999999999999</v>
      </c>
      <c r="AO584" s="452" t="s">
        <v>782</v>
      </c>
      <c r="AP584" s="107" t="s">
        <v>3633</v>
      </c>
      <c r="AR584" s="65">
        <f>$BBQ$862</f>
        <v>299.40000000000003</v>
      </c>
      <c r="AS584" s="452" t="s">
        <v>782</v>
      </c>
      <c r="AT584" s="107" t="s">
        <v>3622</v>
      </c>
      <c r="AW584" s="65">
        <f>$AXM$868</f>
        <v>223.89999999999998</v>
      </c>
    </row>
    <row r="585" spans="1:49" s="34" customFormat="1" ht="15.75" customHeight="1">
      <c r="A585" s="452" t="s">
        <v>783</v>
      </c>
      <c r="B585" s="107" t="s">
        <v>2720</v>
      </c>
      <c r="D585" s="65">
        <f>$AHX$802</f>
        <v>2314.9</v>
      </c>
      <c r="E585" s="452" t="s">
        <v>783</v>
      </c>
      <c r="F585" s="107" t="s">
        <v>687</v>
      </c>
      <c r="H585" s="65">
        <f>$BS$808</f>
        <v>2191.3000000000002</v>
      </c>
      <c r="I585" s="452" t="s">
        <v>783</v>
      </c>
      <c r="J585" s="107" t="s">
        <v>141</v>
      </c>
      <c r="L585" s="65">
        <f>$GO$814</f>
        <v>1490.6000000000001</v>
      </c>
      <c r="M585" s="452" t="s">
        <v>783</v>
      </c>
      <c r="N585" s="284" t="s">
        <v>3635</v>
      </c>
      <c r="P585" s="65">
        <f>$BCI$820</f>
        <v>544.80000000000007</v>
      </c>
      <c r="Q585" s="452" t="s">
        <v>783</v>
      </c>
      <c r="R585" s="284" t="s">
        <v>3642</v>
      </c>
      <c r="T585" s="65">
        <f>$BET$826</f>
        <v>1294.7</v>
      </c>
      <c r="U585" s="452" t="s">
        <v>783</v>
      </c>
      <c r="V585" s="284" t="s">
        <v>3638</v>
      </c>
      <c r="X585" s="65">
        <f>$BDJ$832</f>
        <v>420.7</v>
      </c>
      <c r="Y585" s="452" t="s">
        <v>783</v>
      </c>
      <c r="Z585" s="285" t="s">
        <v>1671</v>
      </c>
      <c r="AB585" s="65">
        <f>$RQ$838</f>
        <v>447.7</v>
      </c>
      <c r="AC585" s="452" t="s">
        <v>783</v>
      </c>
      <c r="AD585" s="106" t="s">
        <v>1342</v>
      </c>
      <c r="AF585" s="65">
        <f>$IH$844</f>
        <v>293.90000000000003</v>
      </c>
      <c r="AG585" s="452" t="s">
        <v>783</v>
      </c>
      <c r="AH585" s="107" t="s">
        <v>704</v>
      </c>
      <c r="AJ585" s="65">
        <f>$DC$850</f>
        <v>169.5</v>
      </c>
      <c r="AK585" s="452" t="s">
        <v>783</v>
      </c>
      <c r="AL585" s="285" t="s">
        <v>2325</v>
      </c>
      <c r="AN585" s="65">
        <f>$OE$856</f>
        <v>140.30000000000001</v>
      </c>
      <c r="AO585" s="452" t="s">
        <v>783</v>
      </c>
      <c r="AP585" s="285" t="s">
        <v>1656</v>
      </c>
      <c r="AR585" s="65">
        <f>$ASH$862</f>
        <v>293.3</v>
      </c>
      <c r="AS585" s="452" t="s">
        <v>783</v>
      </c>
      <c r="AT585" s="284" t="s">
        <v>3647</v>
      </c>
      <c r="AW585" s="65">
        <f>$BGV$868</f>
        <v>222.89999999999998</v>
      </c>
    </row>
    <row r="586" spans="1:49" s="34" customFormat="1" ht="15.75" customHeight="1">
      <c r="A586" s="452" t="s">
        <v>784</v>
      </c>
      <c r="B586" s="107" t="s">
        <v>704</v>
      </c>
      <c r="D586" s="65">
        <f>$DC$802</f>
        <v>2312.5</v>
      </c>
      <c r="E586" s="452" t="s">
        <v>784</v>
      </c>
      <c r="F586" s="107" t="s">
        <v>2722</v>
      </c>
      <c r="H586" s="65">
        <f>$AIY$808</f>
        <v>2190.1</v>
      </c>
      <c r="I586" s="452" t="s">
        <v>784</v>
      </c>
      <c r="J586" s="106" t="s">
        <v>1344</v>
      </c>
      <c r="L586" s="65">
        <f>$GX$814</f>
        <v>1485.7</v>
      </c>
      <c r="M586" s="452" t="s">
        <v>784</v>
      </c>
      <c r="N586" s="107" t="s">
        <v>653</v>
      </c>
      <c r="P586" s="65">
        <f>$IZ$820</f>
        <v>535</v>
      </c>
      <c r="Q586" s="452" t="s">
        <v>784</v>
      </c>
      <c r="R586" s="284" t="s">
        <v>3648</v>
      </c>
      <c r="T586" s="65">
        <f>$BHE$826</f>
        <v>1281.6999999999998</v>
      </c>
      <c r="U586" s="452" t="s">
        <v>784</v>
      </c>
      <c r="V586" s="285" t="s">
        <v>1690</v>
      </c>
      <c r="X586" s="65">
        <f>$ZG$832</f>
        <v>416.6</v>
      </c>
      <c r="Y586" s="452" t="s">
        <v>784</v>
      </c>
      <c r="Z586" s="284" t="s">
        <v>3630</v>
      </c>
      <c r="AB586" s="65">
        <f>$BAP$838</f>
        <v>442.3</v>
      </c>
      <c r="AC586" s="452" t="s">
        <v>784</v>
      </c>
      <c r="AD586" s="284" t="s">
        <v>3630</v>
      </c>
      <c r="AF586" s="65">
        <f>$BAP$844</f>
        <v>292.20000000000005</v>
      </c>
      <c r="AG586" s="452" t="s">
        <v>784</v>
      </c>
      <c r="AH586" s="107" t="s">
        <v>2216</v>
      </c>
      <c r="AJ586" s="65">
        <f>$TA$850</f>
        <v>167.9</v>
      </c>
      <c r="AK586" s="452" t="s">
        <v>784</v>
      </c>
      <c r="AL586" s="107" t="s">
        <v>2727</v>
      </c>
      <c r="AN586" s="65">
        <f>$APN$856</f>
        <v>140</v>
      </c>
      <c r="AO586" s="452" t="s">
        <v>784</v>
      </c>
      <c r="AP586" s="284" t="s">
        <v>3624</v>
      </c>
      <c r="AR586" s="65">
        <f>$AYE$862</f>
        <v>292.70000000000005</v>
      </c>
      <c r="AS586" s="452" t="s">
        <v>784</v>
      </c>
      <c r="AT586" s="107" t="s">
        <v>2728</v>
      </c>
      <c r="AW586" s="65">
        <f>$AGN$868</f>
        <v>210.60000000000002</v>
      </c>
    </row>
    <row r="587" spans="1:49" s="34" customFormat="1" ht="15.75" customHeight="1">
      <c r="A587" s="452" t="s">
        <v>785</v>
      </c>
      <c r="B587" s="107" t="s">
        <v>653</v>
      </c>
      <c r="D587" s="65">
        <f>$IZ$802</f>
        <v>2308.6999999999998</v>
      </c>
      <c r="E587" s="452" t="s">
        <v>785</v>
      </c>
      <c r="F587" s="284" t="s">
        <v>3627</v>
      </c>
      <c r="H587" s="65">
        <f>$AZO$808</f>
        <v>2180.5</v>
      </c>
      <c r="I587" s="452" t="s">
        <v>785</v>
      </c>
      <c r="J587" s="107" t="s">
        <v>2717</v>
      </c>
      <c r="L587" s="65">
        <f>$ANC$814</f>
        <v>1472.1000000000001</v>
      </c>
      <c r="M587" s="452" t="s">
        <v>785</v>
      </c>
      <c r="N587" s="107" t="s">
        <v>2712</v>
      </c>
      <c r="P587" s="65">
        <f>$AHF$820</f>
        <v>530.5</v>
      </c>
      <c r="Q587" s="452" t="s">
        <v>785</v>
      </c>
      <c r="R587" s="107" t="s">
        <v>2716</v>
      </c>
      <c r="T587" s="65">
        <f>$AOV$826</f>
        <v>1280.3</v>
      </c>
      <c r="U587" s="452" t="s">
        <v>785</v>
      </c>
      <c r="V587" s="107" t="s">
        <v>2203</v>
      </c>
      <c r="X587" s="65">
        <f>$WM$832</f>
        <v>416.3</v>
      </c>
      <c r="Y587" s="452" t="s">
        <v>785</v>
      </c>
      <c r="Z587" s="107" t="s">
        <v>2724</v>
      </c>
      <c r="AB587" s="65">
        <f>$APE$838</f>
        <v>438.4</v>
      </c>
      <c r="AC587" s="452" t="s">
        <v>785</v>
      </c>
      <c r="AD587" s="107" t="s">
        <v>668</v>
      </c>
      <c r="AF587" s="65">
        <f>$SI$844</f>
        <v>291.10000000000002</v>
      </c>
      <c r="AG587" s="452" t="s">
        <v>785</v>
      </c>
      <c r="AH587" s="107" t="s">
        <v>2832</v>
      </c>
      <c r="AJ587" s="65">
        <f>$AGW$850</f>
        <v>167.79999999999998</v>
      </c>
      <c r="AK587" s="452" t="s">
        <v>785</v>
      </c>
      <c r="AL587" s="284" t="s">
        <v>3624</v>
      </c>
      <c r="AN587" s="65">
        <f>$AYE$856</f>
        <v>139</v>
      </c>
      <c r="AO587" s="452" t="s">
        <v>785</v>
      </c>
      <c r="AP587" s="107" t="s">
        <v>682</v>
      </c>
      <c r="AR587" s="65">
        <f>$HY$862</f>
        <v>290.7</v>
      </c>
      <c r="AS587" s="452" t="s">
        <v>785</v>
      </c>
      <c r="AT587" s="107" t="s">
        <v>2733</v>
      </c>
      <c r="AW587" s="65">
        <f>$ANU$868</f>
        <v>208.79999999999998</v>
      </c>
    </row>
    <row r="588" spans="1:49" s="34" customFormat="1" ht="15.75" customHeight="1">
      <c r="A588" s="452" t="s">
        <v>786</v>
      </c>
      <c r="B588" s="107" t="s">
        <v>153</v>
      </c>
      <c r="D588" s="65">
        <f>$SR$802</f>
        <v>2308.6</v>
      </c>
      <c r="E588" s="452" t="s">
        <v>786</v>
      </c>
      <c r="F588" s="284" t="s">
        <v>3643</v>
      </c>
      <c r="H588" s="65">
        <f>$BFC$808</f>
        <v>2178.4</v>
      </c>
      <c r="I588" s="452" t="s">
        <v>786</v>
      </c>
      <c r="J588" s="285" t="s">
        <v>11</v>
      </c>
      <c r="L588" s="65">
        <f>$FE$814</f>
        <v>1471.9999999999998</v>
      </c>
      <c r="M588" s="452" t="s">
        <v>786</v>
      </c>
      <c r="N588" s="107" t="s">
        <v>2848</v>
      </c>
      <c r="P588" s="65">
        <f>$AJH$820</f>
        <v>530.40000000000009</v>
      </c>
      <c r="Q588" s="452" t="s">
        <v>786</v>
      </c>
      <c r="R588" s="107" t="s">
        <v>2715</v>
      </c>
      <c r="T588" s="65">
        <f>$AHO$826</f>
        <v>1279.5999999999999</v>
      </c>
      <c r="U588" s="452" t="s">
        <v>786</v>
      </c>
      <c r="V588" s="107" t="s">
        <v>2720</v>
      </c>
      <c r="X588" s="65">
        <f>$AHX$832</f>
        <v>414.79999999999995</v>
      </c>
      <c r="Y588" s="452" t="s">
        <v>786</v>
      </c>
      <c r="Z588" s="284" t="s">
        <v>21</v>
      </c>
      <c r="AB588" s="65">
        <f>$Q$838</f>
        <v>431.49999999999994</v>
      </c>
      <c r="AC588" s="452" t="s">
        <v>786</v>
      </c>
      <c r="AD588" s="285" t="s">
        <v>1656</v>
      </c>
      <c r="AF588" s="65">
        <f>$ASH$844</f>
        <v>286.40000000000003</v>
      </c>
      <c r="AG588" s="452" t="s">
        <v>786</v>
      </c>
      <c r="AH588" s="107" t="s">
        <v>2708</v>
      </c>
      <c r="AJ588" s="65">
        <f>$AMK$850</f>
        <v>164.4</v>
      </c>
      <c r="AK588" s="452" t="s">
        <v>786</v>
      </c>
      <c r="AL588" s="106" t="s">
        <v>1337</v>
      </c>
      <c r="AN588" s="65">
        <f>$H$856</f>
        <v>138.60000000000002</v>
      </c>
      <c r="AO588" s="452" t="s">
        <v>786</v>
      </c>
      <c r="AP588" s="107" t="s">
        <v>162</v>
      </c>
      <c r="AR588" s="65">
        <f>$HG$862</f>
        <v>288.10000000000002</v>
      </c>
      <c r="AS588" s="452" t="s">
        <v>786</v>
      </c>
      <c r="AT588" s="285" t="s">
        <v>31</v>
      </c>
      <c r="AW588" s="65">
        <f>$CB$868</f>
        <v>208.70000000000002</v>
      </c>
    </row>
    <row r="589" spans="1:49" s="34" customFormat="1" ht="15.75" customHeight="1">
      <c r="A589" s="452" t="s">
        <v>787</v>
      </c>
      <c r="B589" s="284" t="s">
        <v>3627</v>
      </c>
      <c r="D589" s="65">
        <f>$AZO$802</f>
        <v>2308.6</v>
      </c>
      <c r="E589" s="452" t="s">
        <v>787</v>
      </c>
      <c r="F589" s="284" t="s">
        <v>143</v>
      </c>
      <c r="H589" s="65">
        <f>$FN$808</f>
        <v>2178.1</v>
      </c>
      <c r="I589" s="452" t="s">
        <v>787</v>
      </c>
      <c r="J589" s="285" t="s">
        <v>25</v>
      </c>
      <c r="L589" s="65">
        <f>$BA$814</f>
        <v>1458.8999999999999</v>
      </c>
      <c r="M589" s="452" t="s">
        <v>787</v>
      </c>
      <c r="N589" s="107" t="s">
        <v>2210</v>
      </c>
      <c r="P589" s="65">
        <f>$XE$820</f>
        <v>527.5</v>
      </c>
      <c r="Q589" s="452" t="s">
        <v>787</v>
      </c>
      <c r="R589" s="284" t="s">
        <v>3626</v>
      </c>
      <c r="T589" s="65">
        <f>$AYW$826</f>
        <v>1273.9000000000001</v>
      </c>
      <c r="U589" s="452" t="s">
        <v>787</v>
      </c>
      <c r="V589" s="285" t="s">
        <v>23</v>
      </c>
      <c r="X589" s="65">
        <f>$OW$832</f>
        <v>411.20000000000005</v>
      </c>
      <c r="Y589" s="452" t="s">
        <v>787</v>
      </c>
      <c r="Z589" s="285" t="s">
        <v>15</v>
      </c>
      <c r="AB589" s="65">
        <f>$LB$838</f>
        <v>430.5</v>
      </c>
      <c r="AC589" s="452" t="s">
        <v>787</v>
      </c>
      <c r="AD589" s="107" t="s">
        <v>2714</v>
      </c>
      <c r="AF589" s="65">
        <f>$AQF$844</f>
        <v>286.2</v>
      </c>
      <c r="AG589" s="452" t="s">
        <v>787</v>
      </c>
      <c r="AH589" s="285" t="s">
        <v>17</v>
      </c>
      <c r="AJ589" s="65">
        <f>$EM$850</f>
        <v>163.89999999999998</v>
      </c>
      <c r="AK589" s="452" t="s">
        <v>787</v>
      </c>
      <c r="AL589" s="285" t="s">
        <v>1661</v>
      </c>
      <c r="AN589" s="65">
        <f>$CT$856</f>
        <v>138.30000000000001</v>
      </c>
      <c r="AO589" s="452" t="s">
        <v>787</v>
      </c>
      <c r="AP589" s="107" t="s">
        <v>2712</v>
      </c>
      <c r="AR589" s="65">
        <f>$AHF$862</f>
        <v>287.59999999999997</v>
      </c>
      <c r="AS589" s="452" t="s">
        <v>787</v>
      </c>
      <c r="AT589" s="107" t="s">
        <v>700</v>
      </c>
      <c r="AW589" s="65">
        <f>$NV$868</f>
        <v>208.5</v>
      </c>
    </row>
    <row r="590" spans="1:49" s="34" customFormat="1" ht="15.75" customHeight="1">
      <c r="A590" s="452" t="s">
        <v>788</v>
      </c>
      <c r="B590" s="106" t="s">
        <v>1349</v>
      </c>
      <c r="D590" s="65">
        <f>$LT$802</f>
        <v>2308.6</v>
      </c>
      <c r="E590" s="452" t="s">
        <v>788</v>
      </c>
      <c r="F590" s="285" t="s">
        <v>2325</v>
      </c>
      <c r="H590" s="65">
        <f>$OE$808</f>
        <v>2173.9</v>
      </c>
      <c r="I590" s="452" t="s">
        <v>788</v>
      </c>
      <c r="J590" s="284" t="s">
        <v>3624</v>
      </c>
      <c r="L590" s="65">
        <f>$AYE$814</f>
        <v>1456.4</v>
      </c>
      <c r="M590" s="452" t="s">
        <v>788</v>
      </c>
      <c r="N590" s="284" t="s">
        <v>3636</v>
      </c>
      <c r="P590" s="65">
        <f>$BCR$820</f>
        <v>526.5</v>
      </c>
      <c r="Q590" s="452" t="s">
        <v>788</v>
      </c>
      <c r="R590" s="107" t="s">
        <v>2729</v>
      </c>
      <c r="T590" s="65">
        <f>$AIG$826</f>
        <v>1271.3</v>
      </c>
      <c r="U590" s="452" t="s">
        <v>788</v>
      </c>
      <c r="V590" s="285" t="s">
        <v>1661</v>
      </c>
      <c r="X590" s="65">
        <f>$CT$832</f>
        <v>410.69999999999993</v>
      </c>
      <c r="Y590" s="452" t="s">
        <v>788</v>
      </c>
      <c r="Z590" s="285" t="s">
        <v>2325</v>
      </c>
      <c r="AB590" s="65">
        <f>$OE$838</f>
        <v>428.6</v>
      </c>
      <c r="AC590" s="452" t="s">
        <v>788</v>
      </c>
      <c r="AD590" s="107" t="s">
        <v>2212</v>
      </c>
      <c r="AF590" s="65">
        <f>$XW$844</f>
        <v>284.79999999999995</v>
      </c>
      <c r="AG590" s="452" t="s">
        <v>788</v>
      </c>
      <c r="AH590" s="284" t="s">
        <v>3621</v>
      </c>
      <c r="AJ590" s="65">
        <f>$AXD$850</f>
        <v>162.69999999999999</v>
      </c>
      <c r="AK590" s="452" t="s">
        <v>788</v>
      </c>
      <c r="AL590" s="285" t="s">
        <v>1753</v>
      </c>
      <c r="AN590" s="65">
        <f>$NM$856</f>
        <v>131.10000000000002</v>
      </c>
      <c r="AO590" s="452" t="s">
        <v>788</v>
      </c>
      <c r="AP590" s="284" t="s">
        <v>3626</v>
      </c>
      <c r="AR590" s="65">
        <f>$AYW$862</f>
        <v>286.7</v>
      </c>
      <c r="AS590" s="452" t="s">
        <v>788</v>
      </c>
      <c r="AT590" s="107" t="s">
        <v>2720</v>
      </c>
      <c r="AW590" s="65">
        <f>$AHX$868</f>
        <v>206.5</v>
      </c>
    </row>
    <row r="591" spans="1:49" s="34" customFormat="1" ht="15.75" customHeight="1">
      <c r="A591" s="452" t="s">
        <v>789</v>
      </c>
      <c r="B591" s="106" t="s">
        <v>1351</v>
      </c>
      <c r="D591" s="65">
        <f>$AI$802</f>
        <v>2308.6</v>
      </c>
      <c r="E591" s="452" t="s">
        <v>789</v>
      </c>
      <c r="F591" s="284" t="s">
        <v>142</v>
      </c>
      <c r="H591" s="65">
        <f>$DU$808</f>
        <v>2173.3000000000002</v>
      </c>
      <c r="I591" s="452" t="s">
        <v>789</v>
      </c>
      <c r="J591" s="107" t="s">
        <v>2203</v>
      </c>
      <c r="L591" s="65">
        <f>$WM$814</f>
        <v>1447.4</v>
      </c>
      <c r="M591" s="452" t="s">
        <v>789</v>
      </c>
      <c r="N591" s="107" t="s">
        <v>669</v>
      </c>
      <c r="P591" s="65">
        <f>$ML$820</f>
        <v>525.70000000000005</v>
      </c>
      <c r="Q591" s="452" t="s">
        <v>789</v>
      </c>
      <c r="R591" s="285" t="s">
        <v>1753</v>
      </c>
      <c r="T591" s="65">
        <f>$NM$826</f>
        <v>1258.8999999999999</v>
      </c>
      <c r="U591" s="452" t="s">
        <v>789</v>
      </c>
      <c r="V591" s="107" t="s">
        <v>687</v>
      </c>
      <c r="X591" s="65">
        <f>$BS$832</f>
        <v>409.6</v>
      </c>
      <c r="Y591" s="452" t="s">
        <v>789</v>
      </c>
      <c r="Z591" s="107" t="s">
        <v>2717</v>
      </c>
      <c r="AB591" s="65">
        <f>$ANC$838</f>
        <v>427.1</v>
      </c>
      <c r="AC591" s="452" t="s">
        <v>789</v>
      </c>
      <c r="AD591" s="284" t="s">
        <v>3621</v>
      </c>
      <c r="AF591" s="65">
        <f>$AXD$844</f>
        <v>283.8</v>
      </c>
      <c r="AG591" s="452" t="s">
        <v>789</v>
      </c>
      <c r="AH591" s="284" t="s">
        <v>142</v>
      </c>
      <c r="AJ591" s="65">
        <f>$DU$850</f>
        <v>162.30000000000001</v>
      </c>
      <c r="AK591" s="452" t="s">
        <v>789</v>
      </c>
      <c r="AL591" s="107" t="s">
        <v>2203</v>
      </c>
      <c r="AN591" s="65">
        <f>$WM$856</f>
        <v>130.80000000000001</v>
      </c>
      <c r="AO591" s="452" t="s">
        <v>789</v>
      </c>
      <c r="AP591" s="107" t="s">
        <v>180</v>
      </c>
      <c r="AR591" s="65">
        <f>$ZP$862</f>
        <v>283</v>
      </c>
      <c r="AS591" s="452" t="s">
        <v>789</v>
      </c>
      <c r="AT591" s="107" t="s">
        <v>2212</v>
      </c>
      <c r="AW591" s="65">
        <f>$XW$868</f>
        <v>205.7</v>
      </c>
    </row>
    <row r="592" spans="1:49" s="34" customFormat="1" ht="15.75" customHeight="1">
      <c r="A592" s="452" t="s">
        <v>790</v>
      </c>
      <c r="B592" s="107" t="s">
        <v>2848</v>
      </c>
      <c r="D592" s="65">
        <f>$AJH$802</f>
        <v>2308.6</v>
      </c>
      <c r="E592" s="452" t="s">
        <v>790</v>
      </c>
      <c r="F592" s="107" t="s">
        <v>2734</v>
      </c>
      <c r="H592" s="65">
        <f>$ALS$808</f>
        <v>2169.0000000000005</v>
      </c>
      <c r="I592" s="452" t="s">
        <v>790</v>
      </c>
      <c r="J592" s="107" t="s">
        <v>2720</v>
      </c>
      <c r="L592" s="65">
        <f>$AHX$814</f>
        <v>1441.4</v>
      </c>
      <c r="M592" s="452" t="s">
        <v>790</v>
      </c>
      <c r="N592" s="107" t="s">
        <v>694</v>
      </c>
      <c r="P592" s="65">
        <f>$RH$820</f>
        <v>515.5</v>
      </c>
      <c r="Q592" s="452" t="s">
        <v>790</v>
      </c>
      <c r="R592" s="285" t="s">
        <v>15</v>
      </c>
      <c r="T592" s="65">
        <f>$LB$826</f>
        <v>1237.9000000000001</v>
      </c>
      <c r="U592" s="452" t="s">
        <v>790</v>
      </c>
      <c r="V592" s="107" t="s">
        <v>2709</v>
      </c>
      <c r="X592" s="65">
        <f>$ANL$832</f>
        <v>405.09999999999997</v>
      </c>
      <c r="Y592" s="452" t="s">
        <v>790</v>
      </c>
      <c r="Z592" s="107" t="s">
        <v>2216</v>
      </c>
      <c r="AB592" s="65">
        <f>$TA$838</f>
        <v>424.7</v>
      </c>
      <c r="AC592" s="452" t="s">
        <v>790</v>
      </c>
      <c r="AD592" s="107" t="s">
        <v>2707</v>
      </c>
      <c r="AF592" s="65">
        <f>$ALJ$844</f>
        <v>282.59999999999997</v>
      </c>
      <c r="AG592" s="452" t="s">
        <v>790</v>
      </c>
      <c r="AH592" s="285" t="s">
        <v>15</v>
      </c>
      <c r="AJ592" s="65">
        <f>$LB$850</f>
        <v>162.19999999999999</v>
      </c>
      <c r="AK592" s="452" t="s">
        <v>790</v>
      </c>
      <c r="AL592" s="285" t="s">
        <v>31</v>
      </c>
      <c r="AN592" s="65">
        <f>$CB$856</f>
        <v>130.80000000000001</v>
      </c>
      <c r="AO592" s="452" t="s">
        <v>790</v>
      </c>
      <c r="AP592" s="285" t="s">
        <v>1665</v>
      </c>
      <c r="AR592" s="65">
        <f>$VU$862</f>
        <v>280.5</v>
      </c>
      <c r="AS592" s="452" t="s">
        <v>790</v>
      </c>
      <c r="AT592" s="107" t="s">
        <v>180</v>
      </c>
      <c r="AW592" s="65">
        <f>$ZP$868</f>
        <v>198</v>
      </c>
    </row>
    <row r="593" spans="1:49" s="34" customFormat="1" ht="15.75" customHeight="1">
      <c r="A593" s="452" t="s">
        <v>791</v>
      </c>
      <c r="B593" s="285" t="s">
        <v>1666</v>
      </c>
      <c r="D593" s="65">
        <f>$ND$802</f>
        <v>2308.6</v>
      </c>
      <c r="E593" s="452" t="s">
        <v>791</v>
      </c>
      <c r="F593" s="107" t="s">
        <v>2730</v>
      </c>
      <c r="H593" s="65">
        <f>$AOD$808</f>
        <v>2162.7999999999997</v>
      </c>
      <c r="I593" s="452" t="s">
        <v>791</v>
      </c>
      <c r="J593" s="284" t="s">
        <v>3629</v>
      </c>
      <c r="L593" s="65">
        <f>$BAG$814</f>
        <v>1439.3000000000002</v>
      </c>
      <c r="M593" s="452" t="s">
        <v>791</v>
      </c>
      <c r="N593" s="106" t="s">
        <v>1346</v>
      </c>
      <c r="P593" s="65">
        <f>$QY$820</f>
        <v>506.99999999999994</v>
      </c>
      <c r="Q593" s="452" t="s">
        <v>791</v>
      </c>
      <c r="R593" s="107" t="s">
        <v>2202</v>
      </c>
      <c r="T593" s="65">
        <f>$YO$826</f>
        <v>1230.3999999999999</v>
      </c>
      <c r="U593" s="452" t="s">
        <v>791</v>
      </c>
      <c r="V593" s="284" t="s">
        <v>3647</v>
      </c>
      <c r="X593" s="65">
        <f>$BGV$832</f>
        <v>404.7</v>
      </c>
      <c r="Y593" s="452" t="s">
        <v>791</v>
      </c>
      <c r="Z593" s="107" t="s">
        <v>2719</v>
      </c>
      <c r="AB593" s="65">
        <f>$AJQ$838</f>
        <v>421.1</v>
      </c>
      <c r="AC593" s="452" t="s">
        <v>791</v>
      </c>
      <c r="AD593" s="107" t="s">
        <v>2722</v>
      </c>
      <c r="AF593" s="65">
        <f>$AIY$844</f>
        <v>282.2</v>
      </c>
      <c r="AG593" s="452" t="s">
        <v>791</v>
      </c>
      <c r="AH593" s="107" t="s">
        <v>3622</v>
      </c>
      <c r="AJ593" s="65">
        <f>$AXM$850</f>
        <v>160.80000000000001</v>
      </c>
      <c r="AK593" s="452" t="s">
        <v>791</v>
      </c>
      <c r="AL593" s="107" t="s">
        <v>2212</v>
      </c>
      <c r="AN593" s="65">
        <f>$XW$856</f>
        <v>129.6</v>
      </c>
      <c r="AO593" s="452" t="s">
        <v>791</v>
      </c>
      <c r="AP593" s="284" t="s">
        <v>3644</v>
      </c>
      <c r="AR593" s="65">
        <f>$BFL$862</f>
        <v>275</v>
      </c>
      <c r="AS593" s="452" t="s">
        <v>791</v>
      </c>
      <c r="AT593" s="107" t="s">
        <v>2209</v>
      </c>
      <c r="AW593" s="65">
        <f>$AAZ$868</f>
        <v>197.5</v>
      </c>
    </row>
    <row r="594" spans="1:49" s="34" customFormat="1" ht="15.75" customHeight="1">
      <c r="A594" s="452" t="s">
        <v>792</v>
      </c>
      <c r="B594" s="107" t="s">
        <v>2719</v>
      </c>
      <c r="D594" s="65">
        <f>$AJQ$802</f>
        <v>2308.6</v>
      </c>
      <c r="E594" s="452" t="s">
        <v>792</v>
      </c>
      <c r="F594" s="107" t="s">
        <v>2848</v>
      </c>
      <c r="H594" s="65">
        <f>$AJH$808</f>
        <v>2155.4</v>
      </c>
      <c r="I594" s="452" t="s">
        <v>792</v>
      </c>
      <c r="J594" s="107" t="s">
        <v>2195</v>
      </c>
      <c r="L594" s="65">
        <f>$XN$814</f>
        <v>1437.9</v>
      </c>
      <c r="M594" s="452" t="s">
        <v>792</v>
      </c>
      <c r="N594" s="107" t="s">
        <v>2714</v>
      </c>
      <c r="P594" s="65">
        <f>$AQF$820</f>
        <v>506.90000000000003</v>
      </c>
      <c r="Q594" s="452" t="s">
        <v>792</v>
      </c>
      <c r="R594" s="107" t="s">
        <v>2734</v>
      </c>
      <c r="T594" s="65">
        <f>$ALS$826</f>
        <v>1229.1999999999998</v>
      </c>
      <c r="U594" s="452" t="s">
        <v>792</v>
      </c>
      <c r="V594" s="107" t="s">
        <v>155</v>
      </c>
      <c r="X594" s="65">
        <f>$BJ$832</f>
        <v>404.1</v>
      </c>
      <c r="Y594" s="452" t="s">
        <v>792</v>
      </c>
      <c r="Z594" s="284" t="s">
        <v>3631</v>
      </c>
      <c r="AB594" s="65">
        <f>$BAY$838</f>
        <v>418.4</v>
      </c>
      <c r="AC594" s="452" t="s">
        <v>792</v>
      </c>
      <c r="AD594" s="284" t="s">
        <v>3646</v>
      </c>
      <c r="AF594" s="65">
        <f>$BGM$844</f>
        <v>277.3</v>
      </c>
      <c r="AG594" s="452" t="s">
        <v>792</v>
      </c>
      <c r="AH594" s="106" t="s">
        <v>1342</v>
      </c>
      <c r="AJ594" s="65">
        <f>$IH$850</f>
        <v>159.5</v>
      </c>
      <c r="AK594" s="452" t="s">
        <v>792</v>
      </c>
      <c r="AL594" s="107" t="s">
        <v>2196</v>
      </c>
      <c r="AN594" s="65">
        <f>$WV$856</f>
        <v>128.69999999999999</v>
      </c>
      <c r="AO594" s="452" t="s">
        <v>792</v>
      </c>
      <c r="AP594" s="285" t="s">
        <v>11</v>
      </c>
      <c r="AR594" s="65">
        <f>$FE$862</f>
        <v>269.5</v>
      </c>
      <c r="AS594" s="452" t="s">
        <v>792</v>
      </c>
      <c r="AT594" s="107" t="s">
        <v>2707</v>
      </c>
      <c r="AW594" s="65">
        <f>$ALJ$868</f>
        <v>196.4</v>
      </c>
    </row>
    <row r="595" spans="1:49" s="34" customFormat="1" ht="15.75" customHeight="1">
      <c r="A595" s="452" t="s">
        <v>793</v>
      </c>
      <c r="B595" s="107" t="s">
        <v>651</v>
      </c>
      <c r="D595" s="65">
        <f>$DL$802</f>
        <v>2308.6</v>
      </c>
      <c r="E595" s="452" t="s">
        <v>793</v>
      </c>
      <c r="F595" s="285" t="s">
        <v>1667</v>
      </c>
      <c r="H595" s="65">
        <f>$VC$808</f>
        <v>2141.8000000000002</v>
      </c>
      <c r="I595" s="452" t="s">
        <v>793</v>
      </c>
      <c r="J595" s="284" t="s">
        <v>3645</v>
      </c>
      <c r="L595" s="65">
        <f>$BFU$814</f>
        <v>1437.6000000000001</v>
      </c>
      <c r="M595" s="452" t="s">
        <v>793</v>
      </c>
      <c r="N595" s="107" t="s">
        <v>2707</v>
      </c>
      <c r="P595" s="65">
        <f>$ALJ$820</f>
        <v>496.20000000000005</v>
      </c>
      <c r="Q595" s="452" t="s">
        <v>793</v>
      </c>
      <c r="R595" s="284" t="s">
        <v>3627</v>
      </c>
      <c r="T595" s="65">
        <f>$AZO$826</f>
        <v>1227.6000000000001</v>
      </c>
      <c r="U595" s="452" t="s">
        <v>793</v>
      </c>
      <c r="V595" s="107" t="s">
        <v>2729</v>
      </c>
      <c r="X595" s="65">
        <f>$AIG$832</f>
        <v>403.79999999999995</v>
      </c>
      <c r="Y595" s="452" t="s">
        <v>793</v>
      </c>
      <c r="Z595" s="285" t="s">
        <v>31</v>
      </c>
      <c r="AB595" s="65">
        <f>$CB$838</f>
        <v>415</v>
      </c>
      <c r="AC595" s="452" t="s">
        <v>793</v>
      </c>
      <c r="AD595" s="107" t="s">
        <v>2708</v>
      </c>
      <c r="AF595" s="65">
        <f>$AMK$844</f>
        <v>273.89999999999998</v>
      </c>
      <c r="AG595" s="452" t="s">
        <v>793</v>
      </c>
      <c r="AH595" s="106" t="s">
        <v>1346</v>
      </c>
      <c r="AJ595" s="65">
        <f>$QY$850</f>
        <v>158.79999999999998</v>
      </c>
      <c r="AK595" s="452" t="s">
        <v>793</v>
      </c>
      <c r="AL595" s="285" t="s">
        <v>1664</v>
      </c>
      <c r="AN595" s="65">
        <f>$QG$856</f>
        <v>128.39999999999998</v>
      </c>
      <c r="AO595" s="452" t="s">
        <v>793</v>
      </c>
      <c r="AP595" s="285" t="s">
        <v>1668</v>
      </c>
      <c r="AR595" s="65">
        <f>$PF$862</f>
        <v>268.60000000000002</v>
      </c>
      <c r="AS595" s="452" t="s">
        <v>793</v>
      </c>
      <c r="AT595" s="106" t="s">
        <v>1342</v>
      </c>
      <c r="AW595" s="65">
        <f>$IH$868</f>
        <v>192</v>
      </c>
    </row>
    <row r="596" spans="1:49" s="34" customFormat="1" ht="15.75" customHeight="1">
      <c r="A596" s="452" t="s">
        <v>794</v>
      </c>
      <c r="B596" s="107" t="s">
        <v>2723</v>
      </c>
      <c r="D596" s="65">
        <f>$AGE$802</f>
        <v>2308.6</v>
      </c>
      <c r="E596" s="452" t="s">
        <v>794</v>
      </c>
      <c r="F596" s="284" t="s">
        <v>3634</v>
      </c>
      <c r="H596" s="65">
        <f>$BBZ$808</f>
        <v>2129.4</v>
      </c>
      <c r="I596" s="452" t="s">
        <v>794</v>
      </c>
      <c r="J596" s="285" t="s">
        <v>2325</v>
      </c>
      <c r="L596" s="65">
        <f>$OE$814</f>
        <v>1433.7</v>
      </c>
      <c r="M596" s="452" t="s">
        <v>794</v>
      </c>
      <c r="N596" s="107" t="s">
        <v>2732</v>
      </c>
      <c r="P596" s="65">
        <f>$AQO$820</f>
        <v>495.4</v>
      </c>
      <c r="Q596" s="452" t="s">
        <v>794</v>
      </c>
      <c r="R596" s="285" t="s">
        <v>1649</v>
      </c>
      <c r="T596" s="65">
        <f>$KS$826</f>
        <v>1218.7</v>
      </c>
      <c r="U596" s="452" t="s">
        <v>794</v>
      </c>
      <c r="V596" s="285" t="s">
        <v>17</v>
      </c>
      <c r="X596" s="65">
        <f>$EM$832</f>
        <v>403.6</v>
      </c>
      <c r="Y596" s="452" t="s">
        <v>794</v>
      </c>
      <c r="Z596" s="107" t="s">
        <v>704</v>
      </c>
      <c r="AB596" s="65">
        <f>$DC$838</f>
        <v>413.7</v>
      </c>
      <c r="AC596" s="452" t="s">
        <v>794</v>
      </c>
      <c r="AD596" s="107" t="s">
        <v>638</v>
      </c>
      <c r="AF596" s="65">
        <f>$JI$844</f>
        <v>273</v>
      </c>
      <c r="AG596" s="452" t="s">
        <v>794</v>
      </c>
      <c r="AH596" s="284" t="s">
        <v>3648</v>
      </c>
      <c r="AJ596" s="65">
        <f>$BHE$850</f>
        <v>158.69999999999999</v>
      </c>
      <c r="AK596" s="452" t="s">
        <v>794</v>
      </c>
      <c r="AL596" s="107" t="s">
        <v>639</v>
      </c>
      <c r="AN596" s="65">
        <f>$AEC$856</f>
        <v>126.3</v>
      </c>
      <c r="AO596" s="452" t="s">
        <v>794</v>
      </c>
      <c r="AP596" s="107" t="s">
        <v>2707</v>
      </c>
      <c r="AR596" s="65">
        <f>$ALJ$862</f>
        <v>260</v>
      </c>
      <c r="AS596" s="452" t="s">
        <v>794</v>
      </c>
      <c r="AT596" s="284" t="s">
        <v>3642</v>
      </c>
      <c r="AW596" s="65">
        <f>$BET$868</f>
        <v>191.6</v>
      </c>
    </row>
    <row r="597" spans="1:49" s="34" customFormat="1" ht="15.75" customHeight="1">
      <c r="A597" s="453" t="s">
        <v>795</v>
      </c>
      <c r="B597" s="107" t="s">
        <v>2722</v>
      </c>
      <c r="D597" s="65">
        <f>$AIY$802</f>
        <v>2308.6</v>
      </c>
      <c r="E597" s="453" t="s">
        <v>795</v>
      </c>
      <c r="F597" s="285" t="s">
        <v>1649</v>
      </c>
      <c r="H597" s="65">
        <f>$KS$808</f>
        <v>2121.6999999999998</v>
      </c>
      <c r="I597" s="453" t="s">
        <v>795</v>
      </c>
      <c r="J597" s="107" t="s">
        <v>3637</v>
      </c>
      <c r="L597" s="65">
        <f>$BDA$814</f>
        <v>1419.5</v>
      </c>
      <c r="M597" s="453" t="s">
        <v>795</v>
      </c>
      <c r="N597" s="107" t="s">
        <v>651</v>
      </c>
      <c r="P597" s="65">
        <f>$DL$820</f>
        <v>494.2</v>
      </c>
      <c r="Q597" s="453" t="s">
        <v>795</v>
      </c>
      <c r="R597" s="285" t="s">
        <v>1654</v>
      </c>
      <c r="T597" s="65">
        <f>$YX$826</f>
        <v>1207.3000000000002</v>
      </c>
      <c r="U597" s="453" t="s">
        <v>795</v>
      </c>
      <c r="V597" s="285" t="s">
        <v>1668</v>
      </c>
      <c r="X597" s="65">
        <f>$PF$832</f>
        <v>401.8</v>
      </c>
      <c r="Y597" s="453" t="s">
        <v>795</v>
      </c>
      <c r="Z597" s="284" t="s">
        <v>3647</v>
      </c>
      <c r="AB597" s="65">
        <f>$BGV$838</f>
        <v>413.4</v>
      </c>
      <c r="AC597" s="453" t="s">
        <v>795</v>
      </c>
      <c r="AD597" s="107" t="s">
        <v>2723</v>
      </c>
      <c r="AF597" s="65">
        <f>$AGE$844</f>
        <v>272.10000000000002</v>
      </c>
      <c r="AG597" s="453" t="s">
        <v>795</v>
      </c>
      <c r="AH597" s="285" t="s">
        <v>1661</v>
      </c>
      <c r="AJ597" s="65">
        <f>$CT$850</f>
        <v>157.9</v>
      </c>
      <c r="AK597" s="453" t="s">
        <v>795</v>
      </c>
      <c r="AL597" s="107" t="s">
        <v>2732</v>
      </c>
      <c r="AN597" s="65">
        <f>$AQO$856</f>
        <v>124</v>
      </c>
      <c r="AO597" s="453" t="s">
        <v>795</v>
      </c>
      <c r="AP597" s="107" t="s">
        <v>153</v>
      </c>
      <c r="AR597" s="65">
        <f>$SR$862</f>
        <v>259.39999999999998</v>
      </c>
      <c r="AS597" s="453" t="s">
        <v>795</v>
      </c>
      <c r="AT597" s="107" t="s">
        <v>2709</v>
      </c>
      <c r="AW597" s="65">
        <f>$ANL$868</f>
        <v>188.6</v>
      </c>
    </row>
    <row r="598" spans="1:49" s="34" customFormat="1" ht="15.75" customHeight="1">
      <c r="A598" s="453" t="s">
        <v>796</v>
      </c>
      <c r="B598" s="285" t="s">
        <v>1658</v>
      </c>
      <c r="D598" s="65">
        <f>$ON$802</f>
        <v>2301.4</v>
      </c>
      <c r="E598" s="453" t="s">
        <v>796</v>
      </c>
      <c r="F598" s="285" t="s">
        <v>1661</v>
      </c>
      <c r="H598" s="65">
        <f>$CT$808</f>
        <v>2120</v>
      </c>
      <c r="I598" s="453" t="s">
        <v>796</v>
      </c>
      <c r="J598" s="284" t="s">
        <v>3638</v>
      </c>
      <c r="L598" s="65">
        <f>$BDJ$814</f>
        <v>1415.6000000000001</v>
      </c>
      <c r="M598" s="453" t="s">
        <v>796</v>
      </c>
      <c r="N598" s="107" t="s">
        <v>683</v>
      </c>
      <c r="P598" s="65">
        <f>$Z$820</f>
        <v>490.4</v>
      </c>
      <c r="Q598" s="453" t="s">
        <v>796</v>
      </c>
      <c r="R598" s="284" t="s">
        <v>3646</v>
      </c>
      <c r="T598" s="65">
        <f>$BGM$826</f>
        <v>1196.0999999999999</v>
      </c>
      <c r="U598" s="453" t="s">
        <v>796</v>
      </c>
      <c r="V598" s="106" t="s">
        <v>1349</v>
      </c>
      <c r="X598" s="65">
        <f>$LT$832</f>
        <v>401.20000000000005</v>
      </c>
      <c r="Y598" s="453" t="s">
        <v>796</v>
      </c>
      <c r="Z598" s="107" t="s">
        <v>2715</v>
      </c>
      <c r="AB598" s="65">
        <f>$AHO$838</f>
        <v>411.8</v>
      </c>
      <c r="AC598" s="453" t="s">
        <v>796</v>
      </c>
      <c r="AD598" s="107" t="s">
        <v>153</v>
      </c>
      <c r="AF598" s="65">
        <f>$SR$844</f>
        <v>272</v>
      </c>
      <c r="AG598" s="453" t="s">
        <v>796</v>
      </c>
      <c r="AH598" s="107" t="s">
        <v>2709</v>
      </c>
      <c r="AJ598" s="65">
        <f>$ANL$850</f>
        <v>156.1</v>
      </c>
      <c r="AK598" s="453" t="s">
        <v>796</v>
      </c>
      <c r="AL598" s="284" t="s">
        <v>3655</v>
      </c>
      <c r="AN598" s="65">
        <f>$AZF$856</f>
        <v>123.6</v>
      </c>
      <c r="AO598" s="453" t="s">
        <v>796</v>
      </c>
      <c r="AP598" s="284" t="s">
        <v>3621</v>
      </c>
      <c r="AR598" s="65">
        <f>$AXD$862</f>
        <v>252.5</v>
      </c>
      <c r="AS598" s="453" t="s">
        <v>796</v>
      </c>
      <c r="AT598" s="107" t="s">
        <v>2717</v>
      </c>
      <c r="AW598" s="65">
        <f>$ANC$868</f>
        <v>183.99999999999997</v>
      </c>
    </row>
    <row r="599" spans="1:49" s="34" customFormat="1" ht="15.75" customHeight="1">
      <c r="A599" s="453" t="s">
        <v>797</v>
      </c>
      <c r="B599" s="285" t="s">
        <v>1753</v>
      </c>
      <c r="D599" s="65">
        <f>$NM$802</f>
        <v>2299</v>
      </c>
      <c r="E599" s="453" t="s">
        <v>797</v>
      </c>
      <c r="F599" s="107" t="s">
        <v>2832</v>
      </c>
      <c r="H599" s="65">
        <f>$AGW$808</f>
        <v>2116.4000000000005</v>
      </c>
      <c r="I599" s="453" t="s">
        <v>797</v>
      </c>
      <c r="J599" s="284" t="s">
        <v>3632</v>
      </c>
      <c r="L599" s="65">
        <f>$BBH$814</f>
        <v>1414.3</v>
      </c>
      <c r="M599" s="453" t="s">
        <v>797</v>
      </c>
      <c r="N599" s="107" t="s">
        <v>3685</v>
      </c>
      <c r="P599" s="65">
        <f>$BGD$820</f>
        <v>466.90000000000003</v>
      </c>
      <c r="Q599" s="453" t="s">
        <v>797</v>
      </c>
      <c r="R599" s="284" t="s">
        <v>3621</v>
      </c>
      <c r="T599" s="65">
        <f>$AXD$826</f>
        <v>1194.9000000000001</v>
      </c>
      <c r="U599" s="453" t="s">
        <v>797</v>
      </c>
      <c r="V599" s="285" t="s">
        <v>1657</v>
      </c>
      <c r="X599" s="65">
        <f>$TS$832</f>
        <v>392.8</v>
      </c>
      <c r="Y599" s="453" t="s">
        <v>797</v>
      </c>
      <c r="Z599" s="107" t="s">
        <v>2730</v>
      </c>
      <c r="AB599" s="65">
        <f>$AOD$838</f>
        <v>403.5</v>
      </c>
      <c r="AC599" s="453" t="s">
        <v>797</v>
      </c>
      <c r="AD599" s="107" t="s">
        <v>2730</v>
      </c>
      <c r="AF599" s="65">
        <f>$AOD$844</f>
        <v>270.7</v>
      </c>
      <c r="AG599" s="453" t="s">
        <v>797</v>
      </c>
      <c r="AH599" s="107" t="s">
        <v>2732</v>
      </c>
      <c r="AJ599" s="65">
        <f>$AQO$850</f>
        <v>155.30000000000001</v>
      </c>
      <c r="AK599" s="453" t="s">
        <v>797</v>
      </c>
      <c r="AL599" s="107" t="s">
        <v>2712</v>
      </c>
      <c r="AN599" s="65">
        <f>$AHF$856</f>
        <v>121.9</v>
      </c>
      <c r="AO599" s="453" t="s">
        <v>797</v>
      </c>
      <c r="AP599" s="107" t="s">
        <v>141</v>
      </c>
      <c r="AR599" s="65">
        <f>$GO$862</f>
        <v>248.79999999999998</v>
      </c>
      <c r="AS599" s="453" t="s">
        <v>797</v>
      </c>
      <c r="AT599" s="107" t="s">
        <v>2722</v>
      </c>
      <c r="AW599" s="65">
        <f>$AIY$868</f>
        <v>183.99999999999997</v>
      </c>
    </row>
    <row r="600" spans="1:49" s="34" customFormat="1" ht="15.75" customHeight="1">
      <c r="A600" s="453" t="s">
        <v>798</v>
      </c>
      <c r="B600" s="285" t="s">
        <v>15</v>
      </c>
      <c r="D600" s="65">
        <f>$LB$802</f>
        <v>2297.5</v>
      </c>
      <c r="E600" s="453" t="s">
        <v>798</v>
      </c>
      <c r="F600" s="285" t="s">
        <v>1658</v>
      </c>
      <c r="H600" s="65">
        <f>$ON$808</f>
        <v>2113.3000000000002</v>
      </c>
      <c r="I600" s="453" t="s">
        <v>798</v>
      </c>
      <c r="J600" s="106" t="s">
        <v>1337</v>
      </c>
      <c r="L600" s="65">
        <f>$H$814</f>
        <v>1413.2000000000003</v>
      </c>
      <c r="M600" s="453" t="s">
        <v>798</v>
      </c>
      <c r="N600" s="107" t="s">
        <v>153</v>
      </c>
      <c r="P600" s="65">
        <f>$SR$820</f>
        <v>461.6</v>
      </c>
      <c r="Q600" s="453" t="s">
        <v>798</v>
      </c>
      <c r="R600" s="106" t="s">
        <v>1349</v>
      </c>
      <c r="T600" s="65">
        <f>$LT$826</f>
        <v>1168.5</v>
      </c>
      <c r="U600" s="453" t="s">
        <v>798</v>
      </c>
      <c r="V600" s="284" t="s">
        <v>3629</v>
      </c>
      <c r="X600" s="65">
        <f>$BAG$832</f>
        <v>390.4</v>
      </c>
      <c r="Y600" s="453" t="s">
        <v>798</v>
      </c>
      <c r="Z600" s="107" t="s">
        <v>687</v>
      </c>
      <c r="AB600" s="65">
        <f>$BS$838</f>
        <v>402.20000000000005</v>
      </c>
      <c r="AC600" s="453" t="s">
        <v>798</v>
      </c>
      <c r="AD600" s="107" t="s">
        <v>2721</v>
      </c>
      <c r="AF600" s="65">
        <f>$AMT$844</f>
        <v>266.5</v>
      </c>
      <c r="AG600" s="453" t="s">
        <v>798</v>
      </c>
      <c r="AH600" s="284" t="s">
        <v>3646</v>
      </c>
      <c r="AJ600" s="65">
        <f>$BGM$850</f>
        <v>154.89999999999998</v>
      </c>
      <c r="AK600" s="453" t="s">
        <v>798</v>
      </c>
      <c r="AL600" s="107" t="s">
        <v>2201</v>
      </c>
      <c r="AN600" s="65">
        <f>$ABI$856</f>
        <v>121.80000000000001</v>
      </c>
      <c r="AO600" s="453" t="s">
        <v>798</v>
      </c>
      <c r="AP600" s="107" t="s">
        <v>2729</v>
      </c>
      <c r="AR600" s="65">
        <f>$AIG$862</f>
        <v>240.5</v>
      </c>
      <c r="AS600" s="453" t="s">
        <v>798</v>
      </c>
      <c r="AT600" s="107" t="s">
        <v>675</v>
      </c>
      <c r="AW600" s="65">
        <f>$MC$868</f>
        <v>183.79999999999998</v>
      </c>
    </row>
    <row r="601" spans="1:49" s="34" customFormat="1" ht="15.75" customHeight="1">
      <c r="A601" s="453" t="s">
        <v>799</v>
      </c>
      <c r="B601" s="107" t="s">
        <v>2216</v>
      </c>
      <c r="D601" s="65">
        <f>$TA$802</f>
        <v>2294.1999999999998</v>
      </c>
      <c r="E601" s="453" t="s">
        <v>799</v>
      </c>
      <c r="F601" s="107" t="s">
        <v>2715</v>
      </c>
      <c r="H601" s="65">
        <f>$AHO$808</f>
        <v>2109.9</v>
      </c>
      <c r="I601" s="453" t="s">
        <v>799</v>
      </c>
      <c r="J601" s="284" t="s">
        <v>3636</v>
      </c>
      <c r="L601" s="65">
        <f>$BCR$814</f>
        <v>1398.8</v>
      </c>
      <c r="M601" s="453" t="s">
        <v>799</v>
      </c>
      <c r="N601" s="107" t="s">
        <v>2197</v>
      </c>
      <c r="P601" s="65">
        <f>$ADK$820</f>
        <v>456.4</v>
      </c>
      <c r="Q601" s="453" t="s">
        <v>799</v>
      </c>
      <c r="R601" s="107" t="s">
        <v>180</v>
      </c>
      <c r="T601" s="65">
        <f>$ZP$826</f>
        <v>1158.2</v>
      </c>
      <c r="U601" s="453" t="s">
        <v>799</v>
      </c>
      <c r="V601" s="107" t="s">
        <v>2710</v>
      </c>
      <c r="X601" s="65">
        <f>$ALA$832</f>
        <v>390.2</v>
      </c>
      <c r="Y601" s="453" t="s">
        <v>799</v>
      </c>
      <c r="Z601" s="285" t="s">
        <v>1</v>
      </c>
      <c r="AB601" s="65">
        <f>$UK$838</f>
        <v>399.79999999999995</v>
      </c>
      <c r="AC601" s="453" t="s">
        <v>799</v>
      </c>
      <c r="AD601" s="284" t="s">
        <v>3624</v>
      </c>
      <c r="AF601" s="65">
        <f>$AYE$844</f>
        <v>266.3</v>
      </c>
      <c r="AG601" s="453" t="s">
        <v>799</v>
      </c>
      <c r="AH601" s="285" t="s">
        <v>1666</v>
      </c>
      <c r="AJ601" s="65">
        <f>$ND$850</f>
        <v>152.25</v>
      </c>
      <c r="AK601" s="453" t="s">
        <v>799</v>
      </c>
      <c r="AL601" s="107" t="s">
        <v>2195</v>
      </c>
      <c r="AN601" s="65">
        <f>$XN$856</f>
        <v>121.50000000000001</v>
      </c>
      <c r="AO601" s="453" t="s">
        <v>799</v>
      </c>
      <c r="AP601" s="284" t="s">
        <v>3655</v>
      </c>
      <c r="AR601" s="65">
        <f>$AZF$862</f>
        <v>226.6</v>
      </c>
      <c r="AS601" s="453" t="s">
        <v>799</v>
      </c>
      <c r="AT601" s="106" t="s">
        <v>1349</v>
      </c>
      <c r="AW601" s="65">
        <f>$LT$868</f>
        <v>182.9</v>
      </c>
    </row>
    <row r="602" spans="1:49" s="34" customFormat="1" ht="15.75" customHeight="1">
      <c r="A602" s="453" t="s">
        <v>800</v>
      </c>
      <c r="B602" s="106" t="s">
        <v>1342</v>
      </c>
      <c r="D602" s="65">
        <f>$IH$802</f>
        <v>2294.1999999999998</v>
      </c>
      <c r="E602" s="453" t="s">
        <v>800</v>
      </c>
      <c r="F602" s="284" t="s">
        <v>3640</v>
      </c>
      <c r="H602" s="65">
        <f>$BEB$808</f>
        <v>2104.7999999999997</v>
      </c>
      <c r="I602" s="453" t="s">
        <v>800</v>
      </c>
      <c r="J602" s="285" t="s">
        <v>1753</v>
      </c>
      <c r="L602" s="65">
        <f>$NM$814</f>
        <v>1395.3</v>
      </c>
      <c r="M602" s="453" t="s">
        <v>800</v>
      </c>
      <c r="N602" s="107" t="s">
        <v>2729</v>
      </c>
      <c r="P602" s="65">
        <f>$AIG$820</f>
        <v>446.7</v>
      </c>
      <c r="Q602" s="453" t="s">
        <v>800</v>
      </c>
      <c r="R602" s="107" t="s">
        <v>669</v>
      </c>
      <c r="T602" s="65">
        <f>$ML$826</f>
        <v>1155.9000000000001</v>
      </c>
      <c r="U602" s="453" t="s">
        <v>800</v>
      </c>
      <c r="V602" s="107" t="s">
        <v>686</v>
      </c>
      <c r="X602" s="65">
        <f>$PX$832</f>
        <v>386.5</v>
      </c>
      <c r="Y602" s="453" t="s">
        <v>800</v>
      </c>
      <c r="Z602" s="285" t="s">
        <v>37</v>
      </c>
      <c r="AB602" s="65">
        <f>$EV$838</f>
        <v>396.35</v>
      </c>
      <c r="AC602" s="453" t="s">
        <v>800</v>
      </c>
      <c r="AD602" s="107" t="s">
        <v>2711</v>
      </c>
      <c r="AF602" s="65">
        <f>$AKR$844</f>
        <v>265.7</v>
      </c>
      <c r="AG602" s="453" t="s">
        <v>800</v>
      </c>
      <c r="AH602" s="107" t="s">
        <v>2728</v>
      </c>
      <c r="AJ602" s="65">
        <f>$AGN$850</f>
        <v>152.1</v>
      </c>
      <c r="AK602" s="453" t="s">
        <v>800</v>
      </c>
      <c r="AL602" s="285" t="s">
        <v>15</v>
      </c>
      <c r="AN602" s="65">
        <f>$LB$856</f>
        <v>121.1</v>
      </c>
      <c r="AO602" s="453" t="s">
        <v>800</v>
      </c>
      <c r="AP602" s="107" t="s">
        <v>2734</v>
      </c>
      <c r="AR602" s="65">
        <f>$ALS$862</f>
        <v>225.9</v>
      </c>
      <c r="AS602" s="453" t="s">
        <v>800</v>
      </c>
      <c r="AT602" s="285" t="s">
        <v>1671</v>
      </c>
      <c r="AW602" s="65">
        <f>$RQ$868</f>
        <v>180.5</v>
      </c>
    </row>
    <row r="603" spans="1:49" s="34" customFormat="1" ht="15.75" customHeight="1">
      <c r="A603" s="453" t="s">
        <v>801</v>
      </c>
      <c r="B603" s="107" t="s">
        <v>2728</v>
      </c>
      <c r="D603" s="65">
        <f>$AGN$802</f>
        <v>2294.1999999999998</v>
      </c>
      <c r="E603" s="453" t="s">
        <v>801</v>
      </c>
      <c r="F603" s="107" t="s">
        <v>658</v>
      </c>
      <c r="H603" s="65">
        <f>$KA$808</f>
        <v>2086.6999999999998</v>
      </c>
      <c r="I603" s="453" t="s">
        <v>801</v>
      </c>
      <c r="J603" s="107" t="s">
        <v>2707</v>
      </c>
      <c r="L603" s="65">
        <f>$ALJ$814</f>
        <v>1395</v>
      </c>
      <c r="M603" s="453" t="s">
        <v>801</v>
      </c>
      <c r="N603" s="284" t="s">
        <v>143</v>
      </c>
      <c r="P603" s="65">
        <f>$FN$820</f>
        <v>441.19999999999993</v>
      </c>
      <c r="Q603" s="453" t="s">
        <v>801</v>
      </c>
      <c r="R603" s="284" t="s">
        <v>3641</v>
      </c>
      <c r="T603" s="65">
        <f>$BEK$826</f>
        <v>1150.5</v>
      </c>
      <c r="U603" s="453" t="s">
        <v>801</v>
      </c>
      <c r="V603" s="107" t="s">
        <v>2202</v>
      </c>
      <c r="X603" s="65">
        <f>$YO$832</f>
        <v>383.09999999999997</v>
      </c>
      <c r="Y603" s="453" t="s">
        <v>801</v>
      </c>
      <c r="Z603" s="107" t="s">
        <v>2196</v>
      </c>
      <c r="AB603" s="65">
        <f>$WV$838</f>
        <v>393.09999999999997</v>
      </c>
      <c r="AC603" s="453" t="s">
        <v>801</v>
      </c>
      <c r="AD603" s="107" t="s">
        <v>2717</v>
      </c>
      <c r="AF603" s="65">
        <f>$ANC$844</f>
        <v>261.39999999999998</v>
      </c>
      <c r="AG603" s="453" t="s">
        <v>801</v>
      </c>
      <c r="AH603" s="284" t="s">
        <v>3642</v>
      </c>
      <c r="AJ603" s="65">
        <f>$BET$850</f>
        <v>150.6</v>
      </c>
      <c r="AK603" s="453" t="s">
        <v>801</v>
      </c>
      <c r="AL603" s="107" t="s">
        <v>704</v>
      </c>
      <c r="AN603" s="65">
        <f>$DC$856</f>
        <v>121.1</v>
      </c>
      <c r="AO603" s="453" t="s">
        <v>801</v>
      </c>
      <c r="AP603" s="284" t="s">
        <v>3643</v>
      </c>
      <c r="AR603" s="65">
        <f>$BFC$862</f>
        <v>216.9</v>
      </c>
      <c r="AS603" s="453" t="s">
        <v>801</v>
      </c>
      <c r="AT603" s="107" t="s">
        <v>2193</v>
      </c>
      <c r="AW603" s="65">
        <f>$ASZ$868</f>
        <v>178.39999999999998</v>
      </c>
    </row>
    <row r="604" spans="1:49" s="34" customFormat="1" ht="15.75" customHeight="1">
      <c r="A604" s="453" t="s">
        <v>802</v>
      </c>
      <c r="B604" s="107" t="s">
        <v>2726</v>
      </c>
      <c r="D604" s="65">
        <f>$AKI$802</f>
        <v>2290.6</v>
      </c>
      <c r="E604" s="453" t="s">
        <v>802</v>
      </c>
      <c r="F604" s="285" t="s">
        <v>1753</v>
      </c>
      <c r="H604" s="65">
        <f>$NM$808</f>
        <v>2085.5</v>
      </c>
      <c r="I604" s="453" t="s">
        <v>802</v>
      </c>
      <c r="J604" s="107" t="s">
        <v>668</v>
      </c>
      <c r="L604" s="65">
        <f>$SI$814</f>
        <v>1391.9</v>
      </c>
      <c r="M604" s="453" t="s">
        <v>802</v>
      </c>
      <c r="N604" s="284" t="s">
        <v>3655</v>
      </c>
      <c r="P604" s="65">
        <f>$AZF$820</f>
        <v>438.5</v>
      </c>
      <c r="Q604" s="453" t="s">
        <v>802</v>
      </c>
      <c r="R604" s="107" t="s">
        <v>153</v>
      </c>
      <c r="T604" s="65">
        <f>$SR$826</f>
        <v>1133</v>
      </c>
      <c r="U604" s="453" t="s">
        <v>802</v>
      </c>
      <c r="V604" s="107" t="s">
        <v>2718</v>
      </c>
      <c r="X604" s="65">
        <f>$AMB$832</f>
        <v>381.4</v>
      </c>
      <c r="Y604" s="453" t="s">
        <v>802</v>
      </c>
      <c r="Z604" s="284" t="s">
        <v>3648</v>
      </c>
      <c r="AB604" s="65">
        <f>$BHE$838</f>
        <v>384.4</v>
      </c>
      <c r="AC604" s="453" t="s">
        <v>802</v>
      </c>
      <c r="AD604" s="107" t="s">
        <v>2209</v>
      </c>
      <c r="AF604" s="65">
        <f>$AAZ$844</f>
        <v>257.2</v>
      </c>
      <c r="AG604" s="453" t="s">
        <v>802</v>
      </c>
      <c r="AH604" s="284" t="s">
        <v>21</v>
      </c>
      <c r="AJ604" s="65">
        <f>$Q$850</f>
        <v>150.5</v>
      </c>
      <c r="AK604" s="453" t="s">
        <v>802</v>
      </c>
      <c r="AL604" s="107" t="s">
        <v>653</v>
      </c>
      <c r="AN604" s="65">
        <f>$IZ$856</f>
        <v>120.30000000000001</v>
      </c>
      <c r="AO604" s="453" t="s">
        <v>802</v>
      </c>
      <c r="AP604" s="107" t="s">
        <v>2196</v>
      </c>
      <c r="AR604" s="65">
        <f>$WV$862</f>
        <v>202.8</v>
      </c>
      <c r="AS604" s="453" t="s">
        <v>802</v>
      </c>
      <c r="AT604" s="284" t="s">
        <v>3624</v>
      </c>
      <c r="AW604" s="65">
        <f>$AYE$868</f>
        <v>178.29999999999998</v>
      </c>
    </row>
    <row r="605" spans="1:49" s="34" customFormat="1" ht="15.75" customHeight="1">
      <c r="A605" s="453" t="s">
        <v>803</v>
      </c>
      <c r="B605" s="284" t="s">
        <v>3629</v>
      </c>
      <c r="D605" s="65">
        <f>$BAG$802</f>
        <v>2284.5</v>
      </c>
      <c r="E605" s="453" t="s">
        <v>803</v>
      </c>
      <c r="F605" s="107" t="s">
        <v>2210</v>
      </c>
      <c r="H605" s="65">
        <f>$XE$808</f>
        <v>2083.2999999999997</v>
      </c>
      <c r="I605" s="453" t="s">
        <v>803</v>
      </c>
      <c r="J605" s="107" t="s">
        <v>2209</v>
      </c>
      <c r="L605" s="65">
        <f>$AAZ$814</f>
        <v>1375.2999999999997</v>
      </c>
      <c r="M605" s="453" t="s">
        <v>803</v>
      </c>
      <c r="N605" s="107" t="s">
        <v>2725</v>
      </c>
      <c r="P605" s="65">
        <f>$AIP$820</f>
        <v>436.7</v>
      </c>
      <c r="Q605" s="453" t="s">
        <v>803</v>
      </c>
      <c r="R605" s="107" t="s">
        <v>2726</v>
      </c>
      <c r="T605" s="65">
        <f>$AKI$826</f>
        <v>1130</v>
      </c>
      <c r="U605" s="453" t="s">
        <v>803</v>
      </c>
      <c r="V605" s="107" t="s">
        <v>2197</v>
      </c>
      <c r="X605" s="65">
        <f>$ADK$832</f>
        <v>380.6</v>
      </c>
      <c r="Y605" s="453" t="s">
        <v>803</v>
      </c>
      <c r="Z605" s="107" t="s">
        <v>668</v>
      </c>
      <c r="AB605" s="65">
        <f>$SI$838</f>
        <v>384.19999999999993</v>
      </c>
      <c r="AC605" s="453" t="s">
        <v>803</v>
      </c>
      <c r="AD605" s="107" t="s">
        <v>686</v>
      </c>
      <c r="AF605" s="65">
        <f>$PX$844</f>
        <v>249.60000000000002</v>
      </c>
      <c r="AG605" s="453" t="s">
        <v>803</v>
      </c>
      <c r="AH605" s="107" t="s">
        <v>2724</v>
      </c>
      <c r="AJ605" s="65">
        <f>$APE$850</f>
        <v>150.30000000000001</v>
      </c>
      <c r="AK605" s="453" t="s">
        <v>803</v>
      </c>
      <c r="AL605" s="285" t="s">
        <v>33</v>
      </c>
      <c r="AN605" s="65">
        <f>$CK$856</f>
        <v>120.3</v>
      </c>
      <c r="AO605" s="453" t="s">
        <v>803</v>
      </c>
      <c r="AP605" s="285" t="s">
        <v>1753</v>
      </c>
      <c r="AR605" s="65">
        <f>$NM$862</f>
        <v>202.8</v>
      </c>
      <c r="AS605" s="453" t="s">
        <v>803</v>
      </c>
      <c r="AT605" s="284" t="s">
        <v>3646</v>
      </c>
      <c r="AW605" s="65">
        <f>$BGM$868</f>
        <v>177.5</v>
      </c>
    </row>
    <row r="606" spans="1:49" s="34" customFormat="1" ht="15.75" customHeight="1">
      <c r="A606" s="453" t="s">
        <v>804</v>
      </c>
      <c r="B606" s="285" t="s">
        <v>1656</v>
      </c>
      <c r="D606" s="65">
        <f>$ASH$802</f>
        <v>2283.9</v>
      </c>
      <c r="E606" s="453" t="s">
        <v>804</v>
      </c>
      <c r="F606" s="284" t="s">
        <v>3621</v>
      </c>
      <c r="H606" s="65">
        <f>$AXD$808</f>
        <v>2057.5</v>
      </c>
      <c r="I606" s="453" t="s">
        <v>804</v>
      </c>
      <c r="J606" s="106" t="s">
        <v>1342</v>
      </c>
      <c r="L606" s="65">
        <f>$IH$814</f>
        <v>1371.6</v>
      </c>
      <c r="M606" s="453" t="s">
        <v>804</v>
      </c>
      <c r="N606" s="107" t="s">
        <v>3622</v>
      </c>
      <c r="P606" s="65">
        <f>$AXM$820</f>
        <v>429.6</v>
      </c>
      <c r="Q606" s="453" t="s">
        <v>804</v>
      </c>
      <c r="R606" s="284" t="s">
        <v>3647</v>
      </c>
      <c r="T606" s="65">
        <f>$BGV$826</f>
        <v>1129.0999999999999</v>
      </c>
      <c r="U606" s="453" t="s">
        <v>804</v>
      </c>
      <c r="V606" s="284" t="s">
        <v>3646</v>
      </c>
      <c r="X606" s="65">
        <f>$BGM$832</f>
        <v>380.3</v>
      </c>
      <c r="Y606" s="453" t="s">
        <v>804</v>
      </c>
      <c r="Z606" s="107" t="s">
        <v>2200</v>
      </c>
      <c r="AB606" s="65">
        <f>$ZY$838</f>
        <v>374.79999999999995</v>
      </c>
      <c r="AC606" s="453" t="s">
        <v>804</v>
      </c>
      <c r="AD606" s="284" t="s">
        <v>3626</v>
      </c>
      <c r="AF606" s="65">
        <f>$AYW$844</f>
        <v>247.5</v>
      </c>
      <c r="AG606" s="453" t="s">
        <v>804</v>
      </c>
      <c r="AH606" s="284" t="s">
        <v>3629</v>
      </c>
      <c r="AJ606" s="65">
        <f>$BAG$850</f>
        <v>145.6</v>
      </c>
      <c r="AK606" s="453" t="s">
        <v>804</v>
      </c>
      <c r="AL606" s="285" t="s">
        <v>1671</v>
      </c>
      <c r="AN606" s="65">
        <f>$RQ$856</f>
        <v>115.8</v>
      </c>
      <c r="AO606" s="453" t="s">
        <v>804</v>
      </c>
      <c r="AP606" s="107" t="s">
        <v>694</v>
      </c>
      <c r="AR606" s="65">
        <f>$RH$862</f>
        <v>176.3</v>
      </c>
      <c r="AS606" s="453" t="s">
        <v>804</v>
      </c>
      <c r="AT606" s="107" t="s">
        <v>682</v>
      </c>
      <c r="AW606" s="65">
        <f>$HY$868</f>
        <v>174.09999999999997</v>
      </c>
    </row>
    <row r="607" spans="1:49" s="34" customFormat="1" ht="15.75" customHeight="1">
      <c r="A607" s="453" t="s">
        <v>805</v>
      </c>
      <c r="B607" s="106" t="s">
        <v>1337</v>
      </c>
      <c r="D607" s="65">
        <f>$H$802</f>
        <v>2278.1</v>
      </c>
      <c r="E607" s="453" t="s">
        <v>805</v>
      </c>
      <c r="F607" s="107" t="s">
        <v>2709</v>
      </c>
      <c r="H607" s="65">
        <f>$ANL$808</f>
        <v>2044.3</v>
      </c>
      <c r="I607" s="453" t="s">
        <v>805</v>
      </c>
      <c r="J607" s="107" t="s">
        <v>675</v>
      </c>
      <c r="L607" s="65">
        <f>$MC$814</f>
        <v>1364.5</v>
      </c>
      <c r="M607" s="453" t="s">
        <v>805</v>
      </c>
      <c r="N607" s="284" t="s">
        <v>3624</v>
      </c>
      <c r="P607" s="65">
        <f>$AYE$820</f>
        <v>425.2</v>
      </c>
      <c r="Q607" s="453" t="s">
        <v>805</v>
      </c>
      <c r="R607" s="107" t="s">
        <v>2197</v>
      </c>
      <c r="T607" s="65">
        <f>$ADK$826</f>
        <v>1124.9000000000001</v>
      </c>
      <c r="U607" s="453" t="s">
        <v>805</v>
      </c>
      <c r="V607" s="284" t="s">
        <v>3632</v>
      </c>
      <c r="X607" s="65">
        <f>$BBH$832</f>
        <v>379.8</v>
      </c>
      <c r="Y607" s="453" t="s">
        <v>805</v>
      </c>
      <c r="Z607" s="107" t="s">
        <v>669</v>
      </c>
      <c r="AB607" s="65">
        <f>$ML$838</f>
        <v>370.8</v>
      </c>
      <c r="AC607" s="453" t="s">
        <v>805</v>
      </c>
      <c r="AD607" s="107" t="s">
        <v>653</v>
      </c>
      <c r="AF607" s="65">
        <f>$IZ$844</f>
        <v>245.60000000000002</v>
      </c>
      <c r="AG607" s="453" t="s">
        <v>805</v>
      </c>
      <c r="AH607" s="107" t="s">
        <v>155</v>
      </c>
      <c r="AJ607" s="65">
        <f>$BJ$850</f>
        <v>144.89999999999998</v>
      </c>
      <c r="AK607" s="453" t="s">
        <v>805</v>
      </c>
      <c r="AL607" s="284" t="s">
        <v>21</v>
      </c>
      <c r="AN607" s="65">
        <f>$Q$856</f>
        <v>115.4</v>
      </c>
      <c r="AO607" s="453" t="s">
        <v>805</v>
      </c>
      <c r="AP607" s="107" t="s">
        <v>2210</v>
      </c>
      <c r="AR607" s="65">
        <f>$XE$862</f>
        <v>159</v>
      </c>
      <c r="AS607" s="453" t="s">
        <v>805</v>
      </c>
      <c r="AT607" s="107" t="s">
        <v>639</v>
      </c>
      <c r="AW607" s="65">
        <f>$AEC$868</f>
        <v>170.4</v>
      </c>
    </row>
    <row r="608" spans="1:49" s="34" customFormat="1" ht="15.75" customHeight="1">
      <c r="A608" s="453" t="s">
        <v>806</v>
      </c>
      <c r="B608" s="107" t="s">
        <v>2730</v>
      </c>
      <c r="D608" s="65">
        <f>$AOD$802</f>
        <v>2278</v>
      </c>
      <c r="E608" s="453" t="s">
        <v>806</v>
      </c>
      <c r="F608" s="284" t="s">
        <v>3646</v>
      </c>
      <c r="H608" s="65">
        <f>$BGM$808</f>
        <v>2035.1</v>
      </c>
      <c r="I608" s="453" t="s">
        <v>806</v>
      </c>
      <c r="J608" s="107" t="s">
        <v>2734</v>
      </c>
      <c r="L608" s="65">
        <f>$ALS$814</f>
        <v>1355.8</v>
      </c>
      <c r="M608" s="453" t="s">
        <v>806</v>
      </c>
      <c r="N608" s="107" t="s">
        <v>2708</v>
      </c>
      <c r="P608" s="65">
        <f>$AMK$820</f>
        <v>416.5</v>
      </c>
      <c r="Q608" s="453" t="s">
        <v>806</v>
      </c>
      <c r="R608" s="107" t="s">
        <v>2201</v>
      </c>
      <c r="T608" s="65">
        <f>$ABI$826</f>
        <v>1108.6000000000001</v>
      </c>
      <c r="U608" s="453" t="s">
        <v>806</v>
      </c>
      <c r="V608" s="285" t="s">
        <v>1667</v>
      </c>
      <c r="X608" s="65">
        <f>$VC$832</f>
        <v>371.9</v>
      </c>
      <c r="Y608" s="453" t="s">
        <v>806</v>
      </c>
      <c r="Z608" s="284" t="s">
        <v>3626</v>
      </c>
      <c r="AB608" s="65">
        <f>$AYW$838</f>
        <v>369.79999999999995</v>
      </c>
      <c r="AC608" s="453" t="s">
        <v>806</v>
      </c>
      <c r="AD608" s="107" t="s">
        <v>694</v>
      </c>
      <c r="AF608" s="65">
        <f>$RH$844</f>
        <v>244.50000000000003</v>
      </c>
      <c r="AG608" s="453" t="s">
        <v>806</v>
      </c>
      <c r="AH608" s="107" t="s">
        <v>2721</v>
      </c>
      <c r="AJ608" s="65">
        <f>$AMT$850</f>
        <v>143.30000000000001</v>
      </c>
      <c r="AK608" s="453" t="s">
        <v>806</v>
      </c>
      <c r="AL608" s="285" t="s">
        <v>23</v>
      </c>
      <c r="AN608" s="65">
        <f>$OW$856</f>
        <v>113.60000000000001</v>
      </c>
      <c r="AO608" s="453" t="s">
        <v>806</v>
      </c>
      <c r="AP608" s="284" t="s">
        <v>3645</v>
      </c>
      <c r="AR608" s="65">
        <f>$BFU$862</f>
        <v>154.1</v>
      </c>
      <c r="AS608" s="453" t="s">
        <v>806</v>
      </c>
      <c r="AT608" s="107" t="s">
        <v>155</v>
      </c>
      <c r="AW608" s="65">
        <f>$BJ$868</f>
        <v>169.7</v>
      </c>
    </row>
    <row r="609" spans="1:49" s="34" customFormat="1" ht="15.75" customHeight="1">
      <c r="A609" s="453" t="s">
        <v>807</v>
      </c>
      <c r="B609" s="285" t="s">
        <v>11</v>
      </c>
      <c r="D609" s="65">
        <f>$FE$802</f>
        <v>2275</v>
      </c>
      <c r="E609" s="453" t="s">
        <v>807</v>
      </c>
      <c r="F609" s="107" t="s">
        <v>154</v>
      </c>
      <c r="H609" s="65">
        <f>$AR$808</f>
        <v>2013.5</v>
      </c>
      <c r="I609" s="453" t="s">
        <v>807</v>
      </c>
      <c r="J609" s="284" t="s">
        <v>3642</v>
      </c>
      <c r="L609" s="65">
        <f>$BET$814</f>
        <v>1349.5</v>
      </c>
      <c r="M609" s="453" t="s">
        <v>807</v>
      </c>
      <c r="N609" s="285" t="s">
        <v>1658</v>
      </c>
      <c r="P609" s="65">
        <f>$ON$820</f>
        <v>415.90000000000003</v>
      </c>
      <c r="Q609" s="453" t="s">
        <v>807</v>
      </c>
      <c r="R609" s="107" t="s">
        <v>2216</v>
      </c>
      <c r="T609" s="65">
        <f>$TA$826</f>
        <v>1103.7</v>
      </c>
      <c r="U609" s="453" t="s">
        <v>807</v>
      </c>
      <c r="V609" s="107" t="s">
        <v>2195</v>
      </c>
      <c r="X609" s="65">
        <f>$XN$832</f>
        <v>370.9</v>
      </c>
      <c r="Y609" s="453" t="s">
        <v>807</v>
      </c>
      <c r="Z609" s="106" t="s">
        <v>1345</v>
      </c>
      <c r="AB609" s="65">
        <f>$PO$838</f>
        <v>365.4</v>
      </c>
      <c r="AC609" s="453" t="s">
        <v>807</v>
      </c>
      <c r="AD609" s="107" t="s">
        <v>704</v>
      </c>
      <c r="AF609" s="65">
        <f>$DC$844</f>
        <v>241.1</v>
      </c>
      <c r="AG609" s="453" t="s">
        <v>807</v>
      </c>
      <c r="AH609" s="106" t="s">
        <v>1337</v>
      </c>
      <c r="AJ609" s="65">
        <f>$H$850</f>
        <v>142.89999999999998</v>
      </c>
      <c r="AK609" s="453" t="s">
        <v>807</v>
      </c>
      <c r="AL609" s="107" t="s">
        <v>2209</v>
      </c>
      <c r="AN609" s="65">
        <f>$AAZ$856</f>
        <v>110.80000000000001</v>
      </c>
      <c r="AO609" s="453" t="s">
        <v>807</v>
      </c>
      <c r="AP609" s="107" t="s">
        <v>686</v>
      </c>
      <c r="AR609" s="65">
        <f>$PX$862</f>
        <v>151.29999999999998</v>
      </c>
      <c r="AS609" s="453" t="s">
        <v>807</v>
      </c>
      <c r="AT609" s="285" t="s">
        <v>1656</v>
      </c>
      <c r="AW609" s="65">
        <f>$ASH$868</f>
        <v>166.39999999999998</v>
      </c>
    </row>
    <row r="610" spans="1:49" s="34" customFormat="1" ht="15.75" customHeight="1">
      <c r="A610" s="453" t="s">
        <v>808</v>
      </c>
      <c r="B610" s="284" t="s">
        <v>21</v>
      </c>
      <c r="D610" s="65">
        <f>$Q$802</f>
        <v>2275</v>
      </c>
      <c r="E610" s="453" t="s">
        <v>808</v>
      </c>
      <c r="F610" s="107" t="s">
        <v>162</v>
      </c>
      <c r="H610" s="65">
        <f>$HG$808</f>
        <v>2011.5</v>
      </c>
      <c r="I610" s="453" t="s">
        <v>808</v>
      </c>
      <c r="J610" s="284" t="s">
        <v>3635</v>
      </c>
      <c r="L610" s="65">
        <f>$BCI$814</f>
        <v>1336.3</v>
      </c>
      <c r="M610" s="453" t="s">
        <v>808</v>
      </c>
      <c r="N610" s="107" t="s">
        <v>2201</v>
      </c>
      <c r="P610" s="65">
        <f>$ABI$820</f>
        <v>414.09999999999997</v>
      </c>
      <c r="Q610" s="453" t="s">
        <v>808</v>
      </c>
      <c r="R610" s="107" t="s">
        <v>2711</v>
      </c>
      <c r="T610" s="65">
        <f>$AKR$826</f>
        <v>1098.5</v>
      </c>
      <c r="U610" s="453" t="s">
        <v>808</v>
      </c>
      <c r="V610" s="284" t="s">
        <v>3628</v>
      </c>
      <c r="X610" s="65">
        <f>$AZX$832</f>
        <v>370.09999999999997</v>
      </c>
      <c r="Y610" s="453" t="s">
        <v>808</v>
      </c>
      <c r="Z610" s="285" t="s">
        <v>1668</v>
      </c>
      <c r="AB610" s="65">
        <f>$PF$838</f>
        <v>363.3</v>
      </c>
      <c r="AC610" s="453" t="s">
        <v>808</v>
      </c>
      <c r="AD610" s="284" t="s">
        <v>3641</v>
      </c>
      <c r="AF610" s="65">
        <f>$BEK$844</f>
        <v>238.70000000000002</v>
      </c>
      <c r="AG610" s="453" t="s">
        <v>808</v>
      </c>
      <c r="AH610" s="106" t="s">
        <v>1343</v>
      </c>
      <c r="AJ610" s="65">
        <f>$IQ$850</f>
        <v>142.19999999999999</v>
      </c>
      <c r="AK610" s="453" t="s">
        <v>808</v>
      </c>
      <c r="AL610" s="107" t="s">
        <v>2708</v>
      </c>
      <c r="AN610" s="65">
        <f>$AMK$856</f>
        <v>108.6</v>
      </c>
      <c r="AO610" s="453" t="s">
        <v>808</v>
      </c>
      <c r="AP610" s="106" t="s">
        <v>1345</v>
      </c>
      <c r="AR610" s="65">
        <f>$PO$862</f>
        <v>137.10000000000002</v>
      </c>
      <c r="AS610" s="453" t="s">
        <v>808</v>
      </c>
      <c r="AT610" s="107" t="s">
        <v>669</v>
      </c>
      <c r="AW610" s="65">
        <f>$ML$868</f>
        <v>164.00000000000003</v>
      </c>
    </row>
    <row r="611" spans="1:49" s="34" customFormat="1" ht="15.75" customHeight="1">
      <c r="A611" s="453" t="s">
        <v>809</v>
      </c>
      <c r="B611" s="107" t="s">
        <v>3622</v>
      </c>
      <c r="D611" s="65">
        <f>$AXM$802</f>
        <v>2270</v>
      </c>
      <c r="E611" s="453" t="s">
        <v>809</v>
      </c>
      <c r="F611" s="107" t="s">
        <v>700</v>
      </c>
      <c r="H611" s="65">
        <f>$NV$808</f>
        <v>1990.9</v>
      </c>
      <c r="I611" s="453" t="s">
        <v>809</v>
      </c>
      <c r="J611" s="285" t="s">
        <v>1649</v>
      </c>
      <c r="L611" s="65">
        <f>$KS$814</f>
        <v>1331.5</v>
      </c>
      <c r="M611" s="453" t="s">
        <v>809</v>
      </c>
      <c r="N611" s="284" t="s">
        <v>3640</v>
      </c>
      <c r="P611" s="65">
        <f>$BEB$820</f>
        <v>404.5</v>
      </c>
      <c r="Q611" s="453" t="s">
        <v>809</v>
      </c>
      <c r="R611" s="107" t="s">
        <v>2730</v>
      </c>
      <c r="T611" s="65">
        <f>$AOD$826</f>
        <v>1098.3</v>
      </c>
      <c r="U611" s="453" t="s">
        <v>809</v>
      </c>
      <c r="V611" s="285" t="s">
        <v>15</v>
      </c>
      <c r="X611" s="65">
        <f>$LB$832</f>
        <v>365.40000000000003</v>
      </c>
      <c r="Y611" s="453" t="s">
        <v>809</v>
      </c>
      <c r="Z611" s="106" t="s">
        <v>1342</v>
      </c>
      <c r="AB611" s="65">
        <f>$IH$838</f>
        <v>359.4</v>
      </c>
      <c r="AC611" s="453" t="s">
        <v>809</v>
      </c>
      <c r="AD611" s="284" t="s">
        <v>3644</v>
      </c>
      <c r="AF611" s="65">
        <f>$BFL$844</f>
        <v>237.7</v>
      </c>
      <c r="AG611" s="453" t="s">
        <v>809</v>
      </c>
      <c r="AH611" s="284" t="s">
        <v>3638</v>
      </c>
      <c r="AJ611" s="65">
        <f>$BDJ$850</f>
        <v>132.79999999999998</v>
      </c>
      <c r="AK611" s="453" t="s">
        <v>809</v>
      </c>
      <c r="AL611" s="107" t="s">
        <v>667</v>
      </c>
      <c r="AN611" s="65">
        <f>$JR$856</f>
        <v>107.39999999999999</v>
      </c>
      <c r="AO611" s="453" t="s">
        <v>809</v>
      </c>
      <c r="AP611" s="285" t="s">
        <v>1664</v>
      </c>
      <c r="AR611" s="65">
        <f>$QG$862</f>
        <v>134</v>
      </c>
      <c r="AS611" s="453" t="s">
        <v>809</v>
      </c>
      <c r="AT611" s="107" t="s">
        <v>686</v>
      </c>
      <c r="AW611" s="65">
        <f>$PX$868</f>
        <v>162.9</v>
      </c>
    </row>
    <row r="612" spans="1:49" s="34" customFormat="1" ht="15.75" customHeight="1">
      <c r="A612" s="453" t="s">
        <v>810</v>
      </c>
      <c r="B612" s="107" t="s">
        <v>2716</v>
      </c>
      <c r="D612" s="65">
        <f>$AOV$802</f>
        <v>2263.8999999999996</v>
      </c>
      <c r="E612" s="453" t="s">
        <v>810</v>
      </c>
      <c r="F612" s="107" t="s">
        <v>683</v>
      </c>
      <c r="H612" s="65">
        <f>$Z$808</f>
        <v>1989.0000000000002</v>
      </c>
      <c r="I612" s="453" t="s">
        <v>810</v>
      </c>
      <c r="J612" s="284" t="s">
        <v>3646</v>
      </c>
      <c r="L612" s="65">
        <f>$BGM$814</f>
        <v>1329.6</v>
      </c>
      <c r="M612" s="453" t="s">
        <v>810</v>
      </c>
      <c r="N612" s="107" t="s">
        <v>2832</v>
      </c>
      <c r="P612" s="65">
        <f>$AGW$820</f>
        <v>401.3</v>
      </c>
      <c r="Q612" s="453" t="s">
        <v>810</v>
      </c>
      <c r="R612" s="285" t="s">
        <v>17</v>
      </c>
      <c r="T612" s="65">
        <f>$EM$826</f>
        <v>1092.5</v>
      </c>
      <c r="U612" s="453" t="s">
        <v>810</v>
      </c>
      <c r="V612" s="107" t="s">
        <v>700</v>
      </c>
      <c r="X612" s="65">
        <f>$NV$832</f>
        <v>362.69999999999993</v>
      </c>
      <c r="Y612" s="453" t="s">
        <v>810</v>
      </c>
      <c r="Z612" s="107" t="s">
        <v>2193</v>
      </c>
      <c r="AB612" s="65">
        <f>$ASZ$838</f>
        <v>358.7</v>
      </c>
      <c r="AC612" s="453" t="s">
        <v>810</v>
      </c>
      <c r="AD612" s="285" t="s">
        <v>1655</v>
      </c>
      <c r="AF612" s="65">
        <f>$ED$844</f>
        <v>236.8</v>
      </c>
      <c r="AG612" s="453" t="s">
        <v>810</v>
      </c>
      <c r="AH612" s="284" t="s">
        <v>3640</v>
      </c>
      <c r="AJ612" s="65">
        <f>$BEB$850</f>
        <v>131.9</v>
      </c>
      <c r="AK612" s="453" t="s">
        <v>810</v>
      </c>
      <c r="AL612" s="107" t="s">
        <v>654</v>
      </c>
      <c r="AN612" s="65">
        <f>$HP$856</f>
        <v>107.10000000000001</v>
      </c>
      <c r="AO612" s="453" t="s">
        <v>810</v>
      </c>
      <c r="AP612" s="107" t="s">
        <v>2733</v>
      </c>
      <c r="AR612" s="65">
        <f>$ANU$862</f>
        <v>132.80000000000001</v>
      </c>
      <c r="AS612" s="453" t="s">
        <v>810</v>
      </c>
      <c r="AT612" s="284" t="s">
        <v>3641</v>
      </c>
      <c r="AW612" s="65">
        <f>$BEK$868</f>
        <v>159.29999999999998</v>
      </c>
    </row>
    <row r="613" spans="1:49" s="34" customFormat="1" ht="15.75" customHeight="1">
      <c r="A613" s="453" t="s">
        <v>811</v>
      </c>
      <c r="B613" s="284" t="s">
        <v>3647</v>
      </c>
      <c r="D613" s="65">
        <f>$BGV$802</f>
        <v>2263.5</v>
      </c>
      <c r="E613" s="453" t="s">
        <v>811</v>
      </c>
      <c r="F613" s="285" t="s">
        <v>1664</v>
      </c>
      <c r="H613" s="65">
        <f>$QG$808</f>
        <v>1972.5000000000002</v>
      </c>
      <c r="I613" s="453" t="s">
        <v>811</v>
      </c>
      <c r="J613" s="107" t="s">
        <v>651</v>
      </c>
      <c r="L613" s="65">
        <f>$DL$814</f>
        <v>1314.2</v>
      </c>
      <c r="M613" s="453" t="s">
        <v>811</v>
      </c>
      <c r="N613" s="284" t="s">
        <v>3644</v>
      </c>
      <c r="P613" s="65">
        <f>$BFL$820</f>
        <v>401.2</v>
      </c>
      <c r="Q613" s="453" t="s">
        <v>811</v>
      </c>
      <c r="R613" s="107" t="s">
        <v>2708</v>
      </c>
      <c r="T613" s="65">
        <f>$AMK$826</f>
        <v>1091.8</v>
      </c>
      <c r="U613" s="453" t="s">
        <v>811</v>
      </c>
      <c r="V613" s="107" t="s">
        <v>2198</v>
      </c>
      <c r="X613" s="65">
        <f>$ABR$832</f>
        <v>361.1</v>
      </c>
      <c r="Y613" s="453" t="s">
        <v>811</v>
      </c>
      <c r="Z613" s="107" t="s">
        <v>2212</v>
      </c>
      <c r="AB613" s="65">
        <f>$XW$838</f>
        <v>357.90000000000003</v>
      </c>
      <c r="AC613" s="453" t="s">
        <v>811</v>
      </c>
      <c r="AD613" s="285" t="s">
        <v>15</v>
      </c>
      <c r="AF613" s="65">
        <f>$LB$844</f>
        <v>236.7</v>
      </c>
      <c r="AG613" s="453" t="s">
        <v>811</v>
      </c>
      <c r="AH613" s="107" t="s">
        <v>683</v>
      </c>
      <c r="AJ613" s="65">
        <f>$Z$850</f>
        <v>130</v>
      </c>
      <c r="AK613" s="453" t="s">
        <v>811</v>
      </c>
      <c r="AL613" s="284" t="s">
        <v>3645</v>
      </c>
      <c r="AN613" s="65">
        <f>$BFU$856</f>
        <v>107.1</v>
      </c>
      <c r="AO613" s="453" t="s">
        <v>811</v>
      </c>
      <c r="AP613" s="284" t="s">
        <v>3635</v>
      </c>
      <c r="AR613" s="65">
        <f>$BCI$862</f>
        <v>127.49999999999999</v>
      </c>
      <c r="AS613" s="453" t="s">
        <v>811</v>
      </c>
      <c r="AT613" s="107" t="s">
        <v>638</v>
      </c>
      <c r="AW613" s="65">
        <f>$JI$868</f>
        <v>149.69999999999999</v>
      </c>
    </row>
    <row r="614" spans="1:49" s="34" customFormat="1" ht="15.75" customHeight="1">
      <c r="A614" s="453" t="s">
        <v>812</v>
      </c>
      <c r="B614" s="107" t="s">
        <v>2202</v>
      </c>
      <c r="D614" s="65">
        <f>$YO$802</f>
        <v>2260.2999999999997</v>
      </c>
      <c r="E614" s="453" t="s">
        <v>812</v>
      </c>
      <c r="F614" s="107" t="s">
        <v>2719</v>
      </c>
      <c r="H614" s="65">
        <f>$AJQ$808</f>
        <v>1967.8</v>
      </c>
      <c r="I614" s="453" t="s">
        <v>812</v>
      </c>
      <c r="J614" s="107" t="s">
        <v>704</v>
      </c>
      <c r="L614" s="65">
        <f>$DC$814</f>
        <v>1313.3000000000002</v>
      </c>
      <c r="M614" s="453" t="s">
        <v>812</v>
      </c>
      <c r="N614" s="284" t="s">
        <v>3642</v>
      </c>
      <c r="P614" s="65">
        <f>$BET$820</f>
        <v>390.70000000000005</v>
      </c>
      <c r="Q614" s="453" t="s">
        <v>812</v>
      </c>
      <c r="R614" s="107" t="s">
        <v>3633</v>
      </c>
      <c r="T614" s="65">
        <f>$BBQ$826</f>
        <v>1087.4000000000001</v>
      </c>
      <c r="U614" s="453" t="s">
        <v>812</v>
      </c>
      <c r="V614" s="107" t="s">
        <v>2714</v>
      </c>
      <c r="X614" s="65">
        <f>$AQF$832</f>
        <v>354.70000000000005</v>
      </c>
      <c r="Y614" s="453" t="s">
        <v>812</v>
      </c>
      <c r="Z614" s="107" t="s">
        <v>2721</v>
      </c>
      <c r="AB614" s="65">
        <f>$AMT$838</f>
        <v>349.6</v>
      </c>
      <c r="AC614" s="453" t="s">
        <v>812</v>
      </c>
      <c r="AD614" s="285" t="s">
        <v>1653</v>
      </c>
      <c r="AF614" s="65">
        <f>$FW$844</f>
        <v>235.39999999999998</v>
      </c>
      <c r="AG614" s="453" t="s">
        <v>812</v>
      </c>
      <c r="AH614" s="107" t="s">
        <v>3633</v>
      </c>
      <c r="AJ614" s="65">
        <f>$BBQ$850</f>
        <v>129.4</v>
      </c>
      <c r="AK614" s="453" t="s">
        <v>812</v>
      </c>
      <c r="AL614" s="285" t="s">
        <v>1657</v>
      </c>
      <c r="AN614" s="65">
        <f>$TS$856</f>
        <v>106.2</v>
      </c>
      <c r="AO614" s="453" t="s">
        <v>812</v>
      </c>
      <c r="AP614" s="284" t="s">
        <v>3647</v>
      </c>
      <c r="AR614" s="65">
        <f>$BGV$862</f>
        <v>120.7</v>
      </c>
      <c r="AS614" s="453" t="s">
        <v>812</v>
      </c>
      <c r="AT614" s="107" t="s">
        <v>2198</v>
      </c>
      <c r="AW614" s="65">
        <f>$ABR$868</f>
        <v>148.70000000000002</v>
      </c>
    </row>
    <row r="615" spans="1:49" s="34" customFormat="1" ht="15.75" customHeight="1">
      <c r="A615" s="453" t="s">
        <v>813</v>
      </c>
      <c r="B615" s="107" t="s">
        <v>2711</v>
      </c>
      <c r="D615" s="65">
        <f>$AKR$802</f>
        <v>2253.5</v>
      </c>
      <c r="E615" s="453" t="s">
        <v>813</v>
      </c>
      <c r="F615" s="107" t="s">
        <v>3637</v>
      </c>
      <c r="H615" s="65">
        <f>$BDA$808</f>
        <v>1951.8000000000002</v>
      </c>
      <c r="I615" s="453" t="s">
        <v>813</v>
      </c>
      <c r="J615" s="107" t="s">
        <v>2724</v>
      </c>
      <c r="L615" s="65">
        <f>$APE$814</f>
        <v>1312.9</v>
      </c>
      <c r="M615" s="453" t="s">
        <v>813</v>
      </c>
      <c r="N615" s="106" t="s">
        <v>1342</v>
      </c>
      <c r="P615" s="65">
        <f>$IH$820</f>
        <v>383</v>
      </c>
      <c r="Q615" s="453" t="s">
        <v>813</v>
      </c>
      <c r="R615" s="285" t="s">
        <v>1658</v>
      </c>
      <c r="T615" s="65">
        <f>$ON$826</f>
        <v>1078.4000000000001</v>
      </c>
      <c r="U615" s="453" t="s">
        <v>813</v>
      </c>
      <c r="V615" s="285" t="s">
        <v>25</v>
      </c>
      <c r="X615" s="65">
        <f>$BA$832</f>
        <v>349.90000000000003</v>
      </c>
      <c r="Y615" s="453" t="s">
        <v>813</v>
      </c>
      <c r="Z615" s="107" t="s">
        <v>2725</v>
      </c>
      <c r="AB615" s="65">
        <f>$AIP$838</f>
        <v>346.70000000000005</v>
      </c>
      <c r="AC615" s="453" t="s">
        <v>813</v>
      </c>
      <c r="AD615" s="107" t="s">
        <v>2710</v>
      </c>
      <c r="AF615" s="65">
        <f>$ALA$844</f>
        <v>234.7</v>
      </c>
      <c r="AG615" s="453" t="s">
        <v>813</v>
      </c>
      <c r="AH615" s="285" t="s">
        <v>33</v>
      </c>
      <c r="AJ615" s="65">
        <f>$CK$850</f>
        <v>129</v>
      </c>
      <c r="AK615" s="453" t="s">
        <v>813</v>
      </c>
      <c r="AL615" s="107" t="s">
        <v>2721</v>
      </c>
      <c r="AN615" s="65">
        <f>$AMT$856</f>
        <v>106</v>
      </c>
      <c r="AO615" s="453" t="s">
        <v>813</v>
      </c>
      <c r="AP615" s="107" t="s">
        <v>2209</v>
      </c>
      <c r="AR615" s="65">
        <f>$AAZ$862</f>
        <v>118.7</v>
      </c>
      <c r="AS615" s="453" t="s">
        <v>813</v>
      </c>
      <c r="AT615" s="106" t="s">
        <v>1344</v>
      </c>
      <c r="AW615" s="65">
        <f>$GX$868</f>
        <v>146.6</v>
      </c>
    </row>
    <row r="616" spans="1:49" s="34" customFormat="1" ht="15.75" customHeight="1">
      <c r="A616" s="453" t="s">
        <v>814</v>
      </c>
      <c r="B616" s="107" t="s">
        <v>2707</v>
      </c>
      <c r="D616" s="65">
        <f>$ALJ$802</f>
        <v>2232.6</v>
      </c>
      <c r="E616" s="453" t="s">
        <v>814</v>
      </c>
      <c r="F616" s="107" t="s">
        <v>2707</v>
      </c>
      <c r="H616" s="65">
        <f>$ALJ$808</f>
        <v>1940.9</v>
      </c>
      <c r="I616" s="453" t="s">
        <v>814</v>
      </c>
      <c r="J616" s="107" t="s">
        <v>2730</v>
      </c>
      <c r="L616" s="65">
        <f>$AOD$814</f>
        <v>1295.8000000000002</v>
      </c>
      <c r="M616" s="453" t="s">
        <v>814</v>
      </c>
      <c r="N616" s="107" t="s">
        <v>2711</v>
      </c>
      <c r="P616" s="65">
        <f>$AKR$820</f>
        <v>375.8</v>
      </c>
      <c r="Q616" s="453" t="s">
        <v>814</v>
      </c>
      <c r="R616" s="107" t="s">
        <v>2195</v>
      </c>
      <c r="T616" s="65">
        <f>$XN$826</f>
        <v>1065.3999999999999</v>
      </c>
      <c r="U616" s="453" t="s">
        <v>814</v>
      </c>
      <c r="V616" s="284" t="s">
        <v>3631</v>
      </c>
      <c r="X616" s="65">
        <f>$BAY$832</f>
        <v>348.4</v>
      </c>
      <c r="Y616" s="453" t="s">
        <v>814</v>
      </c>
      <c r="Z616" s="107" t="s">
        <v>2729</v>
      </c>
      <c r="AB616" s="65">
        <f>$AIG$838</f>
        <v>336.69999999999993</v>
      </c>
      <c r="AC616" s="453" t="s">
        <v>814</v>
      </c>
      <c r="AD616" s="107" t="s">
        <v>687</v>
      </c>
      <c r="AF616" s="65">
        <f>$BS$844</f>
        <v>224</v>
      </c>
      <c r="AG616" s="453" t="s">
        <v>814</v>
      </c>
      <c r="AH616" s="284" t="s">
        <v>3639</v>
      </c>
      <c r="AJ616" s="65">
        <f>$BDS$850</f>
        <v>128.79999999999998</v>
      </c>
      <c r="AK616" s="453" t="s">
        <v>814</v>
      </c>
      <c r="AL616" s="107" t="s">
        <v>2719</v>
      </c>
      <c r="AN616" s="65">
        <f>$AJQ$856</f>
        <v>104</v>
      </c>
      <c r="AO616" s="453" t="s">
        <v>814</v>
      </c>
      <c r="AP616" s="107" t="s">
        <v>2832</v>
      </c>
      <c r="AR616" s="65">
        <f>$AGW$862</f>
        <v>117.39999999999999</v>
      </c>
      <c r="AS616" s="453" t="s">
        <v>814</v>
      </c>
      <c r="AT616" s="284" t="s">
        <v>3635</v>
      </c>
      <c r="AW616" s="65">
        <f>$BCI$868</f>
        <v>144.30000000000001</v>
      </c>
    </row>
    <row r="617" spans="1:49" s="34" customFormat="1" ht="15.75" customHeight="1">
      <c r="A617" s="453" t="s">
        <v>1950</v>
      </c>
      <c r="B617" s="107" t="s">
        <v>141</v>
      </c>
      <c r="D617" s="65">
        <f>$GO$802</f>
        <v>2232.6</v>
      </c>
      <c r="E617" s="453" t="s">
        <v>1950</v>
      </c>
      <c r="F617" s="284" t="s">
        <v>3628</v>
      </c>
      <c r="H617" s="65">
        <f>$AZX$808</f>
        <v>1932.9</v>
      </c>
      <c r="I617" s="453" t="s">
        <v>1950</v>
      </c>
      <c r="J617" s="284" t="s">
        <v>3628</v>
      </c>
      <c r="L617" s="65">
        <f>$AZX$814</f>
        <v>1290.5</v>
      </c>
      <c r="M617" s="453" t="s">
        <v>1950</v>
      </c>
      <c r="N617" s="107" t="s">
        <v>2734</v>
      </c>
      <c r="P617" s="65">
        <f>$ALS$820</f>
        <v>359</v>
      </c>
      <c r="Q617" s="453" t="s">
        <v>1950</v>
      </c>
      <c r="R617" s="107" t="s">
        <v>2728</v>
      </c>
      <c r="T617" s="65">
        <f>$AGN$826</f>
        <v>1062.5999999999999</v>
      </c>
      <c r="U617" s="453" t="s">
        <v>1950</v>
      </c>
      <c r="V617" s="285" t="s">
        <v>31</v>
      </c>
      <c r="X617" s="65">
        <f>$CB$832</f>
        <v>346.3</v>
      </c>
      <c r="Y617" s="453" t="s">
        <v>1950</v>
      </c>
      <c r="Z617" s="284" t="s">
        <v>3643</v>
      </c>
      <c r="AB617" s="65">
        <f>$BFC$838</f>
        <v>335.7</v>
      </c>
      <c r="AC617" s="453" t="s">
        <v>1950</v>
      </c>
      <c r="AD617" s="107" t="s">
        <v>2200</v>
      </c>
      <c r="AF617" s="65">
        <f>$ZY$844</f>
        <v>223.79999999999998</v>
      </c>
      <c r="AG617" s="453" t="s">
        <v>1950</v>
      </c>
      <c r="AH617" s="107" t="s">
        <v>682</v>
      </c>
      <c r="AJ617" s="65">
        <f>$HY$850</f>
        <v>127.20000000000002</v>
      </c>
      <c r="AK617" s="453" t="s">
        <v>1950</v>
      </c>
      <c r="AL617" s="107" t="s">
        <v>687</v>
      </c>
      <c r="AN617" s="65">
        <f>$BS$856</f>
        <v>101.80000000000001</v>
      </c>
      <c r="AO617" s="453" t="s">
        <v>1950</v>
      </c>
      <c r="AP617" s="284" t="s">
        <v>3620</v>
      </c>
      <c r="AR617" s="65">
        <f>$AWU$862</f>
        <v>115.6</v>
      </c>
      <c r="AS617" s="453" t="s">
        <v>1950</v>
      </c>
      <c r="AT617" s="107" t="s">
        <v>2203</v>
      </c>
      <c r="AW617" s="65">
        <f>$WM$868</f>
        <v>142</v>
      </c>
    </row>
    <row r="618" spans="1:49" s="34" customFormat="1" ht="15.75" customHeight="1">
      <c r="A618" s="453" t="s">
        <v>2169</v>
      </c>
      <c r="B618" s="107" t="s">
        <v>700</v>
      </c>
      <c r="D618" s="65">
        <f>$NV$802</f>
        <v>2226.8999999999996</v>
      </c>
      <c r="E618" s="453" t="s">
        <v>2169</v>
      </c>
      <c r="F618" s="285" t="s">
        <v>1657</v>
      </c>
      <c r="H618" s="65">
        <f>$TS$808</f>
        <v>1923.1</v>
      </c>
      <c r="I618" s="453" t="s">
        <v>2169</v>
      </c>
      <c r="J618" s="107" t="s">
        <v>2716</v>
      </c>
      <c r="L618" s="65">
        <f>$AOV$814</f>
        <v>1288.3000000000002</v>
      </c>
      <c r="M618" s="453" t="s">
        <v>2169</v>
      </c>
      <c r="N618" s="285" t="s">
        <v>1656</v>
      </c>
      <c r="P618" s="65">
        <f>$ASH$820</f>
        <v>357.79999999999995</v>
      </c>
      <c r="Q618" s="453" t="s">
        <v>2169</v>
      </c>
      <c r="R618" s="284" t="s">
        <v>3625</v>
      </c>
      <c r="T618" s="65">
        <f>$AYN$826</f>
        <v>1044.7</v>
      </c>
      <c r="U618" s="453" t="s">
        <v>2169</v>
      </c>
      <c r="V618" s="106" t="s">
        <v>1344</v>
      </c>
      <c r="X618" s="65">
        <f>$GX$832</f>
        <v>345.59999999999997</v>
      </c>
      <c r="Y618" s="453" t="s">
        <v>2169</v>
      </c>
      <c r="Z618" s="284" t="s">
        <v>3620</v>
      </c>
      <c r="AB618" s="65">
        <f>$AWU$838</f>
        <v>326.89999999999998</v>
      </c>
      <c r="AC618" s="453" t="s">
        <v>2169</v>
      </c>
      <c r="AD618" s="284" t="s">
        <v>3627</v>
      </c>
      <c r="AF618" s="65">
        <f>$AZO$844</f>
        <v>218.00000000000003</v>
      </c>
      <c r="AG618" s="453" t="s">
        <v>2169</v>
      </c>
      <c r="AH618" s="107" t="s">
        <v>658</v>
      </c>
      <c r="AJ618" s="65">
        <f>$KA$850</f>
        <v>125</v>
      </c>
      <c r="AK618" s="453" t="s">
        <v>2169</v>
      </c>
      <c r="AL618" s="285" t="s">
        <v>1653</v>
      </c>
      <c r="AN618" s="65">
        <f>$FW$856</f>
        <v>98.5</v>
      </c>
      <c r="AO618" s="453" t="s">
        <v>2169</v>
      </c>
      <c r="AP618" s="107" t="s">
        <v>638</v>
      </c>
      <c r="AR618" s="65">
        <f>$JI$862</f>
        <v>115.2</v>
      </c>
      <c r="AS618" s="453" t="s">
        <v>2169</v>
      </c>
      <c r="AT618" s="107" t="s">
        <v>2714</v>
      </c>
      <c r="AW618" s="65">
        <f>$AQF$868</f>
        <v>141.50000000000003</v>
      </c>
    </row>
    <row r="619" spans="1:49" s="34" customFormat="1" ht="15.75" customHeight="1">
      <c r="A619" s="453" t="s">
        <v>2170</v>
      </c>
      <c r="B619" s="107" t="s">
        <v>2729</v>
      </c>
      <c r="D619" s="65">
        <f>$AIG$802</f>
        <v>2224.6</v>
      </c>
      <c r="E619" s="453" t="s">
        <v>2170</v>
      </c>
      <c r="F619" s="107" t="s">
        <v>686</v>
      </c>
      <c r="H619" s="65">
        <f>$PX$808</f>
        <v>1918.3000000000002</v>
      </c>
      <c r="I619" s="453" t="s">
        <v>2170</v>
      </c>
      <c r="J619" s="107" t="s">
        <v>633</v>
      </c>
      <c r="L619" s="65">
        <f>$UB$814</f>
        <v>1278.0999999999999</v>
      </c>
      <c r="M619" s="453" t="s">
        <v>2170</v>
      </c>
      <c r="N619" s="107" t="s">
        <v>2198</v>
      </c>
      <c r="P619" s="65">
        <f>$ABR$820</f>
        <v>353.4</v>
      </c>
      <c r="Q619" s="453" t="s">
        <v>2170</v>
      </c>
      <c r="R619" s="107" t="s">
        <v>2717</v>
      </c>
      <c r="T619" s="65">
        <f>$ANC$826</f>
        <v>1036.2</v>
      </c>
      <c r="U619" s="453" t="s">
        <v>2170</v>
      </c>
      <c r="V619" s="107" t="s">
        <v>2727</v>
      </c>
      <c r="X619" s="65">
        <f>$APN$832</f>
        <v>345.3</v>
      </c>
      <c r="Y619" s="453" t="s">
        <v>2170</v>
      </c>
      <c r="Z619" s="284" t="s">
        <v>3640</v>
      </c>
      <c r="AB619" s="65">
        <f>$BEB$838</f>
        <v>317.60000000000002</v>
      </c>
      <c r="AC619" s="453" t="s">
        <v>2170</v>
      </c>
      <c r="AD619" s="107" t="s">
        <v>639</v>
      </c>
      <c r="AF619" s="65">
        <f>$AEC$844</f>
        <v>216.79999999999998</v>
      </c>
      <c r="AG619" s="453" t="s">
        <v>2170</v>
      </c>
      <c r="AH619" s="106" t="s">
        <v>1349</v>
      </c>
      <c r="AJ619" s="65">
        <f>$LT$850</f>
        <v>124.4</v>
      </c>
      <c r="AK619" s="453" t="s">
        <v>2170</v>
      </c>
      <c r="AL619" s="285" t="s">
        <v>1655</v>
      </c>
      <c r="AN619" s="65">
        <f>$ED$856</f>
        <v>98.5</v>
      </c>
      <c r="AO619" s="453" t="s">
        <v>2170</v>
      </c>
      <c r="AP619" s="106" t="s">
        <v>1346</v>
      </c>
      <c r="AR619" s="65">
        <f>$QY$862</f>
        <v>110.6</v>
      </c>
      <c r="AS619" s="453" t="s">
        <v>2170</v>
      </c>
      <c r="AT619" s="107" t="s">
        <v>2201</v>
      </c>
      <c r="AW619" s="65">
        <f>$ABI$868</f>
        <v>136</v>
      </c>
    </row>
    <row r="620" spans="1:49" s="34" customFormat="1" ht="15.75" customHeight="1">
      <c r="A620" s="453" t="s">
        <v>2171</v>
      </c>
      <c r="B620" s="107" t="s">
        <v>2713</v>
      </c>
      <c r="D620" s="65">
        <f>$AJZ$802</f>
        <v>2222.1999999999998</v>
      </c>
      <c r="E620" s="453" t="s">
        <v>2171</v>
      </c>
      <c r="F620" s="285" t="s">
        <v>37</v>
      </c>
      <c r="H620" s="65">
        <f>$EV$808</f>
        <v>1917.8</v>
      </c>
      <c r="I620" s="453" t="s">
        <v>2171</v>
      </c>
      <c r="J620" s="107" t="s">
        <v>654</v>
      </c>
      <c r="L620" s="65">
        <f>$HP$814</f>
        <v>1274.4000000000001</v>
      </c>
      <c r="M620" s="453" t="s">
        <v>2171</v>
      </c>
      <c r="N620" s="285" t="s">
        <v>1667</v>
      </c>
      <c r="P620" s="65">
        <f>$VC$820</f>
        <v>349.5</v>
      </c>
      <c r="Q620" s="453" t="s">
        <v>2171</v>
      </c>
      <c r="R620" s="284" t="s">
        <v>3631</v>
      </c>
      <c r="T620" s="65">
        <f>$BAY$826</f>
        <v>1032.7</v>
      </c>
      <c r="U620" s="453" t="s">
        <v>2171</v>
      </c>
      <c r="V620" s="284" t="s">
        <v>142</v>
      </c>
      <c r="X620" s="65">
        <f>$DU$832</f>
        <v>344.7</v>
      </c>
      <c r="Y620" s="453" t="s">
        <v>2171</v>
      </c>
      <c r="Z620" s="285" t="s">
        <v>33</v>
      </c>
      <c r="AB620" s="65">
        <f>$CK$838</f>
        <v>312.2</v>
      </c>
      <c r="AC620" s="453" t="s">
        <v>2171</v>
      </c>
      <c r="AD620" s="284" t="s">
        <v>3623</v>
      </c>
      <c r="AF620" s="65">
        <f>$AXV$844</f>
        <v>210.3</v>
      </c>
      <c r="AG620" s="453" t="s">
        <v>2171</v>
      </c>
      <c r="AH620" s="285" t="s">
        <v>1655</v>
      </c>
      <c r="AJ620" s="65">
        <f>$ED$850</f>
        <v>124.3</v>
      </c>
      <c r="AK620" s="453" t="s">
        <v>2171</v>
      </c>
      <c r="AL620" s="107" t="s">
        <v>682</v>
      </c>
      <c r="AN620" s="65">
        <f>$HY$856</f>
        <v>98</v>
      </c>
      <c r="AO620" s="453" t="s">
        <v>2171</v>
      </c>
      <c r="AP620" s="107" t="s">
        <v>2200</v>
      </c>
      <c r="AR620" s="65">
        <f>$ZY$862</f>
        <v>109.6</v>
      </c>
      <c r="AS620" s="453" t="s">
        <v>2171</v>
      </c>
      <c r="AT620" s="107" t="s">
        <v>2202</v>
      </c>
      <c r="AW620" s="65">
        <f>$YO$868</f>
        <v>135.20000000000002</v>
      </c>
    </row>
    <row r="621" spans="1:49" s="34" customFormat="1" ht="15.75" customHeight="1">
      <c r="A621" s="453" t="s">
        <v>2172</v>
      </c>
      <c r="B621" s="107" t="s">
        <v>2717</v>
      </c>
      <c r="D621" s="65">
        <f>$ANC$802</f>
        <v>2217.2999999999997</v>
      </c>
      <c r="E621" s="453" t="s">
        <v>2172</v>
      </c>
      <c r="F621" s="285" t="s">
        <v>1656</v>
      </c>
      <c r="H621" s="65">
        <f>$ASH$808</f>
        <v>1906.6999999999998</v>
      </c>
      <c r="I621" s="453" t="s">
        <v>2172</v>
      </c>
      <c r="J621" s="107" t="s">
        <v>2200</v>
      </c>
      <c r="L621" s="65">
        <f>$ZY$814</f>
        <v>1261.5999999999999</v>
      </c>
      <c r="M621" s="453" t="s">
        <v>2172</v>
      </c>
      <c r="N621" s="107" t="s">
        <v>2718</v>
      </c>
      <c r="P621" s="65">
        <f>$AMB$820</f>
        <v>348.5</v>
      </c>
      <c r="Q621" s="453" t="s">
        <v>2172</v>
      </c>
      <c r="R621" s="285" t="s">
        <v>23</v>
      </c>
      <c r="T621" s="65">
        <f>$OW$826</f>
        <v>1022.8</v>
      </c>
      <c r="U621" s="453" t="s">
        <v>2172</v>
      </c>
      <c r="V621" s="107" t="s">
        <v>669</v>
      </c>
      <c r="X621" s="65">
        <f>$ML$832</f>
        <v>337.99999999999994</v>
      </c>
      <c r="Y621" s="453" t="s">
        <v>2172</v>
      </c>
      <c r="Z621" s="285" t="s">
        <v>1658</v>
      </c>
      <c r="AB621" s="65">
        <f>$ON$838</f>
        <v>311.09999999999997</v>
      </c>
      <c r="AC621" s="453" t="s">
        <v>2172</v>
      </c>
      <c r="AD621" s="107" t="s">
        <v>683</v>
      </c>
      <c r="AF621" s="65">
        <f>$Z$844</f>
        <v>206.99999999999997</v>
      </c>
      <c r="AG621" s="453" t="s">
        <v>2172</v>
      </c>
      <c r="AH621" s="107" t="s">
        <v>654</v>
      </c>
      <c r="AJ621" s="65">
        <f>$HP$850</f>
        <v>119.69999999999999</v>
      </c>
      <c r="AK621" s="453" t="s">
        <v>2172</v>
      </c>
      <c r="AL621" s="107" t="s">
        <v>154</v>
      </c>
      <c r="AN621" s="65">
        <f>$AR$856</f>
        <v>96.9</v>
      </c>
      <c r="AO621" s="453" t="s">
        <v>2172</v>
      </c>
      <c r="AP621" s="107" t="s">
        <v>639</v>
      </c>
      <c r="AR621" s="65">
        <f>$AEC$862</f>
        <v>104.8</v>
      </c>
      <c r="AS621" s="453" t="s">
        <v>2172</v>
      </c>
      <c r="AT621" s="285" t="s">
        <v>1667</v>
      </c>
      <c r="AW621" s="65">
        <f>$VC$868</f>
        <v>130.19999999999999</v>
      </c>
    </row>
    <row r="622" spans="1:49" s="34" customFormat="1" ht="15.75" customHeight="1">
      <c r="A622" s="453" t="s">
        <v>2173</v>
      </c>
      <c r="B622" s="107" t="s">
        <v>2710</v>
      </c>
      <c r="D622" s="65">
        <f>$ALA$802</f>
        <v>2217.2999999999997</v>
      </c>
      <c r="E622" s="453" t="s">
        <v>2173</v>
      </c>
      <c r="F622" s="107" t="s">
        <v>633</v>
      </c>
      <c r="H622" s="65">
        <f>$UB$808</f>
        <v>1903</v>
      </c>
      <c r="I622" s="453" t="s">
        <v>2173</v>
      </c>
      <c r="J622" s="107" t="s">
        <v>2732</v>
      </c>
      <c r="L622" s="65">
        <f>$AQO$814</f>
        <v>1231.5</v>
      </c>
      <c r="M622" s="453" t="s">
        <v>2173</v>
      </c>
      <c r="N622" s="107" t="s">
        <v>654</v>
      </c>
      <c r="P622" s="65">
        <f>$HP$820</f>
        <v>330.69999999999993</v>
      </c>
      <c r="Q622" s="453" t="s">
        <v>2173</v>
      </c>
      <c r="R622" s="107" t="s">
        <v>2725</v>
      </c>
      <c r="T622" s="65">
        <f>$AIP$826</f>
        <v>1019.6999999999999</v>
      </c>
      <c r="U622" s="453" t="s">
        <v>2173</v>
      </c>
      <c r="V622" s="284" t="s">
        <v>143</v>
      </c>
      <c r="X622" s="65">
        <f>$FN$832</f>
        <v>332.00000000000006</v>
      </c>
      <c r="Y622" s="453" t="s">
        <v>2173</v>
      </c>
      <c r="Z622" s="107" t="s">
        <v>2727</v>
      </c>
      <c r="AB622" s="65">
        <f>$APN$838</f>
        <v>306.60000000000002</v>
      </c>
      <c r="AC622" s="453" t="s">
        <v>2173</v>
      </c>
      <c r="AD622" s="284" t="s">
        <v>3642</v>
      </c>
      <c r="AF622" s="65">
        <f>$BET$844</f>
        <v>204.89999999999998</v>
      </c>
      <c r="AG622" s="453" t="s">
        <v>2173</v>
      </c>
      <c r="AH622" s="106" t="s">
        <v>1351</v>
      </c>
      <c r="AJ622" s="65">
        <f>$AI$850</f>
        <v>119.6</v>
      </c>
      <c r="AK622" s="453" t="s">
        <v>2173</v>
      </c>
      <c r="AL622" s="107" t="s">
        <v>2728</v>
      </c>
      <c r="AN622" s="65">
        <f>$AGN$856</f>
        <v>96.9</v>
      </c>
      <c r="AO622" s="453" t="s">
        <v>2173</v>
      </c>
      <c r="AP622" s="284" t="s">
        <v>3628</v>
      </c>
      <c r="AR622" s="65">
        <f>$AZX$862</f>
        <v>102.69999999999999</v>
      </c>
      <c r="AS622" s="453" t="s">
        <v>2173</v>
      </c>
      <c r="AT622" s="107" t="s">
        <v>2718</v>
      </c>
      <c r="AW622" s="65">
        <f>$AMB$868</f>
        <v>106.79999999999998</v>
      </c>
    </row>
    <row r="623" spans="1:49" s="34" customFormat="1" ht="15.75" customHeight="1">
      <c r="A623" s="453" t="s">
        <v>2174</v>
      </c>
      <c r="B623" s="107" t="s">
        <v>2733</v>
      </c>
      <c r="D623" s="65">
        <f>$ANU$802</f>
        <v>2210.1</v>
      </c>
      <c r="E623" s="453" t="s">
        <v>2174</v>
      </c>
      <c r="F623" s="285" t="s">
        <v>1671</v>
      </c>
      <c r="H623" s="65">
        <f>$RQ$808</f>
        <v>1901.6999999999998</v>
      </c>
      <c r="I623" s="453" t="s">
        <v>2174</v>
      </c>
      <c r="J623" s="285" t="s">
        <v>1656</v>
      </c>
      <c r="L623" s="65">
        <f>$ASH$814</f>
        <v>1230.1999999999998</v>
      </c>
      <c r="M623" s="453" t="s">
        <v>2174</v>
      </c>
      <c r="N623" s="107" t="s">
        <v>2193</v>
      </c>
      <c r="P623" s="65">
        <f>$ASZ$820</f>
        <v>327.10000000000002</v>
      </c>
      <c r="Q623" s="453" t="s">
        <v>2174</v>
      </c>
      <c r="R623" s="285" t="s">
        <v>1661</v>
      </c>
      <c r="T623" s="65">
        <f>$CT$826</f>
        <v>1001.3000000000001</v>
      </c>
      <c r="U623" s="453" t="s">
        <v>2174</v>
      </c>
      <c r="V623" s="285" t="s">
        <v>33</v>
      </c>
      <c r="X623" s="65">
        <f>$CK$832</f>
        <v>330.8</v>
      </c>
      <c r="Y623" s="453" t="s">
        <v>2174</v>
      </c>
      <c r="Z623" s="285" t="s">
        <v>1665</v>
      </c>
      <c r="AB623" s="65">
        <f>$VU$838</f>
        <v>299.8</v>
      </c>
      <c r="AC623" s="453" t="s">
        <v>2174</v>
      </c>
      <c r="AD623" s="107" t="s">
        <v>2195</v>
      </c>
      <c r="AF623" s="65">
        <f>$XN$844</f>
        <v>199.5</v>
      </c>
      <c r="AG623" s="453" t="s">
        <v>2174</v>
      </c>
      <c r="AH623" s="107" t="s">
        <v>2710</v>
      </c>
      <c r="AJ623" s="65">
        <f>$ALA$850</f>
        <v>118.5</v>
      </c>
      <c r="AK623" s="453" t="s">
        <v>2174</v>
      </c>
      <c r="AL623" s="107" t="s">
        <v>2724</v>
      </c>
      <c r="AN623" s="65">
        <f>$APE$856</f>
        <v>95.4</v>
      </c>
      <c r="AO623" s="453" t="s">
        <v>2174</v>
      </c>
      <c r="AP623" s="284" t="s">
        <v>3629</v>
      </c>
      <c r="AR623" s="65">
        <f>$BAG$862</f>
        <v>100.2</v>
      </c>
      <c r="AS623" s="453" t="s">
        <v>2174</v>
      </c>
      <c r="AT623" s="107" t="s">
        <v>2196</v>
      </c>
      <c r="AW623" s="65">
        <f>$WV$868</f>
        <v>102.99999999999999</v>
      </c>
    </row>
    <row r="624" spans="1:49" s="34" customFormat="1" ht="15.75" customHeight="1">
      <c r="A624" s="453" t="s">
        <v>2175</v>
      </c>
      <c r="B624" s="284" t="s">
        <v>3628</v>
      </c>
      <c r="D624" s="65">
        <f>$AZX$802</f>
        <v>2206.5</v>
      </c>
      <c r="E624" s="453" t="s">
        <v>2175</v>
      </c>
      <c r="F624" s="107" t="s">
        <v>2201</v>
      </c>
      <c r="H624" s="65">
        <f>$ABI$808</f>
        <v>1854.6000000000001</v>
      </c>
      <c r="I624" s="453" t="s">
        <v>2175</v>
      </c>
      <c r="J624" s="107" t="s">
        <v>700</v>
      </c>
      <c r="L624" s="65">
        <f>$NV$814</f>
        <v>1192.9000000000001</v>
      </c>
      <c r="M624" s="453" t="s">
        <v>2175</v>
      </c>
      <c r="N624" s="107" t="s">
        <v>2217</v>
      </c>
      <c r="P624" s="65">
        <f>$AAH$820</f>
        <v>324</v>
      </c>
      <c r="Q624" s="453" t="s">
        <v>2175</v>
      </c>
      <c r="R624" s="285" t="s">
        <v>33</v>
      </c>
      <c r="T624" s="65">
        <f>$CK$826</f>
        <v>994.7</v>
      </c>
      <c r="U624" s="453" t="s">
        <v>2175</v>
      </c>
      <c r="V624" s="107" t="s">
        <v>675</v>
      </c>
      <c r="X624" s="65">
        <f>$MC$832</f>
        <v>327.8</v>
      </c>
      <c r="Y624" s="453" t="s">
        <v>2175</v>
      </c>
      <c r="Z624" s="107" t="s">
        <v>3633</v>
      </c>
      <c r="AB624" s="65">
        <f>$BBQ$838</f>
        <v>296</v>
      </c>
      <c r="AC624" s="453" t="s">
        <v>2175</v>
      </c>
      <c r="AD624" s="107" t="s">
        <v>162</v>
      </c>
      <c r="AF624" s="65">
        <f>$HG$844</f>
        <v>190.2</v>
      </c>
      <c r="AG624" s="453" t="s">
        <v>2175</v>
      </c>
      <c r="AH624" s="107" t="s">
        <v>2713</v>
      </c>
      <c r="AJ624" s="65">
        <f>$AJZ$850</f>
        <v>117.69999999999999</v>
      </c>
      <c r="AK624" s="453" t="s">
        <v>2175</v>
      </c>
      <c r="AL624" s="284" t="s">
        <v>3632</v>
      </c>
      <c r="AN624" s="65">
        <f>$BBH$856</f>
        <v>94.4</v>
      </c>
      <c r="AO624" s="453" t="s">
        <v>2175</v>
      </c>
      <c r="AP624" s="107" t="s">
        <v>2198</v>
      </c>
      <c r="AR624" s="65">
        <f>$ABR$862</f>
        <v>96</v>
      </c>
      <c r="AS624" s="453" t="s">
        <v>2175</v>
      </c>
      <c r="AT624" s="285" t="s">
        <v>1753</v>
      </c>
      <c r="AW624" s="65">
        <f>$NM$868</f>
        <v>102.99999999999999</v>
      </c>
    </row>
    <row r="625" spans="1:49" s="34" customFormat="1" ht="15.75" customHeight="1">
      <c r="A625" s="453" t="s">
        <v>2176</v>
      </c>
      <c r="B625" s="285" t="s">
        <v>2325</v>
      </c>
      <c r="D625" s="65">
        <f>$OE$802</f>
        <v>2200.2999999999997</v>
      </c>
      <c r="E625" s="453" t="s">
        <v>2176</v>
      </c>
      <c r="F625" s="284" t="s">
        <v>3655</v>
      </c>
      <c r="H625" s="65">
        <f>$AZF$808</f>
        <v>1839.1</v>
      </c>
      <c r="I625" s="453" t="s">
        <v>2176</v>
      </c>
      <c r="J625" s="285" t="s">
        <v>1690</v>
      </c>
      <c r="L625" s="65">
        <f>$ZG$814</f>
        <v>1186.8000000000002</v>
      </c>
      <c r="M625" s="453" t="s">
        <v>2176</v>
      </c>
      <c r="N625" s="107" t="s">
        <v>2200</v>
      </c>
      <c r="P625" s="65">
        <f>$ZY$820</f>
        <v>322.20000000000005</v>
      </c>
      <c r="Q625" s="453" t="s">
        <v>2176</v>
      </c>
      <c r="R625" s="107" t="s">
        <v>2707</v>
      </c>
      <c r="T625" s="65">
        <f>$ALJ$826</f>
        <v>967.9</v>
      </c>
      <c r="U625" s="453" t="s">
        <v>2176</v>
      </c>
      <c r="V625" s="284" t="s">
        <v>3623</v>
      </c>
      <c r="X625" s="65">
        <f>$AXV$832</f>
        <v>323.8</v>
      </c>
      <c r="Y625" s="453" t="s">
        <v>2176</v>
      </c>
      <c r="Z625" s="285" t="s">
        <v>1656</v>
      </c>
      <c r="AB625" s="65">
        <f>$ASH$838</f>
        <v>293.10000000000002</v>
      </c>
      <c r="AC625" s="453" t="s">
        <v>2176</v>
      </c>
      <c r="AD625" s="284" t="s">
        <v>3643</v>
      </c>
      <c r="AF625" s="65">
        <f>$BFC$844</f>
        <v>187.7</v>
      </c>
      <c r="AG625" s="453" t="s">
        <v>2176</v>
      </c>
      <c r="AH625" s="284" t="s">
        <v>3644</v>
      </c>
      <c r="AJ625" s="65">
        <f>$BFL$850</f>
        <v>117.2</v>
      </c>
      <c r="AK625" s="453" t="s">
        <v>2176</v>
      </c>
      <c r="AL625" s="284" t="s">
        <v>3634</v>
      </c>
      <c r="AN625" s="65">
        <f>$BBZ$856</f>
        <v>94.100000000000009</v>
      </c>
      <c r="AO625" s="453" t="s">
        <v>2176</v>
      </c>
      <c r="AP625" s="106" t="s">
        <v>1343</v>
      </c>
      <c r="AR625" s="65">
        <f>$IQ$862</f>
        <v>94.6</v>
      </c>
      <c r="AS625" s="453" t="s">
        <v>2176</v>
      </c>
      <c r="AT625" s="284" t="s">
        <v>3640</v>
      </c>
      <c r="AW625" s="65">
        <f>$BEB$868</f>
        <v>98.8</v>
      </c>
    </row>
    <row r="626" spans="1:49" s="34" customFormat="1" ht="15.75" customHeight="1">
      <c r="A626" s="453" t="s">
        <v>2177</v>
      </c>
      <c r="B626" s="107" t="s">
        <v>633</v>
      </c>
      <c r="D626" s="65">
        <f>$UB$802</f>
        <v>2198.8999999999996</v>
      </c>
      <c r="E626" s="453" t="s">
        <v>2177</v>
      </c>
      <c r="F626" s="107" t="s">
        <v>2714</v>
      </c>
      <c r="H626" s="65">
        <f>$AQF$808</f>
        <v>1804.9</v>
      </c>
      <c r="I626" s="453" t="s">
        <v>2177</v>
      </c>
      <c r="J626" s="107" t="s">
        <v>3622</v>
      </c>
      <c r="L626" s="65">
        <f>$AXM$814</f>
        <v>1174.4000000000001</v>
      </c>
      <c r="M626" s="453" t="s">
        <v>2177</v>
      </c>
      <c r="N626" s="107" t="s">
        <v>2216</v>
      </c>
      <c r="P626" s="65">
        <f>$TA$820</f>
        <v>321.90000000000003</v>
      </c>
      <c r="Q626" s="453" t="s">
        <v>2177</v>
      </c>
      <c r="R626" s="107" t="s">
        <v>683</v>
      </c>
      <c r="T626" s="65">
        <f>$Z$826</f>
        <v>958.9</v>
      </c>
      <c r="U626" s="453" t="s">
        <v>2177</v>
      </c>
      <c r="V626" s="107" t="s">
        <v>2715</v>
      </c>
      <c r="X626" s="65">
        <f>$AHO$832</f>
        <v>322.5</v>
      </c>
      <c r="Y626" s="453" t="s">
        <v>2177</v>
      </c>
      <c r="Z626" s="285" t="s">
        <v>11</v>
      </c>
      <c r="AB626" s="65">
        <f>$FE$838</f>
        <v>290.2</v>
      </c>
      <c r="AC626" s="453" t="s">
        <v>2177</v>
      </c>
      <c r="AD626" s="284" t="s">
        <v>142</v>
      </c>
      <c r="AF626" s="65">
        <f>$DU$844</f>
        <v>178.5</v>
      </c>
      <c r="AG626" s="453" t="s">
        <v>2177</v>
      </c>
      <c r="AH626" s="107" t="s">
        <v>651</v>
      </c>
      <c r="AJ626" s="65">
        <f>$DL$850</f>
        <v>115.6</v>
      </c>
      <c r="AK626" s="453" t="s">
        <v>2177</v>
      </c>
      <c r="AL626" s="107" t="s">
        <v>2716</v>
      </c>
      <c r="AN626" s="65">
        <f>$AOV$856</f>
        <v>85.8</v>
      </c>
      <c r="AO626" s="453" t="s">
        <v>2177</v>
      </c>
      <c r="AP626" s="107" t="s">
        <v>2732</v>
      </c>
      <c r="AR626" s="65">
        <f>$AQO$862</f>
        <v>85.5</v>
      </c>
      <c r="AS626" s="453" t="s">
        <v>2177</v>
      </c>
      <c r="AT626" s="285" t="s">
        <v>23</v>
      </c>
      <c r="AW626" s="65">
        <f>$OW$868</f>
        <v>96.8</v>
      </c>
    </row>
    <row r="627" spans="1:49" s="34" customFormat="1" ht="15.75" customHeight="1">
      <c r="A627" s="453" t="s">
        <v>2178</v>
      </c>
      <c r="B627" s="107" t="s">
        <v>668</v>
      </c>
      <c r="D627" s="65">
        <f>$SI$802</f>
        <v>2182.4</v>
      </c>
      <c r="E627" s="453" t="s">
        <v>2178</v>
      </c>
      <c r="F627" s="284" t="s">
        <v>3629</v>
      </c>
      <c r="H627" s="65">
        <f>$BAG$808</f>
        <v>1793.8999999999999</v>
      </c>
      <c r="I627" s="453" t="s">
        <v>2178</v>
      </c>
      <c r="J627" s="285" t="s">
        <v>1657</v>
      </c>
      <c r="L627" s="65">
        <f>$TS$814</f>
        <v>1173.8000000000002</v>
      </c>
      <c r="M627" s="453" t="s">
        <v>2178</v>
      </c>
      <c r="N627" s="106" t="s">
        <v>1351</v>
      </c>
      <c r="P627" s="65">
        <f>$AI$820</f>
        <v>310.40000000000003</v>
      </c>
      <c r="Q627" s="453" t="s">
        <v>2178</v>
      </c>
      <c r="R627" s="107" t="s">
        <v>2733</v>
      </c>
      <c r="T627" s="65">
        <f>$ANU$826</f>
        <v>940.09999999999991</v>
      </c>
      <c r="U627" s="453" t="s">
        <v>2178</v>
      </c>
      <c r="V627" s="107" t="s">
        <v>2732</v>
      </c>
      <c r="X627" s="65">
        <f>$AQO$832</f>
        <v>318.39999999999998</v>
      </c>
      <c r="Y627" s="453" t="s">
        <v>2178</v>
      </c>
      <c r="Z627" s="284" t="s">
        <v>3644</v>
      </c>
      <c r="AB627" s="65">
        <f>$BFL$838</f>
        <v>277.8</v>
      </c>
      <c r="AC627" s="453" t="s">
        <v>2178</v>
      </c>
      <c r="AD627" s="285" t="s">
        <v>1664</v>
      </c>
      <c r="AF627" s="65">
        <f>$QG$844</f>
        <v>176.8</v>
      </c>
      <c r="AG627" s="453" t="s">
        <v>2178</v>
      </c>
      <c r="AH627" s="107" t="s">
        <v>162</v>
      </c>
      <c r="AJ627" s="65">
        <f>$HG$850</f>
        <v>114.4</v>
      </c>
      <c r="AK627" s="453" t="s">
        <v>2178</v>
      </c>
      <c r="AL627" s="284" t="s">
        <v>3644</v>
      </c>
      <c r="AN627" s="65">
        <f>$BFL$856</f>
        <v>77.5</v>
      </c>
      <c r="AO627" s="453" t="s">
        <v>2178</v>
      </c>
      <c r="AP627" s="107" t="s">
        <v>2727</v>
      </c>
      <c r="AR627" s="65">
        <f>$APN$862</f>
        <v>77.5</v>
      </c>
      <c r="AS627" s="453" t="s">
        <v>2178</v>
      </c>
      <c r="AT627" s="107" t="s">
        <v>668</v>
      </c>
      <c r="AW627" s="65">
        <f>$SI$868</f>
        <v>93.5</v>
      </c>
    </row>
    <row r="628" spans="1:49" s="34" customFormat="1" ht="15.75" customHeight="1">
      <c r="A628" s="453" t="s">
        <v>2179</v>
      </c>
      <c r="B628" s="284" t="s">
        <v>3646</v>
      </c>
      <c r="D628" s="65">
        <f>$BGM$802</f>
        <v>2176.1000000000004</v>
      </c>
      <c r="E628" s="453" t="s">
        <v>2179</v>
      </c>
      <c r="F628" s="107" t="s">
        <v>2716</v>
      </c>
      <c r="H628" s="65">
        <f>$AOV$808</f>
        <v>1787.8</v>
      </c>
      <c r="I628" s="453" t="s">
        <v>2179</v>
      </c>
      <c r="J628" s="285" t="s">
        <v>1671</v>
      </c>
      <c r="L628" s="65">
        <f>$RQ$814</f>
        <v>1145.8000000000002</v>
      </c>
      <c r="M628" s="453" t="s">
        <v>2179</v>
      </c>
      <c r="N628" s="107" t="s">
        <v>638</v>
      </c>
      <c r="P628" s="65">
        <f>$JI$820</f>
        <v>298.3</v>
      </c>
      <c r="Q628" s="453" t="s">
        <v>2179</v>
      </c>
      <c r="R628" s="107" t="s">
        <v>2848</v>
      </c>
      <c r="T628" s="65">
        <f>$AJH$826</f>
        <v>932.5</v>
      </c>
      <c r="U628" s="453" t="s">
        <v>2179</v>
      </c>
      <c r="V628" s="107" t="s">
        <v>2721</v>
      </c>
      <c r="X628" s="65">
        <f>$AMT$832</f>
        <v>313</v>
      </c>
      <c r="Y628" s="453" t="s">
        <v>2179</v>
      </c>
      <c r="Z628" s="107" t="s">
        <v>2714</v>
      </c>
      <c r="AB628" s="65">
        <f>$AQF$838</f>
        <v>268.5</v>
      </c>
      <c r="AC628" s="453" t="s">
        <v>2179</v>
      </c>
      <c r="AD628" s="107" t="s">
        <v>633</v>
      </c>
      <c r="AF628" s="65">
        <f>$UB$844</f>
        <v>168.2</v>
      </c>
      <c r="AG628" s="453" t="s">
        <v>2179</v>
      </c>
      <c r="AH628" s="107" t="s">
        <v>180</v>
      </c>
      <c r="AJ628" s="65">
        <f>$ZP$850</f>
        <v>114.4</v>
      </c>
      <c r="AK628" s="453" t="s">
        <v>2179</v>
      </c>
      <c r="AL628" s="284" t="s">
        <v>3626</v>
      </c>
      <c r="AN628" s="65">
        <f>$AYW$856</f>
        <v>72.399999999999991</v>
      </c>
      <c r="AO628" s="453" t="s">
        <v>2179</v>
      </c>
      <c r="AP628" s="107" t="s">
        <v>700</v>
      </c>
      <c r="AR628" s="65">
        <f>$NV$862</f>
        <v>76.599999999999994</v>
      </c>
      <c r="AS628" s="453" t="s">
        <v>2179</v>
      </c>
      <c r="AT628" s="107" t="s">
        <v>2726</v>
      </c>
      <c r="AW628" s="65">
        <f>$AKI$868</f>
        <v>74.5</v>
      </c>
    </row>
    <row r="629" spans="1:49" s="34" customFormat="1" ht="15.75" customHeight="1">
      <c r="A629" s="453" t="s">
        <v>2180</v>
      </c>
      <c r="B629" s="106" t="s">
        <v>1343</v>
      </c>
      <c r="D629" s="65">
        <f>$IQ$802</f>
        <v>2175.1</v>
      </c>
      <c r="E629" s="453" t="s">
        <v>2180</v>
      </c>
      <c r="F629" s="285" t="s">
        <v>1690</v>
      </c>
      <c r="H629" s="65">
        <f>$ZG$808</f>
        <v>1784.8</v>
      </c>
      <c r="I629" s="453" t="s">
        <v>2180</v>
      </c>
      <c r="J629" s="107" t="s">
        <v>2729</v>
      </c>
      <c r="L629" s="65">
        <f>$AIG$814</f>
        <v>1128.8</v>
      </c>
      <c r="M629" s="453" t="s">
        <v>2180</v>
      </c>
      <c r="N629" s="285" t="s">
        <v>37</v>
      </c>
      <c r="P629" s="65">
        <f>$EV$820</f>
        <v>298.2</v>
      </c>
      <c r="Q629" s="453" t="s">
        <v>2180</v>
      </c>
      <c r="R629" s="285" t="s">
        <v>1657</v>
      </c>
      <c r="T629" s="65">
        <f>$TS$826</f>
        <v>931.80000000000007</v>
      </c>
      <c r="U629" s="453" t="s">
        <v>2180</v>
      </c>
      <c r="V629" s="284" t="s">
        <v>3625</v>
      </c>
      <c r="X629" s="65">
        <f>$AYN$832</f>
        <v>312.8</v>
      </c>
      <c r="Y629" s="453" t="s">
        <v>2180</v>
      </c>
      <c r="Z629" s="107" t="s">
        <v>2209</v>
      </c>
      <c r="AB629" s="65">
        <f>$AAZ$838</f>
        <v>262.10000000000002</v>
      </c>
      <c r="AC629" s="453" t="s">
        <v>2180</v>
      </c>
      <c r="AD629" s="106" t="s">
        <v>1345</v>
      </c>
      <c r="AF629" s="65">
        <f>$PO$844</f>
        <v>166.4</v>
      </c>
      <c r="AG629" s="453" t="s">
        <v>2180</v>
      </c>
      <c r="AH629" s="107" t="s">
        <v>2723</v>
      </c>
      <c r="AJ629" s="65">
        <f>$AGE$850</f>
        <v>113.80000000000001</v>
      </c>
      <c r="AK629" s="453" t="s">
        <v>2180</v>
      </c>
      <c r="AL629" s="107" t="s">
        <v>658</v>
      </c>
      <c r="AN629" s="65">
        <f>$KA$856</f>
        <v>72.2</v>
      </c>
      <c r="AO629" s="453" t="s">
        <v>2180</v>
      </c>
      <c r="AP629" s="107" t="s">
        <v>2217</v>
      </c>
      <c r="AR629" s="65">
        <f>$AAH$862</f>
        <v>76.399999999999991</v>
      </c>
      <c r="AS629" s="453" t="s">
        <v>2180</v>
      </c>
      <c r="AT629" s="284" t="s">
        <v>3644</v>
      </c>
      <c r="AW629" s="65">
        <f>$BFL$868</f>
        <v>60.3</v>
      </c>
    </row>
    <row r="630" spans="1:49" s="34" customFormat="1" ht="15.75" customHeight="1">
      <c r="A630" s="453" t="s">
        <v>2181</v>
      </c>
      <c r="B630" s="285" t="s">
        <v>25</v>
      </c>
      <c r="D630" s="65">
        <f>$BA$802</f>
        <v>2162.7999999999997</v>
      </c>
      <c r="E630" s="453" t="s">
        <v>2181</v>
      </c>
      <c r="F630" s="106" t="s">
        <v>1346</v>
      </c>
      <c r="H630" s="65">
        <f>$QY$808</f>
        <v>1782.5</v>
      </c>
      <c r="I630" s="453" t="s">
        <v>2181</v>
      </c>
      <c r="J630" s="107" t="s">
        <v>2733</v>
      </c>
      <c r="L630" s="65">
        <f>$ANU$814</f>
        <v>1118.4000000000001</v>
      </c>
      <c r="M630" s="453" t="s">
        <v>2181</v>
      </c>
      <c r="N630" s="106" t="s">
        <v>1349</v>
      </c>
      <c r="P630" s="65">
        <f>$LT$820</f>
        <v>296.3</v>
      </c>
      <c r="Q630" s="453" t="s">
        <v>2181</v>
      </c>
      <c r="R630" s="284" t="s">
        <v>3634</v>
      </c>
      <c r="T630" s="65">
        <f>$BBZ$826</f>
        <v>903.6</v>
      </c>
      <c r="U630" s="453" t="s">
        <v>2181</v>
      </c>
      <c r="V630" s="284" t="s">
        <v>3627</v>
      </c>
      <c r="X630" s="65">
        <f>$AZO$832</f>
        <v>310.89999999999998</v>
      </c>
      <c r="Y630" s="453" t="s">
        <v>2181</v>
      </c>
      <c r="Z630" s="284" t="s">
        <v>3634</v>
      </c>
      <c r="AB630" s="65">
        <f>$BBZ$838</f>
        <v>261.40000000000003</v>
      </c>
      <c r="AC630" s="453" t="s">
        <v>2181</v>
      </c>
      <c r="AD630" s="285" t="s">
        <v>1665</v>
      </c>
      <c r="AF630" s="65">
        <f>$VU$844</f>
        <v>164.8</v>
      </c>
      <c r="AG630" s="453" t="s">
        <v>2181</v>
      </c>
      <c r="AH630" s="107" t="s">
        <v>2714</v>
      </c>
      <c r="AJ630" s="65">
        <f>$AQF$850</f>
        <v>113.2</v>
      </c>
      <c r="AK630" s="453" t="s">
        <v>2181</v>
      </c>
      <c r="AL630" s="284" t="s">
        <v>3636</v>
      </c>
      <c r="AN630" s="65">
        <f>$BCR$856</f>
        <v>68.599999999999994</v>
      </c>
      <c r="AO630" s="453" t="s">
        <v>2181</v>
      </c>
      <c r="AP630" s="284" t="s">
        <v>3625</v>
      </c>
      <c r="AR630" s="65">
        <f>$AYN$862</f>
        <v>75.099999999999994</v>
      </c>
      <c r="AS630" s="453" t="s">
        <v>2181</v>
      </c>
      <c r="AT630" s="284" t="s">
        <v>3655</v>
      </c>
      <c r="AW630" s="65">
        <f>$AZF$868</f>
        <v>59.6</v>
      </c>
    </row>
    <row r="631" spans="1:49" s="34" customFormat="1" ht="15.75" customHeight="1">
      <c r="A631" s="453" t="s">
        <v>2182</v>
      </c>
      <c r="B631" s="106" t="s">
        <v>1346</v>
      </c>
      <c r="D631" s="65">
        <f>$QY$802</f>
        <v>2157.6</v>
      </c>
      <c r="E631" s="453" t="s">
        <v>2182</v>
      </c>
      <c r="F631" s="107" t="s">
        <v>2197</v>
      </c>
      <c r="H631" s="65">
        <f>$ADK$808</f>
        <v>1775.3000000000002</v>
      </c>
      <c r="I631" s="453" t="s">
        <v>2182</v>
      </c>
      <c r="J631" s="284" t="s">
        <v>3631</v>
      </c>
      <c r="L631" s="65">
        <f>$BAY$814</f>
        <v>1088.3</v>
      </c>
      <c r="M631" s="453" t="s">
        <v>2182</v>
      </c>
      <c r="N631" s="284" t="s">
        <v>3634</v>
      </c>
      <c r="P631" s="65">
        <f>$BBZ$820</f>
        <v>294.20000000000005</v>
      </c>
      <c r="Q631" s="453" t="s">
        <v>2182</v>
      </c>
      <c r="R631" s="107" t="s">
        <v>2198</v>
      </c>
      <c r="T631" s="65">
        <f>$ABR$826</f>
        <v>903.50000000000011</v>
      </c>
      <c r="U631" s="453" t="s">
        <v>2182</v>
      </c>
      <c r="V631" s="107" t="s">
        <v>2848</v>
      </c>
      <c r="X631" s="65">
        <f>$AJH$832</f>
        <v>309.3</v>
      </c>
      <c r="Y631" s="453" t="s">
        <v>2182</v>
      </c>
      <c r="Z631" s="285" t="s">
        <v>1753</v>
      </c>
      <c r="AB631" s="65">
        <f>$NM$838</f>
        <v>258.7</v>
      </c>
      <c r="AC631" s="453" t="s">
        <v>2182</v>
      </c>
      <c r="AD631" s="284" t="s">
        <v>3625</v>
      </c>
      <c r="AF631" s="65">
        <f>$AYN$844</f>
        <v>164.20000000000002</v>
      </c>
      <c r="AG631" s="453" t="s">
        <v>2182</v>
      </c>
      <c r="AH631" s="284" t="s">
        <v>3626</v>
      </c>
      <c r="AJ631" s="65">
        <f>$AYW$850</f>
        <v>110.4</v>
      </c>
      <c r="AK631" s="453" t="s">
        <v>2182</v>
      </c>
      <c r="AL631" s="284" t="s">
        <v>3621</v>
      </c>
      <c r="AN631" s="65">
        <f>$AXD$856</f>
        <v>67</v>
      </c>
      <c r="AO631" s="453" t="s">
        <v>2182</v>
      </c>
      <c r="AP631" s="284" t="s">
        <v>3627</v>
      </c>
      <c r="AR631" s="65">
        <f>$AZO$862</f>
        <v>71.7</v>
      </c>
      <c r="AS631" s="453" t="s">
        <v>2182</v>
      </c>
      <c r="AT631" s="284" t="s">
        <v>3620</v>
      </c>
      <c r="AW631" s="65">
        <f>$AWU$868</f>
        <v>51.500000000000007</v>
      </c>
    </row>
    <row r="632" spans="1:49" s="34" customFormat="1" ht="15.75" customHeight="1">
      <c r="A632" s="453" t="s">
        <v>2183</v>
      </c>
      <c r="B632" s="107" t="s">
        <v>162</v>
      </c>
      <c r="D632" s="65">
        <f>$HG$802</f>
        <v>2155.6999999999998</v>
      </c>
      <c r="E632" s="453" t="s">
        <v>2183</v>
      </c>
      <c r="F632" s="107" t="s">
        <v>2196</v>
      </c>
      <c r="H632" s="65">
        <f>$WV$808</f>
        <v>1770.9000000000003</v>
      </c>
      <c r="I632" s="453" t="s">
        <v>2183</v>
      </c>
      <c r="J632" s="107" t="s">
        <v>2725</v>
      </c>
      <c r="L632" s="65">
        <f>$AIP$814</f>
        <v>1068.2</v>
      </c>
      <c r="M632" s="453" t="s">
        <v>2183</v>
      </c>
      <c r="N632" s="285" t="s">
        <v>1649</v>
      </c>
      <c r="P632" s="65">
        <f>$KS$820</f>
        <v>293.39999999999998</v>
      </c>
      <c r="Q632" s="453" t="s">
        <v>2183</v>
      </c>
      <c r="R632" s="106" t="s">
        <v>1345</v>
      </c>
      <c r="T632" s="65">
        <f>$PO$826</f>
        <v>901.69999999999993</v>
      </c>
      <c r="U632" s="453" t="s">
        <v>2183</v>
      </c>
      <c r="V632" s="284" t="s">
        <v>21</v>
      </c>
      <c r="X632" s="65">
        <f>$Q$832</f>
        <v>307.3</v>
      </c>
      <c r="Y632" s="453" t="s">
        <v>2183</v>
      </c>
      <c r="Z632" s="284" t="s">
        <v>3632</v>
      </c>
      <c r="AB632" s="65">
        <f>$BBH$838</f>
        <v>257.2</v>
      </c>
      <c r="AC632" s="453" t="s">
        <v>2183</v>
      </c>
      <c r="AD632" s="107" t="s">
        <v>2832</v>
      </c>
      <c r="AF632" s="65">
        <f>$AGW$844</f>
        <v>155.80000000000001</v>
      </c>
      <c r="AG632" s="453" t="s">
        <v>2183</v>
      </c>
      <c r="AH632" s="107" t="s">
        <v>2711</v>
      </c>
      <c r="AJ632" s="65">
        <f>$AKR$850</f>
        <v>110.20000000000002</v>
      </c>
      <c r="AK632" s="453" t="s">
        <v>2183</v>
      </c>
      <c r="AL632" s="107" t="s">
        <v>2210</v>
      </c>
      <c r="AN632" s="65">
        <f>$XE$856</f>
        <v>63.7</v>
      </c>
      <c r="AO632" s="453" t="s">
        <v>2183</v>
      </c>
      <c r="AP632" s="284" t="s">
        <v>3648</v>
      </c>
      <c r="AR632" s="65">
        <f>$BHE$862</f>
        <v>68.5</v>
      </c>
      <c r="AS632" s="453" t="s">
        <v>2183</v>
      </c>
      <c r="AT632" s="107" t="s">
        <v>162</v>
      </c>
      <c r="AW632" s="65">
        <f>$HG$868</f>
        <v>51.400000000000006</v>
      </c>
    </row>
    <row r="633" spans="1:49" s="34" customFormat="1" ht="15.75" customHeight="1">
      <c r="A633" s="453" t="s">
        <v>2184</v>
      </c>
      <c r="B633" s="285" t="s">
        <v>1668</v>
      </c>
      <c r="D633" s="65">
        <f>$PF$802</f>
        <v>2150.7999999999997</v>
      </c>
      <c r="E633" s="453" t="s">
        <v>2184</v>
      </c>
      <c r="F633" s="107" t="s">
        <v>2729</v>
      </c>
      <c r="H633" s="65">
        <f>$AIG$808</f>
        <v>1767.6000000000001</v>
      </c>
      <c r="I633" s="453" t="s">
        <v>2184</v>
      </c>
      <c r="J633" s="285" t="s">
        <v>1665</v>
      </c>
      <c r="L633" s="65">
        <f>$VU$814</f>
        <v>1053.1000000000001</v>
      </c>
      <c r="M633" s="453" t="s">
        <v>2184</v>
      </c>
      <c r="N633" s="107" t="s">
        <v>2196</v>
      </c>
      <c r="P633" s="65">
        <f>$WV$820</f>
        <v>292.89999999999998</v>
      </c>
      <c r="Q633" s="453" t="s">
        <v>2184</v>
      </c>
      <c r="R633" s="107" t="s">
        <v>2714</v>
      </c>
      <c r="T633" s="65">
        <f>$AQF$826</f>
        <v>880.69999999999993</v>
      </c>
      <c r="U633" s="453" t="s">
        <v>2184</v>
      </c>
      <c r="V633" s="107" t="s">
        <v>3685</v>
      </c>
      <c r="X633" s="65">
        <f>$BGD$832</f>
        <v>307.2</v>
      </c>
      <c r="Y633" s="453" t="s">
        <v>2184</v>
      </c>
      <c r="Z633" s="284" t="s">
        <v>3624</v>
      </c>
      <c r="AB633" s="65">
        <f>$AYE$838</f>
        <v>244.10000000000002</v>
      </c>
      <c r="AC633" s="453" t="s">
        <v>2184</v>
      </c>
      <c r="AD633" s="284" t="s">
        <v>3647</v>
      </c>
      <c r="AF633" s="65">
        <f>$BGV$844</f>
        <v>151.19999999999999</v>
      </c>
      <c r="AG633" s="453" t="s">
        <v>2184</v>
      </c>
      <c r="AH633" s="107" t="s">
        <v>2734</v>
      </c>
      <c r="AJ633" s="65">
        <f>$ALS$850</f>
        <v>107.3</v>
      </c>
      <c r="AK633" s="453" t="s">
        <v>2184</v>
      </c>
      <c r="AL633" s="284" t="s">
        <v>3627</v>
      </c>
      <c r="AN633" s="65">
        <f>$AZO$856</f>
        <v>62.5</v>
      </c>
      <c r="AO633" s="453" t="s">
        <v>2184</v>
      </c>
      <c r="AP633" s="285" t="s">
        <v>1658</v>
      </c>
      <c r="AR633" s="65">
        <f>$ON$862</f>
        <v>67.900000000000006</v>
      </c>
      <c r="AS633" s="453" t="s">
        <v>2184</v>
      </c>
      <c r="AT633" s="284" t="s">
        <v>3632</v>
      </c>
      <c r="AW633" s="65">
        <f>$BBH$868</f>
        <v>50.6</v>
      </c>
    </row>
    <row r="634" spans="1:49" s="34" customFormat="1" ht="15.75" customHeight="1">
      <c r="A634" s="453" t="s">
        <v>2185</v>
      </c>
      <c r="B634" s="285" t="s">
        <v>1649</v>
      </c>
      <c r="D634" s="65">
        <f>$KS$802</f>
        <v>2150.7999999999997</v>
      </c>
      <c r="E634" s="453" t="s">
        <v>2185</v>
      </c>
      <c r="F634" s="285" t="s">
        <v>17</v>
      </c>
      <c r="H634" s="65">
        <f>$EM$808</f>
        <v>1766.8000000000002</v>
      </c>
      <c r="I634" s="453" t="s">
        <v>2185</v>
      </c>
      <c r="J634" s="107" t="s">
        <v>639</v>
      </c>
      <c r="L634" s="65">
        <f>$AEC$814</f>
        <v>1051.9000000000001</v>
      </c>
      <c r="M634" s="453" t="s">
        <v>2185</v>
      </c>
      <c r="N634" s="285" t="s">
        <v>1753</v>
      </c>
      <c r="P634" s="65">
        <f>$NM$820</f>
        <v>292.89999999999998</v>
      </c>
      <c r="Q634" s="453" t="s">
        <v>2185</v>
      </c>
      <c r="R634" s="107" t="s">
        <v>2196</v>
      </c>
      <c r="T634" s="65">
        <f>$WV$826</f>
        <v>853</v>
      </c>
      <c r="U634" s="453" t="s">
        <v>2185</v>
      </c>
      <c r="V634" s="285" t="s">
        <v>1653</v>
      </c>
      <c r="X634" s="65">
        <f>$FW$832</f>
        <v>303.89999999999998</v>
      </c>
      <c r="Y634" s="453" t="s">
        <v>2185</v>
      </c>
      <c r="Z634" s="106" t="s">
        <v>1346</v>
      </c>
      <c r="AB634" s="65">
        <f>$QY$838</f>
        <v>235.79999999999998</v>
      </c>
      <c r="AC634" s="453" t="s">
        <v>2185</v>
      </c>
      <c r="AD634" s="107" t="s">
        <v>2203</v>
      </c>
      <c r="AF634" s="65">
        <f>$WM$844</f>
        <v>149.19999999999999</v>
      </c>
      <c r="AG634" s="453" t="s">
        <v>2185</v>
      </c>
      <c r="AH634" s="284" t="s">
        <v>3623</v>
      </c>
      <c r="AJ634" s="65">
        <f>$AXV$850</f>
        <v>105.8</v>
      </c>
      <c r="AK634" s="453" t="s">
        <v>2185</v>
      </c>
      <c r="AL634" s="285" t="s">
        <v>37</v>
      </c>
      <c r="AN634" s="65">
        <f>$EV$856</f>
        <v>60.2</v>
      </c>
      <c r="AO634" s="453" t="s">
        <v>2185</v>
      </c>
      <c r="AP634" s="107" t="s">
        <v>2212</v>
      </c>
      <c r="AR634" s="65">
        <f>$XW$862</f>
        <v>65.400000000000006</v>
      </c>
      <c r="AS634" s="453" t="s">
        <v>2185</v>
      </c>
      <c r="AT634" s="107" t="s">
        <v>653</v>
      </c>
      <c r="AW634" s="65">
        <f>$IZ$868</f>
        <v>49.7</v>
      </c>
    </row>
    <row r="635" spans="1:49" s="34" customFormat="1" ht="15.75" customHeight="1">
      <c r="A635" s="453" t="s">
        <v>2186</v>
      </c>
      <c r="B635" s="285" t="s">
        <v>1654</v>
      </c>
      <c r="D635" s="65">
        <f>$YX$802</f>
        <v>2149.5000000000005</v>
      </c>
      <c r="E635" s="453" t="s">
        <v>2186</v>
      </c>
      <c r="F635" s="285" t="s">
        <v>11</v>
      </c>
      <c r="H635" s="65">
        <f>$FE$808</f>
        <v>1750</v>
      </c>
      <c r="I635" s="453" t="s">
        <v>2186</v>
      </c>
      <c r="J635" s="107" t="s">
        <v>2212</v>
      </c>
      <c r="L635" s="65">
        <f>$XW$814</f>
        <v>1032.0999999999999</v>
      </c>
      <c r="M635" s="453" t="s">
        <v>2186</v>
      </c>
      <c r="N635" s="284" t="s">
        <v>3646</v>
      </c>
      <c r="P635" s="65">
        <f>$BGM$820</f>
        <v>278</v>
      </c>
      <c r="Q635" s="453" t="s">
        <v>2186</v>
      </c>
      <c r="R635" s="107" t="s">
        <v>2209</v>
      </c>
      <c r="T635" s="65">
        <f>$AAZ$826</f>
        <v>851.84999999999991</v>
      </c>
      <c r="U635" s="453" t="s">
        <v>2186</v>
      </c>
      <c r="V635" s="107" t="s">
        <v>2201</v>
      </c>
      <c r="X635" s="65">
        <f>$ABI$832</f>
        <v>298.2</v>
      </c>
      <c r="Y635" s="453" t="s">
        <v>2186</v>
      </c>
      <c r="Z635" s="107" t="s">
        <v>2197</v>
      </c>
      <c r="AB635" s="65">
        <f>$ADK$838</f>
        <v>234.79999999999998</v>
      </c>
      <c r="AC635" s="453" t="s">
        <v>2186</v>
      </c>
      <c r="AD635" s="284" t="s">
        <v>143</v>
      </c>
      <c r="AF635" s="65">
        <f>$FN$844</f>
        <v>147.6</v>
      </c>
      <c r="AG635" s="453" t="s">
        <v>2186</v>
      </c>
      <c r="AH635" s="285" t="s">
        <v>11</v>
      </c>
      <c r="AJ635" s="65">
        <f>$FE$850</f>
        <v>105.5</v>
      </c>
      <c r="AK635" s="453" t="s">
        <v>2186</v>
      </c>
      <c r="AL635" s="284" t="s">
        <v>3628</v>
      </c>
      <c r="AN635" s="65">
        <f>$AZX$856</f>
        <v>60</v>
      </c>
      <c r="AO635" s="453" t="s">
        <v>2186</v>
      </c>
      <c r="AP635" s="284" t="s">
        <v>3640</v>
      </c>
      <c r="AR635" s="65">
        <f>$BEB$862</f>
        <v>64.5</v>
      </c>
      <c r="AS635" s="453" t="s">
        <v>2186</v>
      </c>
      <c r="AT635" s="284" t="s">
        <v>3627</v>
      </c>
      <c r="AW635" s="65">
        <f>$AZO$868</f>
        <v>48.500000000000007</v>
      </c>
    </row>
    <row r="636" spans="1:49" s="34" customFormat="1" ht="15.75" customHeight="1">
      <c r="A636" s="453" t="s">
        <v>2187</v>
      </c>
      <c r="B636" s="284" t="s">
        <v>3623</v>
      </c>
      <c r="D636" s="65">
        <f>$AXV$802</f>
        <v>2146.8999999999996</v>
      </c>
      <c r="E636" s="453" t="s">
        <v>2187</v>
      </c>
      <c r="F636" s="107" t="s">
        <v>2220</v>
      </c>
      <c r="H636" s="65">
        <f>$YF$808</f>
        <v>1748.7</v>
      </c>
      <c r="I636" s="453" t="s">
        <v>2187</v>
      </c>
      <c r="J636" s="107" t="s">
        <v>2197</v>
      </c>
      <c r="L636" s="65">
        <f>$ADK$814</f>
        <v>1028.0999999999999</v>
      </c>
      <c r="M636" s="453" t="s">
        <v>2187</v>
      </c>
      <c r="N636" s="107" t="s">
        <v>2721</v>
      </c>
      <c r="P636" s="65">
        <f>$AMT$820</f>
        <v>276.10000000000002</v>
      </c>
      <c r="Q636" s="453" t="s">
        <v>2187</v>
      </c>
      <c r="R636" s="107" t="s">
        <v>682</v>
      </c>
      <c r="T636" s="65">
        <f>$HY$826</f>
        <v>850.7</v>
      </c>
      <c r="U636" s="453" t="s">
        <v>2187</v>
      </c>
      <c r="V636" s="107" t="s">
        <v>141</v>
      </c>
      <c r="X636" s="65">
        <f>$GO$832</f>
        <v>295.89999999999998</v>
      </c>
      <c r="Y636" s="453" t="s">
        <v>2187</v>
      </c>
      <c r="Z636" s="285" t="s">
        <v>1667</v>
      </c>
      <c r="AB636" s="65">
        <f>$VC$838</f>
        <v>224.70000000000002</v>
      </c>
      <c r="AC636" s="453" t="s">
        <v>2187</v>
      </c>
      <c r="AD636" s="107" t="s">
        <v>675</v>
      </c>
      <c r="AF636" s="65">
        <f>$MC$844</f>
        <v>143.4</v>
      </c>
      <c r="AG636" s="453" t="s">
        <v>2187</v>
      </c>
      <c r="AH636" s="285" t="s">
        <v>1657</v>
      </c>
      <c r="AJ636" s="65">
        <f>$TS$850</f>
        <v>101.6</v>
      </c>
      <c r="AK636" s="453" t="s">
        <v>2187</v>
      </c>
      <c r="AL636" s="107" t="s">
        <v>2198</v>
      </c>
      <c r="AN636" s="65">
        <f>$ABR$856</f>
        <v>57.400000000000006</v>
      </c>
      <c r="AO636" s="453" t="s">
        <v>2187</v>
      </c>
      <c r="AP636" s="284" t="s">
        <v>3641</v>
      </c>
      <c r="AR636" s="65">
        <f>$BEK$862</f>
        <v>64</v>
      </c>
      <c r="AS636" s="453" t="s">
        <v>2187</v>
      </c>
      <c r="AT636" s="285" t="s">
        <v>1665</v>
      </c>
      <c r="AW636" s="65">
        <f>$VU$868</f>
        <v>47.7</v>
      </c>
    </row>
    <row r="637" spans="1:49" s="34" customFormat="1" ht="15.75" customHeight="1">
      <c r="A637" s="453" t="s">
        <v>2188</v>
      </c>
      <c r="B637" s="107" t="s">
        <v>2734</v>
      </c>
      <c r="D637" s="65">
        <f>$ALS$802</f>
        <v>2138.1999999999998</v>
      </c>
      <c r="E637" s="453" t="s">
        <v>2188</v>
      </c>
      <c r="F637" s="107" t="s">
        <v>2713</v>
      </c>
      <c r="H637" s="65">
        <f>$AJZ$808</f>
        <v>1740.7</v>
      </c>
      <c r="I637" s="453" t="s">
        <v>2188</v>
      </c>
      <c r="J637" s="107" t="s">
        <v>2715</v>
      </c>
      <c r="L637" s="65">
        <f>$AHO$814</f>
        <v>1014.0000000000001</v>
      </c>
      <c r="M637" s="453" t="s">
        <v>2188</v>
      </c>
      <c r="N637" s="284" t="s">
        <v>3621</v>
      </c>
      <c r="P637" s="65">
        <f>$AXD$820</f>
        <v>262.89999999999998</v>
      </c>
      <c r="Q637" s="453" t="s">
        <v>2188</v>
      </c>
      <c r="R637" s="107" t="s">
        <v>2217</v>
      </c>
      <c r="T637" s="65">
        <f>$AAH$826</f>
        <v>845.19999999999993</v>
      </c>
      <c r="U637" s="453" t="s">
        <v>2188</v>
      </c>
      <c r="V637" s="284" t="s">
        <v>3626</v>
      </c>
      <c r="X637" s="65">
        <f>$AYW$832</f>
        <v>292.8</v>
      </c>
      <c r="Y637" s="453" t="s">
        <v>2188</v>
      </c>
      <c r="Z637" s="285" t="s">
        <v>1664</v>
      </c>
      <c r="AB637" s="65">
        <f>$QG$838</f>
        <v>219.5</v>
      </c>
      <c r="AC637" s="453" t="s">
        <v>2188</v>
      </c>
      <c r="AD637" s="107" t="s">
        <v>2198</v>
      </c>
      <c r="AF637" s="65">
        <f>$ABR$844</f>
        <v>140.5</v>
      </c>
      <c r="AG637" s="453" t="s">
        <v>2188</v>
      </c>
      <c r="AH637" s="107" t="s">
        <v>2712</v>
      </c>
      <c r="AJ637" s="65">
        <f>$AHF$850</f>
        <v>101.30000000000001</v>
      </c>
      <c r="AK637" s="453" t="s">
        <v>2188</v>
      </c>
      <c r="AL637" s="107" t="s">
        <v>2709</v>
      </c>
      <c r="AN637" s="65">
        <f>$ANL$856</f>
        <v>54</v>
      </c>
      <c r="AO637" s="453" t="s">
        <v>2188</v>
      </c>
      <c r="AP637" s="107" t="s">
        <v>3622</v>
      </c>
      <c r="AR637" s="65">
        <f>$AXM$862</f>
        <v>62.5</v>
      </c>
      <c r="AS637" s="453" t="s">
        <v>2188</v>
      </c>
      <c r="AT637" s="284" t="s">
        <v>3643</v>
      </c>
      <c r="AW637" s="65">
        <f>$BFC$868</f>
        <v>37.700000000000003</v>
      </c>
    </row>
    <row r="638" spans="1:49" s="34" customFormat="1" ht="15.75" customHeight="1">
      <c r="A638" s="453" t="s">
        <v>2189</v>
      </c>
      <c r="B638" s="107" t="s">
        <v>154</v>
      </c>
      <c r="D638" s="65">
        <f>$AR$802</f>
        <v>2137.3999999999996</v>
      </c>
      <c r="E638" s="453" t="s">
        <v>2189</v>
      </c>
      <c r="F638" s="284" t="s">
        <v>3641</v>
      </c>
      <c r="H638" s="65">
        <f>$BEK$808</f>
        <v>1739.1</v>
      </c>
      <c r="I638" s="453" t="s">
        <v>2189</v>
      </c>
      <c r="J638" s="284" t="s">
        <v>143</v>
      </c>
      <c r="L638" s="65">
        <f>$FN$814</f>
        <v>993.90000000000009</v>
      </c>
      <c r="M638" s="453" t="s">
        <v>2189</v>
      </c>
      <c r="N638" s="284" t="s">
        <v>3626</v>
      </c>
      <c r="P638" s="65">
        <f>$AYW$820</f>
        <v>247.6</v>
      </c>
      <c r="Q638" s="453" t="s">
        <v>2189</v>
      </c>
      <c r="R638" s="285" t="s">
        <v>1656</v>
      </c>
      <c r="T638" s="65">
        <f>$ASH$826</f>
        <v>844</v>
      </c>
      <c r="U638" s="453" t="s">
        <v>2189</v>
      </c>
      <c r="V638" s="106" t="s">
        <v>1342</v>
      </c>
      <c r="X638" s="65">
        <f>$IH$832</f>
        <v>291.70000000000005</v>
      </c>
      <c r="Y638" s="453" t="s">
        <v>2189</v>
      </c>
      <c r="Z638" s="107" t="s">
        <v>2217</v>
      </c>
      <c r="AB638" s="65">
        <f>$AAH$838</f>
        <v>219.29999999999998</v>
      </c>
      <c r="AC638" s="453" t="s">
        <v>2189</v>
      </c>
      <c r="AD638" s="284" t="s">
        <v>3648</v>
      </c>
      <c r="AF638" s="65">
        <f>$BHE$844</f>
        <v>140.20000000000002</v>
      </c>
      <c r="AG638" s="453" t="s">
        <v>2189</v>
      </c>
      <c r="AH638" s="107" t="s">
        <v>675</v>
      </c>
      <c r="AJ638" s="65">
        <f>$MC$850</f>
        <v>100.55</v>
      </c>
      <c r="AK638" s="453" t="s">
        <v>2189</v>
      </c>
      <c r="AL638" s="284" t="s">
        <v>3625</v>
      </c>
      <c r="AN638" s="65">
        <f>$AYN$856</f>
        <v>53.5</v>
      </c>
      <c r="AO638" s="453" t="s">
        <v>2189</v>
      </c>
      <c r="AP638" s="285" t="s">
        <v>1</v>
      </c>
      <c r="AR638" s="65">
        <f>$UK$862</f>
        <v>60.900000000000006</v>
      </c>
      <c r="AS638" s="453" t="s">
        <v>2189</v>
      </c>
      <c r="AT638" s="107" t="s">
        <v>2713</v>
      </c>
      <c r="AW638" s="65">
        <f>$AJZ$868</f>
        <v>35.200000000000003</v>
      </c>
    </row>
    <row r="639" spans="1:49" s="34" customFormat="1" ht="15.75" customHeight="1">
      <c r="A639" s="453" t="s">
        <v>2190</v>
      </c>
      <c r="B639" s="107" t="s">
        <v>654</v>
      </c>
      <c r="D639" s="65">
        <f>$HP$802</f>
        <v>2123.6999999999998</v>
      </c>
      <c r="E639" s="453" t="s">
        <v>2190</v>
      </c>
      <c r="F639" s="107" t="s">
        <v>2198</v>
      </c>
      <c r="H639" s="65">
        <f>$ABR$808</f>
        <v>1737.7000000000003</v>
      </c>
      <c r="I639" s="453" t="s">
        <v>2190</v>
      </c>
      <c r="J639" s="285" t="s">
        <v>1658</v>
      </c>
      <c r="L639" s="65">
        <f>$ON$814</f>
        <v>993.49999999999989</v>
      </c>
      <c r="M639" s="453" t="s">
        <v>2190</v>
      </c>
      <c r="N639" s="284" t="s">
        <v>3638</v>
      </c>
      <c r="P639" s="65">
        <f>$BDJ$820</f>
        <v>232.40000000000003</v>
      </c>
      <c r="Q639" s="453" t="s">
        <v>2190</v>
      </c>
      <c r="R639" s="284" t="s">
        <v>3640</v>
      </c>
      <c r="T639" s="65">
        <f>$BEB$826</f>
        <v>813.8</v>
      </c>
      <c r="U639" s="453" t="s">
        <v>2190</v>
      </c>
      <c r="V639" s="107" t="s">
        <v>667</v>
      </c>
      <c r="X639" s="65">
        <f>$JR$832</f>
        <v>286.10000000000002</v>
      </c>
      <c r="Y639" s="453" t="s">
        <v>2190</v>
      </c>
      <c r="Z639" s="106" t="s">
        <v>1343</v>
      </c>
      <c r="AB639" s="65">
        <f>$IQ$838</f>
        <v>214.3</v>
      </c>
      <c r="AC639" s="453" t="s">
        <v>2190</v>
      </c>
      <c r="AD639" s="106" t="s">
        <v>1346</v>
      </c>
      <c r="AF639" s="65">
        <f>$QY$844</f>
        <v>135.6</v>
      </c>
      <c r="AG639" s="453" t="s">
        <v>2190</v>
      </c>
      <c r="AH639" s="107" t="s">
        <v>153</v>
      </c>
      <c r="AJ639" s="65">
        <f>$SR$850</f>
        <v>99.1</v>
      </c>
      <c r="AK639" s="453" t="s">
        <v>2190</v>
      </c>
      <c r="AL639" s="107" t="s">
        <v>2711</v>
      </c>
      <c r="AN639" s="65">
        <f>$AKR$856</f>
        <v>50.300000000000004</v>
      </c>
      <c r="AO639" s="453" t="s">
        <v>2190</v>
      </c>
      <c r="AP639" s="284" t="s">
        <v>3642</v>
      </c>
      <c r="AR639" s="65">
        <f>$BET$862</f>
        <v>56.400000000000006</v>
      </c>
      <c r="AS639" s="453" t="s">
        <v>2190</v>
      </c>
      <c r="AT639" s="285" t="s">
        <v>1</v>
      </c>
      <c r="AW639" s="65">
        <f>$UK$868</f>
        <v>29.700000000000003</v>
      </c>
    </row>
    <row r="640" spans="1:49" s="34" customFormat="1" ht="15.75" customHeight="1">
      <c r="A640" s="453" t="s">
        <v>2191</v>
      </c>
      <c r="B640" s="107" t="s">
        <v>687</v>
      </c>
      <c r="D640" s="65">
        <f>$BS$802</f>
        <v>2107.1</v>
      </c>
      <c r="E640" s="453" t="s">
        <v>2191</v>
      </c>
      <c r="F640" s="285" t="s">
        <v>1668</v>
      </c>
      <c r="H640" s="65">
        <f>$PF$808</f>
        <v>1698</v>
      </c>
      <c r="I640" s="453" t="s">
        <v>2191</v>
      </c>
      <c r="J640" s="284" t="s">
        <v>3643</v>
      </c>
      <c r="L640" s="65">
        <f>$BFC$814</f>
        <v>974.8</v>
      </c>
      <c r="M640" s="453" t="s">
        <v>2191</v>
      </c>
      <c r="N640" s="107" t="s">
        <v>2220</v>
      </c>
      <c r="P640" s="65">
        <f>$YF$820</f>
        <v>232.39999999999998</v>
      </c>
      <c r="Q640" s="453" t="s">
        <v>2191</v>
      </c>
      <c r="R640" s="284" t="s">
        <v>3628</v>
      </c>
      <c r="T640" s="65">
        <f>$AZX$826</f>
        <v>791.2</v>
      </c>
      <c r="U640" s="453" t="s">
        <v>2191</v>
      </c>
      <c r="V640" s="284" t="s">
        <v>3642</v>
      </c>
      <c r="X640" s="65">
        <f>$BET$832</f>
        <v>262.10000000000002</v>
      </c>
      <c r="Y640" s="453" t="s">
        <v>2191</v>
      </c>
      <c r="Z640" s="285" t="s">
        <v>1653</v>
      </c>
      <c r="AB640" s="65">
        <f>$FW$838</f>
        <v>212.3</v>
      </c>
      <c r="AC640" s="453" t="s">
        <v>2191</v>
      </c>
      <c r="AD640" s="107" t="s">
        <v>2197</v>
      </c>
      <c r="AF640" s="65">
        <f>$ADK$844</f>
        <v>134.5</v>
      </c>
      <c r="AG640" s="453" t="s">
        <v>2191</v>
      </c>
      <c r="AH640" s="107" t="s">
        <v>2727</v>
      </c>
      <c r="AJ640" s="65">
        <f>$APN$850</f>
        <v>98.4</v>
      </c>
      <c r="AK640" s="453" t="s">
        <v>2191</v>
      </c>
      <c r="AL640" s="106" t="s">
        <v>1346</v>
      </c>
      <c r="AN640" s="65">
        <f>$QY$856</f>
        <v>48.9</v>
      </c>
      <c r="AO640" s="453" t="s">
        <v>2191</v>
      </c>
      <c r="AP640" s="107" t="s">
        <v>2848</v>
      </c>
      <c r="AR640" s="65">
        <f>$AJH$862</f>
        <v>56.4</v>
      </c>
      <c r="AS640" s="453" t="s">
        <v>2191</v>
      </c>
      <c r="AT640" s="284" t="s">
        <v>3623</v>
      </c>
      <c r="AW640" s="65">
        <f>$AXV$868</f>
        <v>27</v>
      </c>
    </row>
    <row r="641" spans="1:49" s="34" customFormat="1" ht="15.75" customHeight="1">
      <c r="A641" s="453" t="s">
        <v>2192</v>
      </c>
      <c r="B641" s="107" t="s">
        <v>2718</v>
      </c>
      <c r="D641" s="65">
        <f>$AMB$802</f>
        <v>2107.1</v>
      </c>
      <c r="E641" s="453" t="s">
        <v>2192</v>
      </c>
      <c r="F641" s="284" t="s">
        <v>3642</v>
      </c>
      <c r="H641" s="65">
        <f>$BET$808</f>
        <v>1686.4999999999998</v>
      </c>
      <c r="I641" s="453" t="s">
        <v>2192</v>
      </c>
      <c r="J641" s="107" t="s">
        <v>2193</v>
      </c>
      <c r="L641" s="65">
        <f>$ASZ$814</f>
        <v>972</v>
      </c>
      <c r="M641" s="453" t="s">
        <v>2192</v>
      </c>
      <c r="N641" s="107" t="s">
        <v>2733</v>
      </c>
      <c r="P641" s="65">
        <f>$ANU$820</f>
        <v>227.9</v>
      </c>
      <c r="Q641" s="453" t="s">
        <v>2192</v>
      </c>
      <c r="R641" s="107" t="s">
        <v>694</v>
      </c>
      <c r="T641" s="65">
        <f>$RH$826</f>
        <v>787.1</v>
      </c>
      <c r="U641" s="453" t="s">
        <v>2192</v>
      </c>
      <c r="V641" s="284" t="s">
        <v>3635</v>
      </c>
      <c r="X641" s="65">
        <f>$BCI$832</f>
        <v>255.9</v>
      </c>
      <c r="Y641" s="453" t="s">
        <v>2192</v>
      </c>
      <c r="Z641" s="285" t="s">
        <v>1655</v>
      </c>
      <c r="AB641" s="65">
        <f>$ED$838</f>
        <v>212.3</v>
      </c>
      <c r="AC641" s="453" t="s">
        <v>2192</v>
      </c>
      <c r="AD641" s="107" t="s">
        <v>3685</v>
      </c>
      <c r="AF641" s="65">
        <f>$BGD$844</f>
        <v>124.29999999999998</v>
      </c>
      <c r="AG641" s="453" t="s">
        <v>2192</v>
      </c>
      <c r="AH641" s="107" t="s">
        <v>141</v>
      </c>
      <c r="AJ641" s="65">
        <f>$GO$850</f>
        <v>95.2</v>
      </c>
      <c r="AK641" s="453" t="s">
        <v>2192</v>
      </c>
      <c r="AL641" s="284" t="s">
        <v>3648</v>
      </c>
      <c r="AN641" s="65">
        <f>$BHE$856</f>
        <v>48.699999999999996</v>
      </c>
      <c r="AO641" s="453" t="s">
        <v>2192</v>
      </c>
      <c r="AP641" s="284" t="s">
        <v>3623</v>
      </c>
      <c r="AR641" s="65">
        <f>$AXV$862</f>
        <v>55.1</v>
      </c>
      <c r="AS641" s="453" t="s">
        <v>2192</v>
      </c>
      <c r="AT641" s="285" t="s">
        <v>1690</v>
      </c>
      <c r="AW641" s="65">
        <f>$ZG$868</f>
        <v>26.7</v>
      </c>
    </row>
    <row r="642" spans="1:49" s="34" customFormat="1" ht="15.75" customHeight="1">
      <c r="A642" s="453" t="s">
        <v>2303</v>
      </c>
      <c r="B642" s="106" t="s">
        <v>1344</v>
      </c>
      <c r="D642" s="65">
        <f>$GX$802</f>
        <v>2107.1</v>
      </c>
      <c r="E642" s="453" t="s">
        <v>2303</v>
      </c>
      <c r="F642" s="107" t="s">
        <v>669</v>
      </c>
      <c r="H642" s="65">
        <f>$ML$808</f>
        <v>1676.6</v>
      </c>
      <c r="I642" s="453" t="s">
        <v>2303</v>
      </c>
      <c r="J642" s="107" t="s">
        <v>694</v>
      </c>
      <c r="L642" s="65">
        <f>$RH$814</f>
        <v>971.3</v>
      </c>
      <c r="M642" s="453" t="s">
        <v>2303</v>
      </c>
      <c r="N642" s="285" t="s">
        <v>1690</v>
      </c>
      <c r="P642" s="65">
        <f>$ZG$820</f>
        <v>215</v>
      </c>
      <c r="Q642" s="453" t="s">
        <v>2303</v>
      </c>
      <c r="R642" s="285" t="s">
        <v>25</v>
      </c>
      <c r="T642" s="65">
        <f>$BA$826</f>
        <v>785.90000000000009</v>
      </c>
      <c r="U642" s="453" t="s">
        <v>2303</v>
      </c>
      <c r="V642" s="106" t="s">
        <v>1345</v>
      </c>
      <c r="X642" s="65">
        <f>$PO$832</f>
        <v>240.20000000000002</v>
      </c>
      <c r="Y642" s="453" t="s">
        <v>2303</v>
      </c>
      <c r="Z642" s="107" t="s">
        <v>682</v>
      </c>
      <c r="AB642" s="65">
        <f>$HY$838</f>
        <v>210.6</v>
      </c>
      <c r="AC642" s="453" t="s">
        <v>2303</v>
      </c>
      <c r="AD642" s="284" t="s">
        <v>3632</v>
      </c>
      <c r="AF642" s="65">
        <f>$BBH$844</f>
        <v>120.9</v>
      </c>
      <c r="AG642" s="453" t="s">
        <v>2303</v>
      </c>
      <c r="AH642" s="285" t="s">
        <v>1656</v>
      </c>
      <c r="AJ642" s="65">
        <f>$ASH$850</f>
        <v>86.800000000000011</v>
      </c>
      <c r="AK642" s="453" t="s">
        <v>2303</v>
      </c>
      <c r="AL642" s="107" t="s">
        <v>180</v>
      </c>
      <c r="AN642" s="65">
        <f>$ZP$856</f>
        <v>44.7</v>
      </c>
      <c r="AO642" s="453" t="s">
        <v>2303</v>
      </c>
      <c r="AP642" s="107" t="s">
        <v>675</v>
      </c>
      <c r="AR642" s="65">
        <f>$MC$862</f>
        <v>49.6</v>
      </c>
      <c r="AS642" s="453" t="s">
        <v>2303</v>
      </c>
      <c r="AT642" s="107" t="s">
        <v>2197</v>
      </c>
      <c r="AW642" s="65">
        <f>$ADK$868</f>
        <v>25.1</v>
      </c>
    </row>
    <row r="643" spans="1:49" s="34" customFormat="1" ht="15.75" customHeight="1">
      <c r="A643" s="453" t="s">
        <v>2304</v>
      </c>
      <c r="B643" s="107" t="s">
        <v>155</v>
      </c>
      <c r="D643" s="65">
        <f>$BJ$802</f>
        <v>2107.1</v>
      </c>
      <c r="E643" s="453" t="s">
        <v>2304</v>
      </c>
      <c r="F643" s="107" t="s">
        <v>639</v>
      </c>
      <c r="H643" s="65">
        <f>$AEC$808</f>
        <v>1616.8</v>
      </c>
      <c r="I643" s="453" t="s">
        <v>2304</v>
      </c>
      <c r="J643" s="107" t="s">
        <v>3685</v>
      </c>
      <c r="L643" s="65">
        <f>$BGD$814</f>
        <v>963.5</v>
      </c>
      <c r="M643" s="453" t="s">
        <v>2304</v>
      </c>
      <c r="N643" s="107" t="s">
        <v>675</v>
      </c>
      <c r="P643" s="65">
        <f>$MC$820</f>
        <v>211.1</v>
      </c>
      <c r="Q643" s="453" t="s">
        <v>2304</v>
      </c>
      <c r="R643" s="284" t="s">
        <v>3632</v>
      </c>
      <c r="T643" s="65">
        <f>$BBH$826</f>
        <v>734.69999999999993</v>
      </c>
      <c r="U643" s="453" t="s">
        <v>2304</v>
      </c>
      <c r="V643" s="107" t="s">
        <v>2209</v>
      </c>
      <c r="X643" s="65">
        <f>$AAZ$832</f>
        <v>236.2</v>
      </c>
      <c r="Y643" s="453" t="s">
        <v>2304</v>
      </c>
      <c r="Z643" s="284" t="s">
        <v>3627</v>
      </c>
      <c r="AB643" s="65">
        <f>$AZO$838</f>
        <v>208.59999999999997</v>
      </c>
      <c r="AC643" s="453" t="s">
        <v>2304</v>
      </c>
      <c r="AD643" s="285" t="s">
        <v>1</v>
      </c>
      <c r="AF643" s="65">
        <f>$UK$844</f>
        <v>112.10000000000001</v>
      </c>
      <c r="AG643" s="453" t="s">
        <v>2304</v>
      </c>
      <c r="AH643" s="285" t="s">
        <v>1671</v>
      </c>
      <c r="AJ643" s="65">
        <f>$RQ$850</f>
        <v>85.300000000000011</v>
      </c>
      <c r="AK643" s="453" t="s">
        <v>2304</v>
      </c>
      <c r="AL643" s="285" t="s">
        <v>1656</v>
      </c>
      <c r="AN643" s="65">
        <f>$ASH$856</f>
        <v>44.4</v>
      </c>
      <c r="AO643" s="453" t="s">
        <v>2304</v>
      </c>
      <c r="AP643" s="107" t="s">
        <v>2716</v>
      </c>
      <c r="AR643" s="65">
        <f>$AOV$862</f>
        <v>42.5</v>
      </c>
      <c r="AS643" s="453" t="s">
        <v>2304</v>
      </c>
      <c r="AT643" s="107" t="s">
        <v>2832</v>
      </c>
      <c r="AW643" s="65">
        <f>$AGW$868</f>
        <v>23.299999999999997</v>
      </c>
    </row>
    <row r="644" spans="1:49" s="34" customFormat="1" ht="15.75" customHeight="1">
      <c r="A644" s="453" t="s">
        <v>2305</v>
      </c>
      <c r="B644" s="285" t="s">
        <v>33</v>
      </c>
      <c r="D644" s="65">
        <f>$CK$802</f>
        <v>2102.7999999999997</v>
      </c>
      <c r="E644" s="453" t="s">
        <v>2305</v>
      </c>
      <c r="F644" s="107" t="s">
        <v>2195</v>
      </c>
      <c r="H644" s="65">
        <f>$XN$808</f>
        <v>1615.6000000000001</v>
      </c>
      <c r="I644" s="453" t="s">
        <v>2305</v>
      </c>
      <c r="J644" s="107" t="s">
        <v>658</v>
      </c>
      <c r="L644" s="65">
        <f>$KA$814</f>
        <v>948.3</v>
      </c>
      <c r="M644" s="453" t="s">
        <v>2305</v>
      </c>
      <c r="N644" s="107" t="s">
        <v>2720</v>
      </c>
      <c r="P644" s="65">
        <f>$AHX$820</f>
        <v>199.6</v>
      </c>
      <c r="Q644" s="453" t="s">
        <v>2305</v>
      </c>
      <c r="R644" s="285" t="s">
        <v>1</v>
      </c>
      <c r="T644" s="65">
        <f>$UK$826</f>
        <v>721.1</v>
      </c>
      <c r="U644" s="453" t="s">
        <v>2305</v>
      </c>
      <c r="V644" s="107" t="s">
        <v>2712</v>
      </c>
      <c r="X644" s="65">
        <f>$AHF$832</f>
        <v>227.8</v>
      </c>
      <c r="Y644" s="453" t="s">
        <v>2305</v>
      </c>
      <c r="Z644" s="284" t="s">
        <v>3625</v>
      </c>
      <c r="AB644" s="65">
        <f>$AYN$838</f>
        <v>199.6</v>
      </c>
      <c r="AC644" s="453" t="s">
        <v>2305</v>
      </c>
      <c r="AD644" s="107" t="s">
        <v>2720</v>
      </c>
      <c r="AF644" s="65">
        <f>$AHX$844</f>
        <v>105.49999999999999</v>
      </c>
      <c r="AG644" s="453" t="s">
        <v>2305</v>
      </c>
      <c r="AH644" s="107" t="s">
        <v>2726</v>
      </c>
      <c r="AJ644" s="65">
        <f>$AKI$850</f>
        <v>83.1</v>
      </c>
      <c r="AK644" s="453" t="s">
        <v>2305</v>
      </c>
      <c r="AL644" s="107" t="s">
        <v>638</v>
      </c>
      <c r="AN644" s="65">
        <f>$JI$856</f>
        <v>43.6</v>
      </c>
      <c r="AO644" s="453" t="s">
        <v>2305</v>
      </c>
      <c r="AP644" s="107" t="s">
        <v>2197</v>
      </c>
      <c r="AR644" s="65">
        <f>$ADK$862</f>
        <v>36.299999999999997</v>
      </c>
      <c r="AS644" s="453" t="s">
        <v>2305</v>
      </c>
      <c r="AT644" s="107" t="s">
        <v>633</v>
      </c>
      <c r="AW644" s="65">
        <f>$UB$868</f>
        <v>22.3</v>
      </c>
    </row>
    <row r="645" spans="1:49" s="34" customFormat="1" ht="15.75" customHeight="1">
      <c r="A645" s="453" t="s">
        <v>2684</v>
      </c>
      <c r="B645" s="107" t="s">
        <v>2715</v>
      </c>
      <c r="D645" s="65">
        <f>$AHO$802</f>
        <v>2052.8999999999996</v>
      </c>
      <c r="E645" s="453" t="s">
        <v>2684</v>
      </c>
      <c r="F645" s="107" t="s">
        <v>682</v>
      </c>
      <c r="H645" s="65">
        <f>$HY$808</f>
        <v>1615.4999999999998</v>
      </c>
      <c r="I645" s="453" t="s">
        <v>2684</v>
      </c>
      <c r="J645" s="285" t="s">
        <v>1</v>
      </c>
      <c r="L645" s="65">
        <f>$UK$814</f>
        <v>921.90000000000009</v>
      </c>
      <c r="M645" s="453" t="s">
        <v>2684</v>
      </c>
      <c r="N645" s="106" t="s">
        <v>1345</v>
      </c>
      <c r="P645" s="65">
        <f>$PO$820</f>
        <v>188</v>
      </c>
      <c r="Q645" s="453" t="s">
        <v>2684</v>
      </c>
      <c r="R645" s="285" t="s">
        <v>1665</v>
      </c>
      <c r="T645" s="65">
        <f>$VU$826</f>
        <v>716.1</v>
      </c>
      <c r="U645" s="453" t="s">
        <v>2684</v>
      </c>
      <c r="V645" s="107" t="s">
        <v>639</v>
      </c>
      <c r="X645" s="65">
        <f>$AEC$832</f>
        <v>205.3</v>
      </c>
      <c r="Y645" s="453" t="s">
        <v>2684</v>
      </c>
      <c r="Z645" s="107" t="s">
        <v>2709</v>
      </c>
      <c r="AB645" s="65">
        <f>$ANL$838</f>
        <v>193.5</v>
      </c>
      <c r="AC645" s="453" t="s">
        <v>2684</v>
      </c>
      <c r="AD645" s="285" t="s">
        <v>1658</v>
      </c>
      <c r="AF645" s="65">
        <f>$ON$844</f>
        <v>102.39999999999999</v>
      </c>
      <c r="AG645" s="453" t="s">
        <v>2684</v>
      </c>
      <c r="AH645" s="107" t="s">
        <v>700</v>
      </c>
      <c r="AJ645" s="65">
        <f>$NV$850</f>
        <v>79.699999999999989</v>
      </c>
      <c r="AK645" s="453" t="s">
        <v>2684</v>
      </c>
      <c r="AL645" s="107" t="s">
        <v>2217</v>
      </c>
      <c r="AN645" s="65">
        <f>$AAH$856</f>
        <v>42.6</v>
      </c>
      <c r="AO645" s="453" t="s">
        <v>2684</v>
      </c>
      <c r="AP645" s="285" t="s">
        <v>23</v>
      </c>
      <c r="AR645" s="65">
        <f>$OW$862</f>
        <v>36.200000000000003</v>
      </c>
      <c r="AS645" s="453" t="s">
        <v>2684</v>
      </c>
      <c r="AT645" s="107" t="s">
        <v>2727</v>
      </c>
      <c r="AW645" s="65">
        <f>$APN$868</f>
        <v>19.599999999999998</v>
      </c>
    </row>
    <row r="646" spans="1:49" s="34" customFormat="1" ht="15.75" customHeight="1">
      <c r="A646" s="453" t="s">
        <v>2685</v>
      </c>
      <c r="B646" s="107" t="s">
        <v>2832</v>
      </c>
      <c r="D646" s="65">
        <f>$AGW$802</f>
        <v>2020</v>
      </c>
      <c r="E646" s="453" t="s">
        <v>2685</v>
      </c>
      <c r="F646" s="284" t="s">
        <v>3626</v>
      </c>
      <c r="H646" s="65">
        <f>$AYW$808</f>
        <v>1577.8000000000002</v>
      </c>
      <c r="I646" s="453" t="s">
        <v>2685</v>
      </c>
      <c r="J646" s="106" t="s">
        <v>1343</v>
      </c>
      <c r="L646" s="65">
        <f>$IQ$814</f>
        <v>911.59999999999991</v>
      </c>
      <c r="M646" s="453" t="s">
        <v>2685</v>
      </c>
      <c r="N646" s="107" t="s">
        <v>162</v>
      </c>
      <c r="P646" s="65">
        <f>$HG$820</f>
        <v>183.2</v>
      </c>
      <c r="Q646" s="453" t="s">
        <v>2685</v>
      </c>
      <c r="R646" s="285" t="s">
        <v>1690</v>
      </c>
      <c r="T646" s="65">
        <f>$ZG$826</f>
        <v>691.65</v>
      </c>
      <c r="U646" s="453" t="s">
        <v>2685</v>
      </c>
      <c r="V646" s="107" t="s">
        <v>2220</v>
      </c>
      <c r="X646" s="65">
        <f>$YF$832</f>
        <v>195.39999999999998</v>
      </c>
      <c r="Y646" s="453" t="s">
        <v>2685</v>
      </c>
      <c r="Z646" s="107" t="s">
        <v>2220</v>
      </c>
      <c r="AB646" s="65">
        <f>$YF$838</f>
        <v>184.1</v>
      </c>
      <c r="AC646" s="453" t="s">
        <v>2685</v>
      </c>
      <c r="AD646" s="284" t="s">
        <v>3640</v>
      </c>
      <c r="AF646" s="65">
        <f>$BEB$844</f>
        <v>100.4</v>
      </c>
      <c r="AG646" s="453" t="s">
        <v>2685</v>
      </c>
      <c r="AH646" s="107" t="s">
        <v>639</v>
      </c>
      <c r="AJ646" s="65">
        <f>$AEC$850</f>
        <v>74.499999999999986</v>
      </c>
      <c r="AK646" s="453" t="s">
        <v>2685</v>
      </c>
      <c r="AL646" s="107" t="s">
        <v>668</v>
      </c>
      <c r="AN646" s="65">
        <f>$SI$856</f>
        <v>40</v>
      </c>
      <c r="AO646" s="453" t="s">
        <v>2685</v>
      </c>
      <c r="AP646" s="285" t="s">
        <v>1654</v>
      </c>
      <c r="AR646" s="65">
        <f>$YX$862</f>
        <v>23.400000000000002</v>
      </c>
      <c r="AS646" s="453" t="s">
        <v>2685</v>
      </c>
      <c r="AT646" s="107" t="s">
        <v>2217</v>
      </c>
      <c r="AW646" s="65">
        <f>$AAH$868</f>
        <v>17.5</v>
      </c>
    </row>
    <row r="647" spans="1:49" s="34" customFormat="1" ht="15.75" customHeight="1">
      <c r="A647" s="453" t="s">
        <v>2686</v>
      </c>
      <c r="B647" s="285" t="s">
        <v>1</v>
      </c>
      <c r="D647" s="65">
        <f>$UK$802</f>
        <v>1897.2999999999997</v>
      </c>
      <c r="E647" s="453" t="s">
        <v>2686</v>
      </c>
      <c r="F647" s="285" t="s">
        <v>1665</v>
      </c>
      <c r="H647" s="65">
        <f>$VU$808</f>
        <v>1445.1000000000001</v>
      </c>
      <c r="I647" s="453" t="s">
        <v>2686</v>
      </c>
      <c r="J647" s="284" t="s">
        <v>3640</v>
      </c>
      <c r="L647" s="65">
        <f>$BEB$814</f>
        <v>777.09999999999991</v>
      </c>
      <c r="M647" s="453" t="s">
        <v>2686</v>
      </c>
      <c r="N647" s="284" t="s">
        <v>3620</v>
      </c>
      <c r="P647" s="65">
        <f>$AWU$820</f>
        <v>181.6</v>
      </c>
      <c r="Q647" s="453" t="s">
        <v>2686</v>
      </c>
      <c r="R647" s="107" t="s">
        <v>2732</v>
      </c>
      <c r="T647" s="65">
        <f>$AQO$826</f>
        <v>673.09999999999991</v>
      </c>
      <c r="U647" s="453" t="s">
        <v>2686</v>
      </c>
      <c r="V647" s="285" t="s">
        <v>1664</v>
      </c>
      <c r="X647" s="65">
        <f>$QG$832</f>
        <v>185.7</v>
      </c>
      <c r="Y647" s="453" t="s">
        <v>2686</v>
      </c>
      <c r="Z647" s="107" t="s">
        <v>2832</v>
      </c>
      <c r="AB647" s="65">
        <f>$AGW$838</f>
        <v>167.2</v>
      </c>
      <c r="AC647" s="453" t="s">
        <v>2686</v>
      </c>
      <c r="AD647" s="107" t="s">
        <v>2217</v>
      </c>
      <c r="AF647" s="65">
        <f>$AAH$844</f>
        <v>98.100000000000009</v>
      </c>
      <c r="AG647" s="453" t="s">
        <v>2686</v>
      </c>
      <c r="AH647" s="284" t="s">
        <v>3647</v>
      </c>
      <c r="AJ647" s="65">
        <f>$BGV$850</f>
        <v>64.5</v>
      </c>
      <c r="AK647" s="453" t="s">
        <v>2686</v>
      </c>
      <c r="AL647" s="285" t="s">
        <v>1649</v>
      </c>
      <c r="AN647" s="65">
        <f>$KS$856</f>
        <v>38.5</v>
      </c>
      <c r="AO647" s="453" t="s">
        <v>2686</v>
      </c>
      <c r="AP647" s="107" t="s">
        <v>2193</v>
      </c>
      <c r="AR647" s="65">
        <f>$ASZ$862</f>
        <v>22.8</v>
      </c>
      <c r="AS647" s="453" t="s">
        <v>2686</v>
      </c>
      <c r="AT647" s="107" t="s">
        <v>2200</v>
      </c>
      <c r="AW647" s="65">
        <f>$ZY$868</f>
        <v>16.2</v>
      </c>
    </row>
    <row r="648" spans="1:49" s="34" customFormat="1" ht="15.75" customHeight="1">
      <c r="A648" s="453" t="s">
        <v>2687</v>
      </c>
      <c r="B648" s="284" t="s">
        <v>3641</v>
      </c>
      <c r="D648" s="65">
        <f>$BEK$802</f>
        <v>1813.8</v>
      </c>
      <c r="E648" s="453" t="s">
        <v>2687</v>
      </c>
      <c r="F648" s="285" t="s">
        <v>1654</v>
      </c>
      <c r="H648" s="65">
        <f>$YX$808</f>
        <v>1275.3000000000002</v>
      </c>
      <c r="I648" s="453" t="s">
        <v>2687</v>
      </c>
      <c r="J648" s="284" t="s">
        <v>3647</v>
      </c>
      <c r="L648" s="65">
        <f>$BGV$814</f>
        <v>770.80000000000007</v>
      </c>
      <c r="M648" s="453" t="s">
        <v>2687</v>
      </c>
      <c r="N648" s="285" t="s">
        <v>1657</v>
      </c>
      <c r="P648" s="65">
        <f>$TS$820</f>
        <v>158.6</v>
      </c>
      <c r="Q648" s="453" t="s">
        <v>2687</v>
      </c>
      <c r="R648" s="284" t="s">
        <v>3623</v>
      </c>
      <c r="T648" s="65">
        <f>$AXV$826</f>
        <v>672.1</v>
      </c>
      <c r="U648" s="453" t="s">
        <v>2687</v>
      </c>
      <c r="V648" s="107" t="s">
        <v>633</v>
      </c>
      <c r="X648" s="65">
        <f>$UB$832</f>
        <v>182.7</v>
      </c>
      <c r="Y648" s="453" t="s">
        <v>2687</v>
      </c>
      <c r="Z648" s="284" t="s">
        <v>3635</v>
      </c>
      <c r="AB648" s="65">
        <f>$BCI$838</f>
        <v>164.60000000000002</v>
      </c>
      <c r="AC648" s="453" t="s">
        <v>2687</v>
      </c>
      <c r="AD648" s="107" t="s">
        <v>2202</v>
      </c>
      <c r="AF648" s="65">
        <f>$YO$844</f>
        <v>91.3</v>
      </c>
      <c r="AG648" s="453" t="s">
        <v>2687</v>
      </c>
      <c r="AH648" s="107" t="s">
        <v>2198</v>
      </c>
      <c r="AJ648" s="65">
        <f>$ABR$850</f>
        <v>58.599999999999994</v>
      </c>
      <c r="AK648" s="453" t="s">
        <v>2687</v>
      </c>
      <c r="AL648" s="107" t="s">
        <v>141</v>
      </c>
      <c r="AN648" s="65">
        <f>$GO$856</f>
        <v>37.6</v>
      </c>
      <c r="AO648" s="453" t="s">
        <v>2687</v>
      </c>
      <c r="AP648" s="284" t="s">
        <v>3646</v>
      </c>
      <c r="AR648" s="65">
        <f>$BGM$862</f>
        <v>21.599999999999998</v>
      </c>
      <c r="AS648" s="453" t="s">
        <v>2687</v>
      </c>
      <c r="AT648" s="285" t="s">
        <v>1658</v>
      </c>
      <c r="AW648" s="65">
        <f>$ON$868</f>
        <v>12</v>
      </c>
    </row>
    <row r="649" spans="1:49" s="34" customFormat="1" ht="15.75" customHeight="1">
      <c r="A649" s="453" t="s">
        <v>2688</v>
      </c>
      <c r="B649" s="285" t="s">
        <v>1690</v>
      </c>
      <c r="D649" s="65">
        <f>$ZG$802</f>
        <v>1770.8000000000002</v>
      </c>
      <c r="E649" s="453" t="s">
        <v>2688</v>
      </c>
      <c r="F649" s="107" t="s">
        <v>2193</v>
      </c>
      <c r="H649" s="65">
        <f>$ASZ$808</f>
        <v>1274.3</v>
      </c>
      <c r="I649" s="453" t="s">
        <v>2688</v>
      </c>
      <c r="J649" s="107" t="s">
        <v>2727</v>
      </c>
      <c r="L649" s="65">
        <f>$APN$814</f>
        <v>754.2</v>
      </c>
      <c r="M649" s="453" t="s">
        <v>2688</v>
      </c>
      <c r="N649" s="284" t="s">
        <v>3643</v>
      </c>
      <c r="P649" s="65">
        <f>$BFC$820</f>
        <v>148.9</v>
      </c>
      <c r="Q649" s="453" t="s">
        <v>2688</v>
      </c>
      <c r="R649" s="107" t="s">
        <v>162</v>
      </c>
      <c r="T649" s="65">
        <f>$HG$826</f>
        <v>669.69999999999993</v>
      </c>
      <c r="U649" s="453" t="s">
        <v>2688</v>
      </c>
      <c r="V649" s="107" t="s">
        <v>2217</v>
      </c>
      <c r="X649" s="65">
        <f>$AAH$832</f>
        <v>179.8</v>
      </c>
      <c r="Y649" s="453" t="s">
        <v>2688</v>
      </c>
      <c r="Z649" s="107" t="s">
        <v>2198</v>
      </c>
      <c r="AB649" s="65">
        <f>$ABR$838</f>
        <v>157.4</v>
      </c>
      <c r="AC649" s="453" t="s">
        <v>2688</v>
      </c>
      <c r="AD649" s="285" t="s">
        <v>23</v>
      </c>
      <c r="AF649" s="65">
        <f>$OW$844</f>
        <v>89.300000000000011</v>
      </c>
      <c r="AG649" s="453" t="s">
        <v>2688</v>
      </c>
      <c r="AH649" s="107" t="s">
        <v>2196</v>
      </c>
      <c r="AJ649" s="65">
        <f>$WV$850</f>
        <v>56.699999999999996</v>
      </c>
      <c r="AK649" s="453" t="s">
        <v>2688</v>
      </c>
      <c r="AL649" s="107" t="s">
        <v>669</v>
      </c>
      <c r="AN649" s="65">
        <f>$ML$856</f>
        <v>36.200000000000003</v>
      </c>
      <c r="AO649" s="453" t="s">
        <v>2688</v>
      </c>
      <c r="AP649" s="107" t="s">
        <v>3685</v>
      </c>
      <c r="AR649" s="65">
        <f>$BGD$862</f>
        <v>19.399999999999999</v>
      </c>
      <c r="AS649" s="453" t="s">
        <v>2688</v>
      </c>
      <c r="AT649" s="285" t="s">
        <v>1657</v>
      </c>
      <c r="AW649" s="65">
        <f>$TS$868</f>
        <v>10.6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1335.5</v>
      </c>
      <c r="E650" s="453" t="s">
        <v>2689</v>
      </c>
      <c r="F650" s="284" t="s">
        <v>3636</v>
      </c>
      <c r="H650" s="65">
        <f>$BCR$808</f>
        <v>1235.1999999999998</v>
      </c>
      <c r="I650" s="453" t="s">
        <v>2689</v>
      </c>
      <c r="J650" s="284" t="s">
        <v>3626</v>
      </c>
      <c r="L650" s="65">
        <f>$AYW$814</f>
        <v>734.3</v>
      </c>
      <c r="M650" s="453" t="s">
        <v>2689</v>
      </c>
      <c r="N650" s="285" t="s">
        <v>1654</v>
      </c>
      <c r="P650" s="65">
        <f>$YX$820</f>
        <v>120.8</v>
      </c>
      <c r="Q650" s="453" t="s">
        <v>2689</v>
      </c>
      <c r="R650" s="107" t="s">
        <v>668</v>
      </c>
      <c r="T650" s="65">
        <f>$SI$826</f>
        <v>667.6</v>
      </c>
      <c r="U650" s="453" t="s">
        <v>2689</v>
      </c>
      <c r="V650" s="107" t="s">
        <v>2210</v>
      </c>
      <c r="X650" s="65">
        <f>$XE$832</f>
        <v>176.3</v>
      </c>
      <c r="Y650" s="453" t="s">
        <v>2689</v>
      </c>
      <c r="Z650" s="284" t="s">
        <v>3623</v>
      </c>
      <c r="AB650" s="65">
        <f>$AXV$838</f>
        <v>122.60000000000001</v>
      </c>
      <c r="AC650" s="453" t="s">
        <v>2689</v>
      </c>
      <c r="AD650" s="107" t="s">
        <v>2724</v>
      </c>
      <c r="AF650" s="65">
        <f>$APE$844</f>
        <v>82.7</v>
      </c>
      <c r="AG650" s="453" t="s">
        <v>2689</v>
      </c>
      <c r="AH650" s="285" t="s">
        <v>1753</v>
      </c>
      <c r="AJ650" s="65">
        <f>$NM$850</f>
        <v>56.699999999999996</v>
      </c>
      <c r="AK650" s="453" t="s">
        <v>2689</v>
      </c>
      <c r="AL650" s="284" t="s">
        <v>3620</v>
      </c>
      <c r="AN650" s="65">
        <f>$AWU$856</f>
        <v>35.699999999999996</v>
      </c>
      <c r="AO650" s="453" t="s">
        <v>2689</v>
      </c>
      <c r="AP650" s="107" t="s">
        <v>633</v>
      </c>
      <c r="AR650" s="65">
        <f>$UB$862</f>
        <v>17.8</v>
      </c>
      <c r="AS650" s="453" t="s">
        <v>2689</v>
      </c>
      <c r="AT650" s="106" t="s">
        <v>1346</v>
      </c>
      <c r="AW650" s="65">
        <f>$QY$868</f>
        <v>4.5</v>
      </c>
    </row>
    <row r="651" spans="1:49" s="34" customFormat="1" ht="15.75" customHeight="1">
      <c r="A651" s="453" t="s">
        <v>2690</v>
      </c>
      <c r="B651" s="107" t="s">
        <v>2193</v>
      </c>
      <c r="D651" s="65">
        <f>$ASZ$802</f>
        <v>1110.8</v>
      </c>
      <c r="E651" s="453" t="s">
        <v>2690</v>
      </c>
      <c r="F651" s="107" t="s">
        <v>694</v>
      </c>
      <c r="H651" s="65">
        <f>$RH$808</f>
        <v>1188.5000000000002</v>
      </c>
      <c r="I651" s="453" t="s">
        <v>2690</v>
      </c>
      <c r="J651" s="107" t="s">
        <v>686</v>
      </c>
      <c r="L651" s="65">
        <f>$PX$814</f>
        <v>633.80000000000007</v>
      </c>
      <c r="M651" s="453" t="s">
        <v>2690</v>
      </c>
      <c r="N651" s="107" t="s">
        <v>633</v>
      </c>
      <c r="P651" s="65">
        <f>$UB$820</f>
        <v>94</v>
      </c>
      <c r="Q651" s="453" t="s">
        <v>2690</v>
      </c>
      <c r="R651" s="107" t="s">
        <v>2193</v>
      </c>
      <c r="T651" s="65">
        <f>$ASZ$826</f>
        <v>425.3</v>
      </c>
      <c r="U651" s="453" t="s">
        <v>2690</v>
      </c>
      <c r="V651" s="107" t="s">
        <v>2200</v>
      </c>
      <c r="X651" s="65">
        <f>$ZY$832</f>
        <v>166.8</v>
      </c>
      <c r="Y651" s="453" t="s">
        <v>2690</v>
      </c>
      <c r="Z651" s="285" t="s">
        <v>1690</v>
      </c>
      <c r="AB651" s="65">
        <f>$ZG$838</f>
        <v>101.2</v>
      </c>
      <c r="AC651" s="453" t="s">
        <v>2690</v>
      </c>
      <c r="AD651" s="107" t="s">
        <v>700</v>
      </c>
      <c r="AF651" s="65">
        <f>$NV$844</f>
        <v>82</v>
      </c>
      <c r="AG651" s="453" t="s">
        <v>2690</v>
      </c>
      <c r="AH651" s="285" t="s">
        <v>1</v>
      </c>
      <c r="AJ651" s="65">
        <f>$UK$850</f>
        <v>53.4</v>
      </c>
      <c r="AK651" s="453" t="s">
        <v>2690</v>
      </c>
      <c r="AL651" s="107" t="s">
        <v>2714</v>
      </c>
      <c r="AN651" s="65">
        <f>$AQF$856</f>
        <v>35.4</v>
      </c>
      <c r="AO651" s="453" t="s">
        <v>2690</v>
      </c>
      <c r="AP651" s="285" t="s">
        <v>1667</v>
      </c>
      <c r="AR651" s="65">
        <f>$VC$862</f>
        <v>11.4</v>
      </c>
      <c r="AS651" s="453" t="s">
        <v>2690</v>
      </c>
      <c r="AT651" s="284" t="s">
        <v>3628</v>
      </c>
      <c r="AW651" s="65">
        <f>$AZX$868</f>
        <v>4.0999999999999996</v>
      </c>
    </row>
    <row r="652" spans="1:49" s="34" customFormat="1" ht="15.75" customHeight="1">
      <c r="A652" s="453" t="s">
        <v>2691</v>
      </c>
      <c r="B652" s="285" t="s">
        <v>1667</v>
      </c>
      <c r="D652" s="65">
        <f>$VC$802</f>
        <v>1102</v>
      </c>
      <c r="E652" s="453" t="s">
        <v>2691</v>
      </c>
      <c r="F652" s="285" t="s">
        <v>1</v>
      </c>
      <c r="H652" s="65">
        <f>$UK$808</f>
        <v>746.1</v>
      </c>
      <c r="I652" s="453" t="s">
        <v>2691</v>
      </c>
      <c r="J652" s="107" t="s">
        <v>2201</v>
      </c>
      <c r="L652" s="65">
        <f>$ABI$814</f>
        <v>535.69999999999993</v>
      </c>
      <c r="M652" s="453" t="s">
        <v>2691</v>
      </c>
      <c r="N652" s="285" t="s">
        <v>1665</v>
      </c>
      <c r="P652" s="65">
        <f>$VU$820</f>
        <v>90.4</v>
      </c>
      <c r="Q652" s="453" t="s">
        <v>2691</v>
      </c>
      <c r="R652" s="107" t="s">
        <v>639</v>
      </c>
      <c r="T652" s="65">
        <f>$AEC$826</f>
        <v>411.40000000000003</v>
      </c>
      <c r="U652" s="453" t="s">
        <v>2691</v>
      </c>
      <c r="V652" s="107" t="s">
        <v>2193</v>
      </c>
      <c r="X652" s="65">
        <f>$ASZ$832</f>
        <v>157.60000000000002</v>
      </c>
      <c r="Y652" s="453" t="s">
        <v>2691</v>
      </c>
      <c r="Z652" s="107" t="s">
        <v>162</v>
      </c>
      <c r="AB652" s="65">
        <f>$HG$838</f>
        <v>81.599999999999994</v>
      </c>
      <c r="AC652" s="453" t="s">
        <v>2691</v>
      </c>
      <c r="AD652" s="107" t="s">
        <v>2732</v>
      </c>
      <c r="AF652" s="65">
        <f>$AQO$844</f>
        <v>46</v>
      </c>
      <c r="AG652" s="453" t="s">
        <v>2691</v>
      </c>
      <c r="AH652" s="285" t="s">
        <v>1654</v>
      </c>
      <c r="AJ652" s="65">
        <f>$YX$850</f>
        <v>52.699999999999996</v>
      </c>
      <c r="AK652" s="453" t="s">
        <v>2691</v>
      </c>
      <c r="AL652" s="285" t="s">
        <v>1668</v>
      </c>
      <c r="AN652" s="65">
        <f>$PF$856</f>
        <v>30</v>
      </c>
      <c r="AO652" s="453" t="s">
        <v>2691</v>
      </c>
      <c r="AP652" s="107" t="s">
        <v>2714</v>
      </c>
      <c r="AR652" s="65">
        <f>$AQF$862</f>
        <v>0</v>
      </c>
      <c r="AS652" s="453" t="s">
        <v>2691</v>
      </c>
      <c r="AT652" s="107" t="s">
        <v>2848</v>
      </c>
      <c r="AW652" s="65">
        <f>$AJH$868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285" t="s">
        <v>1657</v>
      </c>
      <c r="C656" s="107"/>
      <c r="D656" s="329">
        <f>'Punten per wedstrijd'!D985</f>
        <v>0</v>
      </c>
      <c r="E656" s="453" t="s">
        <v>0</v>
      </c>
      <c r="F656" s="285" t="s">
        <v>31</v>
      </c>
      <c r="G656" s="107"/>
      <c r="H656" s="329">
        <f>'Punten per wedstrijd'!D254</f>
        <v>5431.8</v>
      </c>
      <c r="I656" s="453" t="s">
        <v>0</v>
      </c>
      <c r="J656" s="107" t="s">
        <v>2832</v>
      </c>
      <c r="K656" s="107"/>
      <c r="L656" s="329">
        <f>'Punten per wedstrijd'!D531</f>
        <v>828.6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6342.4000000000005</v>
      </c>
      <c r="Y656" s="453" t="s">
        <v>0</v>
      </c>
      <c r="Z656" s="107" t="s">
        <v>694</v>
      </c>
      <c r="AA656" s="107"/>
      <c r="AB656" s="329">
        <f>'Punten per wedstrijd'!D396</f>
        <v>1255.1499999999999</v>
      </c>
      <c r="AC656" s="453" t="s">
        <v>0</v>
      </c>
      <c r="AD656" s="107" t="s">
        <v>694</v>
      </c>
      <c r="AE656" s="107"/>
      <c r="AF656" s="329">
        <f>'Punten per wedstrijd'!D676</f>
        <v>486.99999999999994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6" t="s">
        <v>1346</v>
      </c>
      <c r="C657" s="107"/>
      <c r="D657" s="329">
        <f>'Punten per wedstrijd'!D986</f>
        <v>0</v>
      </c>
      <c r="E657" s="453" t="s">
        <v>2</v>
      </c>
      <c r="F657" s="285" t="s">
        <v>1661</v>
      </c>
      <c r="G657" s="107"/>
      <c r="H657" s="329">
        <f>'Punten per wedstrijd'!D169</f>
        <v>5368.5500000000011</v>
      </c>
      <c r="I657" s="453" t="s">
        <v>2</v>
      </c>
      <c r="J657" s="107" t="s">
        <v>683</v>
      </c>
      <c r="K657" s="107"/>
      <c r="L657" s="329">
        <f>'Punten per wedstrijd'!D521</f>
        <v>820.8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3635</v>
      </c>
      <c r="S657" s="453"/>
      <c r="T657" s="329">
        <f>'Punten per wedstrijd'!D913</f>
        <v>22.5</v>
      </c>
      <c r="U657" s="453" t="s">
        <v>2</v>
      </c>
      <c r="V657" s="107" t="s">
        <v>2710</v>
      </c>
      <c r="W657" s="107"/>
      <c r="X657" s="329">
        <f>'Punten per wedstrijd'!D131</f>
        <v>6310.0000000000018</v>
      </c>
      <c r="Y657" s="453" t="s">
        <v>2</v>
      </c>
      <c r="Z657" s="107" t="s">
        <v>667</v>
      </c>
      <c r="AA657" s="107"/>
      <c r="AB657" s="329">
        <f>'Punten per wedstrijd'!D355</f>
        <v>1181.3</v>
      </c>
      <c r="AC657" s="453" t="s">
        <v>2</v>
      </c>
      <c r="AD657" s="107" t="s">
        <v>2733</v>
      </c>
      <c r="AE657" s="107"/>
      <c r="AF657" s="329">
        <f>'Punten per wedstrijd'!D618</f>
        <v>466.40000000000003</v>
      </c>
    </row>
    <row r="658" spans="1:32" s="3" customFormat="1" ht="15.75" customHeight="1">
      <c r="A658" s="452" t="s">
        <v>3</v>
      </c>
      <c r="B658" s="284" t="s">
        <v>3620</v>
      </c>
      <c r="C658" s="107"/>
      <c r="D658" s="329">
        <f>'Punten per wedstrijd'!D987</f>
        <v>0</v>
      </c>
      <c r="E658" s="453" t="s">
        <v>3</v>
      </c>
      <c r="F658" s="107" t="s">
        <v>155</v>
      </c>
      <c r="G658" s="107"/>
      <c r="H658" s="329">
        <f>'Punten per wedstrijd'!D274</f>
        <v>5348.4</v>
      </c>
      <c r="I658" s="453" t="s">
        <v>3</v>
      </c>
      <c r="J658" s="107" t="s">
        <v>155</v>
      </c>
      <c r="K658" s="107"/>
      <c r="L658" s="329">
        <f>'Punten per wedstrijd'!D554</f>
        <v>817.14999999999986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3642</v>
      </c>
      <c r="S658" s="453"/>
      <c r="T658" s="329">
        <f>'Punten per wedstrijd'!D943</f>
        <v>22.5</v>
      </c>
      <c r="U658" s="453" t="s">
        <v>3</v>
      </c>
      <c r="V658" s="284" t="s">
        <v>3630</v>
      </c>
      <c r="W658" s="107"/>
      <c r="X658" s="329">
        <f>'Punten per wedstrijd'!D51</f>
        <v>6307.4</v>
      </c>
      <c r="Y658" s="453" t="s">
        <v>3</v>
      </c>
      <c r="Z658" s="107" t="s">
        <v>2724</v>
      </c>
      <c r="AA658" s="107"/>
      <c r="AB658" s="329">
        <f>'Punten per wedstrijd'!D382</f>
        <v>1167.8</v>
      </c>
      <c r="AC658" s="453" t="s">
        <v>3</v>
      </c>
      <c r="AD658" s="285" t="s">
        <v>1665</v>
      </c>
      <c r="AE658" s="107"/>
      <c r="AF658" s="329">
        <f>'Punten per wedstrijd'!D584</f>
        <v>426.09999999999991</v>
      </c>
    </row>
    <row r="659" spans="1:32" s="3" customFormat="1" ht="15.75" customHeight="1">
      <c r="A659" s="452" t="s">
        <v>5</v>
      </c>
      <c r="B659" s="106" t="s">
        <v>1337</v>
      </c>
      <c r="C659" s="107"/>
      <c r="D659" s="329">
        <f>'Punten per wedstrijd'!D988</f>
        <v>0</v>
      </c>
      <c r="E659" s="453" t="s">
        <v>5</v>
      </c>
      <c r="F659" s="107" t="s">
        <v>2719</v>
      </c>
      <c r="G659" s="107"/>
      <c r="H659" s="329">
        <f>'Punten per wedstrijd'!D192</f>
        <v>5221.8</v>
      </c>
      <c r="I659" s="453" t="s">
        <v>5</v>
      </c>
      <c r="J659" s="285" t="s">
        <v>1654</v>
      </c>
      <c r="K659" s="107"/>
      <c r="L659" s="329">
        <f>'Punten per wedstrijd'!D466</f>
        <v>802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3620</v>
      </c>
      <c r="W659" s="107"/>
      <c r="X659" s="329">
        <f>'Punten per wedstrijd'!D7</f>
        <v>6231.6500000000005</v>
      </c>
      <c r="Y659" s="453" t="s">
        <v>5</v>
      </c>
      <c r="Z659" s="284" t="s">
        <v>3648</v>
      </c>
      <c r="AA659" s="107"/>
      <c r="AB659" s="329">
        <f>'Punten per wedstrijd'!D415</f>
        <v>1167.5</v>
      </c>
      <c r="AC659" s="453" t="s">
        <v>5</v>
      </c>
      <c r="AD659" s="107" t="s">
        <v>153</v>
      </c>
      <c r="AE659" s="107"/>
      <c r="AF659" s="329">
        <f>'Punten per wedstrijd'!D583</f>
        <v>371.2</v>
      </c>
    </row>
    <row r="660" spans="1:32" s="3" customFormat="1" ht="15.75" customHeight="1">
      <c r="A660" s="452" t="s">
        <v>7</v>
      </c>
      <c r="B660" s="107" t="s">
        <v>2195</v>
      </c>
      <c r="C660" s="107"/>
      <c r="D660" s="329">
        <f>'Punten per wedstrijd'!D989</f>
        <v>0</v>
      </c>
      <c r="E660" s="453" t="s">
        <v>7</v>
      </c>
      <c r="F660" s="107" t="s">
        <v>653</v>
      </c>
      <c r="G660" s="107"/>
      <c r="H660" s="329">
        <f>'Punten per wedstrijd'!D246</f>
        <v>5094.7999999999993</v>
      </c>
      <c r="I660" s="453" t="s">
        <v>7</v>
      </c>
      <c r="J660" s="107" t="s">
        <v>141</v>
      </c>
      <c r="K660" s="107"/>
      <c r="L660" s="329">
        <f>'Punten per wedstrijd'!D486</f>
        <v>787.39999999999986</v>
      </c>
      <c r="M660" s="453" t="s">
        <v>7</v>
      </c>
      <c r="N660" s="107" t="s">
        <v>3633</v>
      </c>
      <c r="O660" s="107"/>
      <c r="P660" s="329">
        <f>'Punten per wedstrijd'!D762</f>
        <v>300.5</v>
      </c>
      <c r="Q660" s="453" t="s">
        <v>7</v>
      </c>
      <c r="R660" s="284" t="s">
        <v>3628</v>
      </c>
      <c r="S660" s="453"/>
      <c r="T660" s="329">
        <f>'Punten per wedstrijd'!D885</f>
        <v>17.8</v>
      </c>
      <c r="U660" s="453" t="s">
        <v>7</v>
      </c>
      <c r="V660" s="284" t="s">
        <v>3635</v>
      </c>
      <c r="W660" s="107"/>
      <c r="X660" s="329">
        <f>'Punten per wedstrijd'!D73</f>
        <v>6127.85</v>
      </c>
      <c r="Y660" s="453" t="s">
        <v>7</v>
      </c>
      <c r="Z660" s="107" t="s">
        <v>2710</v>
      </c>
      <c r="AA660" s="107"/>
      <c r="AB660" s="329">
        <f>'Punten per wedstrijd'!D411</f>
        <v>1036.0999999999999</v>
      </c>
      <c r="AC660" s="453" t="s">
        <v>7</v>
      </c>
      <c r="AD660" s="107" t="s">
        <v>2193</v>
      </c>
      <c r="AE660" s="107"/>
      <c r="AF660" s="329">
        <f>'Punten per wedstrijd'!D627</f>
        <v>364.40000000000003</v>
      </c>
    </row>
    <row r="661" spans="1:32" s="3" customFormat="1" ht="15.75" customHeight="1">
      <c r="A661" s="452" t="s">
        <v>8</v>
      </c>
      <c r="B661" s="285" t="s">
        <v>1</v>
      </c>
      <c r="C661" s="107"/>
      <c r="D661" s="329">
        <f>'Punten per wedstrijd'!D990</f>
        <v>0</v>
      </c>
      <c r="E661" s="453" t="s">
        <v>8</v>
      </c>
      <c r="F661" s="107" t="s">
        <v>154</v>
      </c>
      <c r="G661" s="107"/>
      <c r="H661" s="329">
        <f>'Punten per wedstrijd'!D235</f>
        <v>4889.75</v>
      </c>
      <c r="I661" s="453" t="s">
        <v>8</v>
      </c>
      <c r="J661" s="107" t="s">
        <v>2202</v>
      </c>
      <c r="K661" s="107"/>
      <c r="L661" s="329">
        <f>'Punten per wedstrijd'!D496</f>
        <v>772.1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285" t="s">
        <v>25</v>
      </c>
      <c r="AA661" s="107"/>
      <c r="AB661" s="329">
        <f>'Punten per wedstrijd'!D361</f>
        <v>1034</v>
      </c>
      <c r="AC661" s="453" t="s">
        <v>8</v>
      </c>
      <c r="AD661" s="107" t="s">
        <v>2724</v>
      </c>
      <c r="AE661" s="107"/>
      <c r="AF661" s="329">
        <f>'Punten per wedstrijd'!D662</f>
        <v>349.39999999999992</v>
      </c>
    </row>
    <row r="662" spans="1:32" s="3" customFormat="1" ht="15.75" customHeight="1">
      <c r="A662" s="452" t="s">
        <v>10</v>
      </c>
      <c r="B662" s="285" t="s">
        <v>1656</v>
      </c>
      <c r="C662" s="107"/>
      <c r="D662" s="329">
        <f>'Punten per wedstrijd'!D991</f>
        <v>0</v>
      </c>
      <c r="E662" s="453" t="s">
        <v>10</v>
      </c>
      <c r="F662" s="107" t="s">
        <v>2726</v>
      </c>
      <c r="G662" s="107"/>
      <c r="H662" s="329">
        <f>'Punten per wedstrijd'!D210</f>
        <v>4780.7499999999991</v>
      </c>
      <c r="I662" s="453" t="s">
        <v>10</v>
      </c>
      <c r="J662" s="284" t="s">
        <v>3627</v>
      </c>
      <c r="K662" s="107"/>
      <c r="L662" s="329">
        <f>'Punten per wedstrijd'!D463</f>
        <v>766.2</v>
      </c>
      <c r="M662" s="453" t="s">
        <v>10</v>
      </c>
      <c r="N662" s="284" t="s">
        <v>3641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6031.45</v>
      </c>
      <c r="Y662" s="453" t="s">
        <v>10</v>
      </c>
      <c r="Z662" s="107" t="s">
        <v>668</v>
      </c>
      <c r="AA662" s="107"/>
      <c r="AB662" s="329">
        <f>'Punten per wedstrijd'!D358</f>
        <v>1005.2500000000001</v>
      </c>
      <c r="AC662" s="453" t="s">
        <v>10</v>
      </c>
      <c r="AD662" s="107" t="s">
        <v>2210</v>
      </c>
      <c r="AE662" s="107"/>
      <c r="AF662" s="329">
        <f>'Punten per wedstrijd'!D656</f>
        <v>344.84999999999997</v>
      </c>
    </row>
    <row r="663" spans="1:32" s="3" customFormat="1" ht="15.75" customHeight="1">
      <c r="A663" s="452" t="s">
        <v>12</v>
      </c>
      <c r="B663" s="285" t="s">
        <v>1664</v>
      </c>
      <c r="C663" s="107"/>
      <c r="D663" s="329">
        <f>'Punten per wedstrijd'!D992</f>
        <v>0</v>
      </c>
      <c r="E663" s="453" t="s">
        <v>12</v>
      </c>
      <c r="F663" s="107" t="s">
        <v>2203</v>
      </c>
      <c r="G663" s="107"/>
      <c r="H663" s="329">
        <f>'Punten per wedstrijd'!D211</f>
        <v>4776.5999999999995</v>
      </c>
      <c r="I663" s="453" t="s">
        <v>12</v>
      </c>
      <c r="J663" s="107" t="s">
        <v>2722</v>
      </c>
      <c r="K663" s="107"/>
      <c r="L663" s="329">
        <f>'Punten per wedstrijd'!D546</f>
        <v>739.7</v>
      </c>
      <c r="M663" s="453" t="s">
        <v>12</v>
      </c>
      <c r="N663" s="107" t="s">
        <v>704</v>
      </c>
      <c r="O663" s="107"/>
      <c r="P663" s="329">
        <f>'Punten per wedstrijd'!D759</f>
        <v>278.90000000000003</v>
      </c>
      <c r="Q663" s="453" t="s">
        <v>12</v>
      </c>
      <c r="R663" s="284" t="s">
        <v>3624</v>
      </c>
      <c r="S663" s="453"/>
      <c r="T663" s="329">
        <f>'Punten per wedstrijd'!D865</f>
        <v>14.3</v>
      </c>
      <c r="U663" s="453" t="s">
        <v>12</v>
      </c>
      <c r="V663" s="284" t="s">
        <v>3639</v>
      </c>
      <c r="W663" s="107"/>
      <c r="X663" s="329">
        <f>'Punten per wedstrijd'!D87</f>
        <v>6028.3500000000013</v>
      </c>
      <c r="Y663" s="453" t="s">
        <v>12</v>
      </c>
      <c r="Z663" s="107" t="s">
        <v>2719</v>
      </c>
      <c r="AA663" s="107"/>
      <c r="AB663" s="329">
        <f>'Punten per wedstrijd'!D332</f>
        <v>961.69999999999993</v>
      </c>
      <c r="AC663" s="453" t="s">
        <v>12</v>
      </c>
      <c r="AD663" s="107" t="s">
        <v>2710</v>
      </c>
      <c r="AE663" s="107"/>
      <c r="AF663" s="329">
        <f>'Punten per wedstrijd'!D691</f>
        <v>344.1</v>
      </c>
    </row>
    <row r="664" spans="1:32" s="3" customFormat="1" ht="15.75" customHeight="1">
      <c r="A664" s="452" t="s">
        <v>14</v>
      </c>
      <c r="B664" s="284" t="s">
        <v>3621</v>
      </c>
      <c r="C664" s="107"/>
      <c r="D664" s="329">
        <f>'Punten per wedstrijd'!D993</f>
        <v>0</v>
      </c>
      <c r="E664" s="453" t="s">
        <v>14</v>
      </c>
      <c r="F664" s="107" t="s">
        <v>2722</v>
      </c>
      <c r="G664" s="107"/>
      <c r="H664" s="329">
        <f>'Punten per wedstrijd'!D266</f>
        <v>4749.2</v>
      </c>
      <c r="I664" s="453" t="s">
        <v>14</v>
      </c>
      <c r="J664" s="107" t="s">
        <v>2723</v>
      </c>
      <c r="K664" s="107"/>
      <c r="L664" s="329">
        <f>'Punten per wedstrijd'!D518</f>
        <v>734.9</v>
      </c>
      <c r="M664" s="453" t="s">
        <v>14</v>
      </c>
      <c r="N664" s="285" t="s">
        <v>15</v>
      </c>
      <c r="O664" s="107"/>
      <c r="P664" s="329">
        <f>'Punten per wedstrijd'!D741</f>
        <v>278.3</v>
      </c>
      <c r="Q664" s="453" t="s">
        <v>14</v>
      </c>
      <c r="R664" s="284" t="s">
        <v>3645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284" t="s">
        <v>3647</v>
      </c>
      <c r="AA664" s="107"/>
      <c r="AB664" s="329">
        <f>'Punten per wedstrijd'!D407</f>
        <v>960.40000000000009</v>
      </c>
      <c r="AC664" s="453" t="s">
        <v>14</v>
      </c>
      <c r="AD664" s="284" t="s">
        <v>3629</v>
      </c>
      <c r="AE664" s="107"/>
      <c r="AF664" s="329">
        <f>'Punten per wedstrijd'!D608</f>
        <v>339.5</v>
      </c>
    </row>
    <row r="665" spans="1:32" s="3" customFormat="1" ht="15.75" customHeight="1">
      <c r="A665" s="452" t="s">
        <v>16</v>
      </c>
      <c r="B665" s="107" t="s">
        <v>2717</v>
      </c>
      <c r="C665" s="107"/>
      <c r="D665" s="329">
        <f>'Punten per wedstrijd'!D994</f>
        <v>0</v>
      </c>
      <c r="E665" s="453" t="s">
        <v>16</v>
      </c>
      <c r="F665" s="107" t="s">
        <v>2721</v>
      </c>
      <c r="G665" s="107"/>
      <c r="H665" s="329">
        <f>'Punten per wedstrijd'!D264</f>
        <v>4718.95</v>
      </c>
      <c r="I665" s="453" t="s">
        <v>16</v>
      </c>
      <c r="J665" s="107" t="s">
        <v>2726</v>
      </c>
      <c r="K665" s="107"/>
      <c r="L665" s="329">
        <f>'Punten per wedstrijd'!D490</f>
        <v>728.2</v>
      </c>
      <c r="M665" s="453" t="s">
        <v>16</v>
      </c>
      <c r="N665" s="107" t="s">
        <v>667</v>
      </c>
      <c r="O665" s="107"/>
      <c r="P665" s="329">
        <f>'Punten per wedstrijd'!D775</f>
        <v>275.8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3685</v>
      </c>
      <c r="W665" s="107"/>
      <c r="X665" s="329">
        <f>'Punten per wedstrijd'!D118</f>
        <v>5864.6</v>
      </c>
      <c r="Y665" s="453" t="s">
        <v>16</v>
      </c>
      <c r="Z665" s="284" t="s">
        <v>3638</v>
      </c>
      <c r="AA665" s="107"/>
      <c r="AB665" s="329">
        <f>'Punten per wedstrijd'!D366</f>
        <v>955.19999999999993</v>
      </c>
      <c r="AC665" s="453" t="s">
        <v>16</v>
      </c>
      <c r="AD665" s="107" t="s">
        <v>668</v>
      </c>
      <c r="AE665" s="107"/>
      <c r="AF665" s="329">
        <f>'Punten per wedstrijd'!D638</f>
        <v>326.59999999999997</v>
      </c>
    </row>
    <row r="666" spans="1:32" s="3" customFormat="1" ht="15.75" customHeight="1">
      <c r="A666" s="452" t="s">
        <v>18</v>
      </c>
      <c r="B666" s="107" t="s">
        <v>3622</v>
      </c>
      <c r="C666" s="107"/>
      <c r="D666" s="329">
        <f>'Punten per wedstrijd'!D995</f>
        <v>0</v>
      </c>
      <c r="E666" s="453" t="s">
        <v>18</v>
      </c>
      <c r="F666" s="106" t="s">
        <v>1337</v>
      </c>
      <c r="G666" s="107"/>
      <c r="H666" s="329">
        <f>'Punten per wedstrijd'!D148</f>
        <v>4711.8499999999995</v>
      </c>
      <c r="I666" s="453" t="s">
        <v>18</v>
      </c>
      <c r="J666" s="285" t="s">
        <v>1653</v>
      </c>
      <c r="K666" s="107"/>
      <c r="L666" s="329">
        <f>'Punten per wedstrijd'!D441</f>
        <v>726.2</v>
      </c>
      <c r="M666" s="453" t="s">
        <v>18</v>
      </c>
      <c r="N666" s="107" t="s">
        <v>2730</v>
      </c>
      <c r="O666" s="107"/>
      <c r="P666" s="329">
        <f>'Punten per wedstrijd'!D836</f>
        <v>275.60000000000002</v>
      </c>
      <c r="Q666" s="453" t="s">
        <v>18</v>
      </c>
      <c r="R666" s="284" t="s">
        <v>3647</v>
      </c>
      <c r="S666" s="453"/>
      <c r="T666" s="329">
        <f>'Punten per wedstrijd'!D967</f>
        <v>12</v>
      </c>
      <c r="U666" s="453" t="s">
        <v>18</v>
      </c>
      <c r="V666" s="107" t="s">
        <v>2717</v>
      </c>
      <c r="W666" s="107"/>
      <c r="X666" s="329">
        <f>'Punten per wedstrijd'!D14</f>
        <v>5843.4</v>
      </c>
      <c r="Y666" s="453" t="s">
        <v>18</v>
      </c>
      <c r="Z666" s="285" t="s">
        <v>1671</v>
      </c>
      <c r="AA666" s="107"/>
      <c r="AB666" s="329">
        <f>'Punten per wedstrijd'!D409</f>
        <v>927.6</v>
      </c>
      <c r="AC666" s="453" t="s">
        <v>18</v>
      </c>
      <c r="AD666" s="107" t="s">
        <v>687</v>
      </c>
      <c r="AE666" s="107"/>
      <c r="AF666" s="329">
        <f>'Punten per wedstrijd'!D598</f>
        <v>323.10000000000002</v>
      </c>
    </row>
    <row r="667" spans="1:32" s="3" customFormat="1" ht="15.75" customHeight="1">
      <c r="A667" s="452" t="s">
        <v>20</v>
      </c>
      <c r="B667" s="106" t="s">
        <v>1342</v>
      </c>
      <c r="C667" s="107"/>
      <c r="D667" s="329">
        <f>'Punten per wedstrijd'!D996</f>
        <v>0</v>
      </c>
      <c r="E667" s="453" t="s">
        <v>20</v>
      </c>
      <c r="F667" s="107" t="s">
        <v>2718</v>
      </c>
      <c r="G667" s="107"/>
      <c r="H667" s="329">
        <f>'Punten per wedstrijd'!D255</f>
        <v>4559.2</v>
      </c>
      <c r="I667" s="453" t="s">
        <v>20</v>
      </c>
      <c r="J667" s="106" t="s">
        <v>1351</v>
      </c>
      <c r="K667" s="107"/>
      <c r="L667" s="329">
        <f>'Punten per wedstrijd'!D545</f>
        <v>723.99999999999989</v>
      </c>
      <c r="M667" s="453" t="s">
        <v>20</v>
      </c>
      <c r="N667" s="284" t="s">
        <v>3627</v>
      </c>
      <c r="O667" s="107"/>
      <c r="P667" s="329">
        <f>'Punten per wedstrijd'!D743</f>
        <v>270.70000000000005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3637</v>
      </c>
      <c r="W667" s="107"/>
      <c r="X667" s="329">
        <f>'Punten per wedstrijd'!D79</f>
        <v>5804.6000000000013</v>
      </c>
      <c r="Y667" s="453" t="s">
        <v>20</v>
      </c>
      <c r="Z667" s="107" t="s">
        <v>2195</v>
      </c>
      <c r="AA667" s="107"/>
      <c r="AB667" s="329">
        <f>'Punten per wedstrijd'!D289</f>
        <v>926.45</v>
      </c>
      <c r="AC667" s="453" t="s">
        <v>20</v>
      </c>
      <c r="AD667" s="285" t="s">
        <v>2325</v>
      </c>
      <c r="AE667" s="107"/>
      <c r="AF667" s="329">
        <f>'Punten per wedstrijd'!D621</f>
        <v>320.2</v>
      </c>
    </row>
    <row r="668" spans="1:32" s="3" customFormat="1" ht="15.75" customHeight="1">
      <c r="A668" s="452" t="s">
        <v>22</v>
      </c>
      <c r="B668" s="107" t="s">
        <v>2848</v>
      </c>
      <c r="C668" s="107"/>
      <c r="D668" s="329">
        <f>'Punten per wedstrijd'!D997</f>
        <v>0</v>
      </c>
      <c r="E668" s="453" t="s">
        <v>22</v>
      </c>
      <c r="F668" s="107" t="s">
        <v>654</v>
      </c>
      <c r="G668" s="107"/>
      <c r="H668" s="329">
        <f>'Punten per wedstrijd'!D245</f>
        <v>4551.0999999999995</v>
      </c>
      <c r="I668" s="453" t="s">
        <v>22</v>
      </c>
      <c r="J668" s="107" t="s">
        <v>653</v>
      </c>
      <c r="K668" s="107"/>
      <c r="L668" s="329">
        <f>'Punten per wedstrijd'!D526</f>
        <v>718.09999999999991</v>
      </c>
      <c r="M668" s="453" t="s">
        <v>22</v>
      </c>
      <c r="N668" s="107" t="s">
        <v>2711</v>
      </c>
      <c r="O668" s="107"/>
      <c r="P668" s="329">
        <f>'Punten per wedstrijd'!D754</f>
        <v>269.70000000000005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2210</v>
      </c>
      <c r="W668" s="107"/>
      <c r="X668" s="329">
        <f>'Punten per wedstrijd'!D96</f>
        <v>5774.7</v>
      </c>
      <c r="Y668" s="453" t="s">
        <v>22</v>
      </c>
      <c r="Z668" s="107" t="s">
        <v>2717</v>
      </c>
      <c r="AA668" s="107"/>
      <c r="AB668" s="329">
        <f>'Punten per wedstrijd'!D294</f>
        <v>926.10000000000014</v>
      </c>
      <c r="AC668" s="453" t="s">
        <v>22</v>
      </c>
      <c r="AD668" s="285" t="s">
        <v>1</v>
      </c>
      <c r="AE668" s="107"/>
      <c r="AF668" s="329">
        <f>'Punten per wedstrijd'!D570</f>
        <v>315.2</v>
      </c>
    </row>
    <row r="669" spans="1:32" s="3" customFormat="1" ht="15.75" customHeight="1">
      <c r="A669" s="452" t="s">
        <v>24</v>
      </c>
      <c r="B669" s="107" t="s">
        <v>675</v>
      </c>
      <c r="C669" s="107"/>
      <c r="D669" s="329">
        <f>'Punten per wedstrijd'!D998</f>
        <v>0</v>
      </c>
      <c r="E669" s="453" t="s">
        <v>24</v>
      </c>
      <c r="F669" s="106" t="s">
        <v>1344</v>
      </c>
      <c r="G669" s="107"/>
      <c r="H669" s="329">
        <f>'Punten per wedstrijd'!D173</f>
        <v>4495.3</v>
      </c>
      <c r="I669" s="453" t="s">
        <v>24</v>
      </c>
      <c r="J669" s="285" t="s">
        <v>25</v>
      </c>
      <c r="K669" s="107"/>
      <c r="L669" s="329">
        <f>'Punten per wedstrijd'!D501</f>
        <v>716.6</v>
      </c>
      <c r="M669" s="453" t="s">
        <v>24</v>
      </c>
      <c r="N669" s="284" t="s">
        <v>3621</v>
      </c>
      <c r="O669" s="107"/>
      <c r="P669" s="329">
        <f>'Punten per wedstrijd'!D713</f>
        <v>267.5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284" t="s">
        <v>3644</v>
      </c>
      <c r="W669" s="107"/>
      <c r="X669" s="329">
        <f>'Punten per wedstrijd'!D113</f>
        <v>5724.85</v>
      </c>
      <c r="Y669" s="453" t="s">
        <v>24</v>
      </c>
      <c r="Z669" s="284" t="s">
        <v>143</v>
      </c>
      <c r="AA669" s="107"/>
      <c r="AB669" s="329">
        <f>'Punten per wedstrijd'!D402</f>
        <v>925.30000000000018</v>
      </c>
      <c r="AC669" s="453" t="s">
        <v>24</v>
      </c>
      <c r="AD669" s="107" t="s">
        <v>2716</v>
      </c>
      <c r="AE669" s="107"/>
      <c r="AF669" s="329">
        <f>'Punten per wedstrijd'!D596</f>
        <v>314.90000000000003</v>
      </c>
    </row>
    <row r="670" spans="1:32" s="3" customFormat="1" ht="15.75" customHeight="1">
      <c r="A670" s="452" t="s">
        <v>26</v>
      </c>
      <c r="B670" s="107" t="s">
        <v>2707</v>
      </c>
      <c r="C670" s="107"/>
      <c r="D670" s="329">
        <f>'Punten per wedstrijd'!D999</f>
        <v>0</v>
      </c>
      <c r="E670" s="453" t="s">
        <v>26</v>
      </c>
      <c r="F670" s="107" t="s">
        <v>2728</v>
      </c>
      <c r="G670" s="107"/>
      <c r="H670" s="329">
        <f>'Punten per wedstrijd'!D277</f>
        <v>4480.6000000000004</v>
      </c>
      <c r="I670" s="453" t="s">
        <v>26</v>
      </c>
      <c r="J670" s="285" t="s">
        <v>1655</v>
      </c>
      <c r="K670" s="107"/>
      <c r="L670" s="329">
        <f>'Punten per wedstrijd'!D560</f>
        <v>714.1</v>
      </c>
      <c r="M670" s="453" t="s">
        <v>26</v>
      </c>
      <c r="N670" s="107" t="s">
        <v>2193</v>
      </c>
      <c r="O670" s="107"/>
      <c r="P670" s="329">
        <f>'Punten per wedstrijd'!D767</f>
        <v>265.89999999999998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107" t="s">
        <v>700</v>
      </c>
      <c r="W670" s="107"/>
      <c r="X670" s="329">
        <f>'Punten per wedstrijd'!D64</f>
        <v>5697.1000000000013</v>
      </c>
      <c r="Y670" s="453" t="s">
        <v>26</v>
      </c>
      <c r="Z670" s="107" t="s">
        <v>704</v>
      </c>
      <c r="AA670" s="107"/>
      <c r="AB670" s="329">
        <f>'Punten per wedstrijd'!D339</f>
        <v>916.49999999999989</v>
      </c>
      <c r="AC670" s="453" t="s">
        <v>26</v>
      </c>
      <c r="AD670" s="285" t="s">
        <v>1654</v>
      </c>
      <c r="AE670" s="107"/>
      <c r="AF670" s="329">
        <f>'Punten per wedstrijd'!D606</f>
        <v>303</v>
      </c>
    </row>
    <row r="671" spans="1:32" s="3" customFormat="1" ht="15.75" customHeight="1">
      <c r="A671" s="452" t="s">
        <v>28</v>
      </c>
      <c r="B671" s="284" t="s">
        <v>3623</v>
      </c>
      <c r="C671" s="107"/>
      <c r="D671" s="329">
        <f>'Punten per wedstrijd'!D1000</f>
        <v>0</v>
      </c>
      <c r="E671" s="453" t="s">
        <v>28</v>
      </c>
      <c r="F671" s="284" t="s">
        <v>21</v>
      </c>
      <c r="G671" s="107"/>
      <c r="H671" s="329">
        <f>'Punten per wedstrijd'!D205</f>
        <v>4399.2</v>
      </c>
      <c r="I671" s="453" t="s">
        <v>28</v>
      </c>
      <c r="J671" s="107" t="s">
        <v>2719</v>
      </c>
      <c r="K671" s="107"/>
      <c r="L671" s="329">
        <f>'Punten per wedstrijd'!D472</f>
        <v>713.29999999999984</v>
      </c>
      <c r="M671" s="453" t="s">
        <v>28</v>
      </c>
      <c r="N671" s="284" t="s">
        <v>3630</v>
      </c>
      <c r="O671" s="107"/>
      <c r="P671" s="329">
        <f>'Punten per wedstrijd'!D751</f>
        <v>262.40000000000003</v>
      </c>
      <c r="Q671" s="453" t="s">
        <v>28</v>
      </c>
      <c r="R671" s="284" t="s">
        <v>3627</v>
      </c>
      <c r="S671" s="453"/>
      <c r="T671" s="329">
        <f>'Punten per wedstrijd'!D883</f>
        <v>4.5</v>
      </c>
      <c r="U671" s="453" t="s">
        <v>28</v>
      </c>
      <c r="V671" s="107" t="s">
        <v>2216</v>
      </c>
      <c r="W671" s="107"/>
      <c r="X671" s="329">
        <f>'Punten per wedstrijd'!D44</f>
        <v>5674.55</v>
      </c>
      <c r="Y671" s="453" t="s">
        <v>28</v>
      </c>
      <c r="Z671" s="107" t="s">
        <v>2212</v>
      </c>
      <c r="AA671" s="107"/>
      <c r="AB671" s="329">
        <f>'Punten per wedstrijd'!D306</f>
        <v>916.39999999999986</v>
      </c>
      <c r="AC671" s="453" t="s">
        <v>28</v>
      </c>
      <c r="AD671" s="107" t="s">
        <v>2718</v>
      </c>
      <c r="AE671" s="107"/>
      <c r="AF671" s="329">
        <f>'Punten per wedstrijd'!D675</f>
        <v>302.60000000000002</v>
      </c>
    </row>
    <row r="672" spans="1:32" s="3" customFormat="1" ht="15.75" customHeight="1">
      <c r="A672" s="452" t="s">
        <v>30</v>
      </c>
      <c r="B672" s="285" t="s">
        <v>1653</v>
      </c>
      <c r="C672" s="107"/>
      <c r="D672" s="329">
        <f>'Punten per wedstrijd'!D1001</f>
        <v>0</v>
      </c>
      <c r="E672" s="453" t="s">
        <v>30</v>
      </c>
      <c r="F672" s="107" t="s">
        <v>704</v>
      </c>
      <c r="G672" s="107"/>
      <c r="H672" s="329">
        <f>'Punten per wedstrijd'!D199</f>
        <v>4377.2</v>
      </c>
      <c r="I672" s="453" t="s">
        <v>30</v>
      </c>
      <c r="J672" s="285" t="s">
        <v>2325</v>
      </c>
      <c r="K672" s="107"/>
      <c r="L672" s="329">
        <f>'Punten per wedstrijd'!D481</f>
        <v>707.6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7" t="s">
        <v>675</v>
      </c>
      <c r="W672" s="107"/>
      <c r="X672" s="329">
        <f>'Punten per wedstrijd'!D18</f>
        <v>5587.4</v>
      </c>
      <c r="Y672" s="453" t="s">
        <v>30</v>
      </c>
      <c r="Z672" s="107" t="s">
        <v>638</v>
      </c>
      <c r="AA672" s="107"/>
      <c r="AB672" s="329">
        <f>'Punten per wedstrijd'!D388</f>
        <v>914.60000000000014</v>
      </c>
      <c r="AC672" s="453" t="s">
        <v>30</v>
      </c>
      <c r="AD672" s="107" t="s">
        <v>2212</v>
      </c>
      <c r="AE672" s="107"/>
      <c r="AF672" s="329">
        <f>'Punten per wedstrijd'!D586</f>
        <v>301.5</v>
      </c>
    </row>
    <row r="673" spans="1:32" s="3" customFormat="1" ht="15.75" customHeight="1">
      <c r="A673" s="452" t="s">
        <v>32</v>
      </c>
      <c r="B673" s="107" t="s">
        <v>2196</v>
      </c>
      <c r="C673" s="107"/>
      <c r="D673" s="329">
        <f>'Punten per wedstrijd'!D1002</f>
        <v>0</v>
      </c>
      <c r="E673" s="453" t="s">
        <v>32</v>
      </c>
      <c r="F673" s="107" t="s">
        <v>3633</v>
      </c>
      <c r="G673" s="107"/>
      <c r="H673" s="329">
        <f>'Punten per wedstrijd'!D202</f>
        <v>4374.1000000000004</v>
      </c>
      <c r="I673" s="453" t="s">
        <v>32</v>
      </c>
      <c r="J673" s="106" t="s">
        <v>1337</v>
      </c>
      <c r="K673" s="107"/>
      <c r="L673" s="329">
        <f>'Punten per wedstrijd'!D428</f>
        <v>701.1</v>
      </c>
      <c r="M673" s="453" t="s">
        <v>32</v>
      </c>
      <c r="N673" s="285" t="s">
        <v>1661</v>
      </c>
      <c r="O673" s="107"/>
      <c r="P673" s="329">
        <f>'Punten per wedstrijd'!D729</f>
        <v>258.45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285" t="s">
        <v>1653</v>
      </c>
      <c r="W673" s="107"/>
      <c r="X673" s="329">
        <f>'Punten per wedstrijd'!D21</f>
        <v>5562.1500000000005</v>
      </c>
      <c r="Y673" s="453" t="s">
        <v>32</v>
      </c>
      <c r="Z673" s="107" t="s">
        <v>687</v>
      </c>
      <c r="AA673" s="107"/>
      <c r="AB673" s="329">
        <f>'Punten per wedstrijd'!D318</f>
        <v>903.7</v>
      </c>
      <c r="AC673" s="453" t="s">
        <v>32</v>
      </c>
      <c r="AD673" s="284" t="s">
        <v>3641</v>
      </c>
      <c r="AE673" s="107"/>
      <c r="AF673" s="329">
        <f>'Punten per wedstrijd'!D654</f>
        <v>298.90000000000003</v>
      </c>
    </row>
    <row r="674" spans="1:32" s="3" customFormat="1" ht="15.75" customHeight="1">
      <c r="A674" s="452" t="s">
        <v>34</v>
      </c>
      <c r="B674" s="107" t="s">
        <v>153</v>
      </c>
      <c r="C674" s="107"/>
      <c r="D674" s="329">
        <f>'Punten per wedstrijd'!D1003</f>
        <v>0</v>
      </c>
      <c r="E674" s="453" t="s">
        <v>34</v>
      </c>
      <c r="F674" s="284" t="s">
        <v>142</v>
      </c>
      <c r="G674" s="107"/>
      <c r="H674" s="329">
        <f>'Punten per wedstrijd'!D239</f>
        <v>4324.55</v>
      </c>
      <c r="I674" s="453" t="s">
        <v>34</v>
      </c>
      <c r="J674" s="107" t="s">
        <v>2728</v>
      </c>
      <c r="K674" s="107"/>
      <c r="L674" s="329">
        <f>'Punten per wedstrijd'!D557</f>
        <v>700.3</v>
      </c>
      <c r="M674" s="453" t="s">
        <v>34</v>
      </c>
      <c r="N674" s="107" t="s">
        <v>2220</v>
      </c>
      <c r="O674" s="107"/>
      <c r="P674" s="329">
        <f>'Punten per wedstrijd'!D753</f>
        <v>252.69999999999996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153</v>
      </c>
      <c r="W674" s="107"/>
      <c r="X674" s="329">
        <f>'Punten per wedstrijd'!D23</f>
        <v>5556.2</v>
      </c>
      <c r="Y674" s="453" t="s">
        <v>34</v>
      </c>
      <c r="Z674" s="107" t="s">
        <v>2210</v>
      </c>
      <c r="AA674" s="107"/>
      <c r="AB674" s="329">
        <f>'Punten per wedstrijd'!D376</f>
        <v>891.9</v>
      </c>
      <c r="AC674" s="453" t="s">
        <v>34</v>
      </c>
      <c r="AD674" s="284" t="s">
        <v>3646</v>
      </c>
      <c r="AE674" s="107"/>
      <c r="AF674" s="329">
        <f>'Punten per wedstrijd'!D683</f>
        <v>297.2</v>
      </c>
    </row>
    <row r="675" spans="1:32" s="3" customFormat="1" ht="15.75" customHeight="1">
      <c r="A675" s="452" t="s">
        <v>36</v>
      </c>
      <c r="B675" s="285" t="s">
        <v>1665</v>
      </c>
      <c r="C675" s="107"/>
      <c r="D675" s="329">
        <f>'Punten per wedstrijd'!D1004</f>
        <v>0</v>
      </c>
      <c r="E675" s="453" t="s">
        <v>36</v>
      </c>
      <c r="F675" s="107" t="s">
        <v>141</v>
      </c>
      <c r="G675" s="107"/>
      <c r="H675" s="329">
        <f>'Punten per wedstrijd'!D206</f>
        <v>4314.7</v>
      </c>
      <c r="I675" s="453" t="s">
        <v>36</v>
      </c>
      <c r="J675" s="107" t="s">
        <v>2193</v>
      </c>
      <c r="K675" s="107"/>
      <c r="L675" s="329">
        <f>'Punten per wedstrijd'!D487</f>
        <v>697.1</v>
      </c>
      <c r="M675" s="453" t="s">
        <v>36</v>
      </c>
      <c r="N675" s="284" t="s">
        <v>3628</v>
      </c>
      <c r="O675" s="107"/>
      <c r="P675" s="329">
        <f>'Punten per wedstrijd'!D745</f>
        <v>252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2727</v>
      </c>
      <c r="W675" s="107"/>
      <c r="X675" s="329">
        <f>'Punten per wedstrijd'!D128</f>
        <v>5543.5999999999995</v>
      </c>
      <c r="Y675" s="453" t="s">
        <v>36</v>
      </c>
      <c r="Z675" s="107" t="s">
        <v>2709</v>
      </c>
      <c r="AA675" s="107"/>
      <c r="AB675" s="329">
        <f>'Punten per wedstrijd'!D418</f>
        <v>888.9</v>
      </c>
      <c r="AC675" s="453" t="s">
        <v>36</v>
      </c>
      <c r="AD675" s="106" t="s">
        <v>1345</v>
      </c>
      <c r="AE675" s="107"/>
      <c r="AF675" s="329">
        <f>'Punten per wedstrijd'!D644</f>
        <v>295.39999999999998</v>
      </c>
    </row>
    <row r="676" spans="1:32" s="3" customFormat="1" ht="15.75" customHeight="1">
      <c r="A676" s="452" t="s">
        <v>38</v>
      </c>
      <c r="B676" s="284" t="s">
        <v>3624</v>
      </c>
      <c r="C676" s="107"/>
      <c r="D676" s="329">
        <f>'Punten per wedstrijd'!D1005</f>
        <v>0</v>
      </c>
      <c r="E676" s="453" t="s">
        <v>38</v>
      </c>
      <c r="F676" s="285" t="s">
        <v>17</v>
      </c>
      <c r="G676" s="107"/>
      <c r="H676" s="329">
        <f>'Punten per wedstrijd'!D187</f>
        <v>4297.5</v>
      </c>
      <c r="I676" s="453" t="s">
        <v>38</v>
      </c>
      <c r="J676" s="107" t="s">
        <v>162</v>
      </c>
      <c r="K676" s="107"/>
      <c r="L676" s="329">
        <f>'Punten per wedstrijd'!D469</f>
        <v>691.5</v>
      </c>
      <c r="M676" s="453" t="s">
        <v>38</v>
      </c>
      <c r="N676" s="107" t="s">
        <v>2708</v>
      </c>
      <c r="O676" s="107"/>
      <c r="P676" s="329">
        <f>'Punten per wedstrijd'!D791</f>
        <v>249.6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7" t="s">
        <v>3622</v>
      </c>
      <c r="W676" s="107"/>
      <c r="X676" s="329">
        <f>'Punten per wedstrijd'!D15</f>
        <v>5538.2000000000007</v>
      </c>
      <c r="Y676" s="453" t="s">
        <v>38</v>
      </c>
      <c r="Z676" s="284" t="s">
        <v>21</v>
      </c>
      <c r="AA676" s="107"/>
      <c r="AB676" s="329">
        <f>'Punten per wedstrijd'!D345</f>
        <v>887.69999999999993</v>
      </c>
      <c r="AC676" s="453" t="s">
        <v>38</v>
      </c>
      <c r="AD676" s="107" t="s">
        <v>2734</v>
      </c>
      <c r="AE676" s="107"/>
      <c r="AF676" s="329">
        <f>'Punten per wedstrijd'!D652</f>
        <v>292.60000000000002</v>
      </c>
    </row>
    <row r="677" spans="1:32" s="3" customFormat="1" ht="15.75" customHeight="1">
      <c r="A677" s="452" t="s">
        <v>145</v>
      </c>
      <c r="B677" s="107" t="s">
        <v>2212</v>
      </c>
      <c r="C677" s="107"/>
      <c r="D677" s="329">
        <f>'Punten per wedstrijd'!D1006</f>
        <v>0</v>
      </c>
      <c r="E677" s="453" t="s">
        <v>145</v>
      </c>
      <c r="F677" s="107" t="s">
        <v>2708</v>
      </c>
      <c r="G677" s="107"/>
      <c r="H677" s="329">
        <f>'Punten per wedstrijd'!D231</f>
        <v>4294.45</v>
      </c>
      <c r="I677" s="453" t="s">
        <v>145</v>
      </c>
      <c r="J677" s="285" t="s">
        <v>1661</v>
      </c>
      <c r="K677" s="107"/>
      <c r="L677" s="329">
        <f>'Punten per wedstrijd'!D449</f>
        <v>690.7</v>
      </c>
      <c r="M677" s="453" t="s">
        <v>145</v>
      </c>
      <c r="N677" s="107" t="s">
        <v>2832</v>
      </c>
      <c r="O677" s="107"/>
      <c r="P677" s="329">
        <f>'Punten per wedstrijd'!D811</f>
        <v>248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6" t="s">
        <v>1349</v>
      </c>
      <c r="W677" s="107"/>
      <c r="X677" s="329">
        <f>'Punten per wedstrijd'!D100</f>
        <v>5499.8</v>
      </c>
      <c r="Y677" s="453" t="s">
        <v>145</v>
      </c>
      <c r="Z677" s="107" t="s">
        <v>153</v>
      </c>
      <c r="AA677" s="107"/>
      <c r="AB677" s="329">
        <f>'Punten per wedstrijd'!D303</f>
        <v>882.40000000000009</v>
      </c>
      <c r="AC677" s="453" t="s">
        <v>145</v>
      </c>
      <c r="AD677" s="107" t="s">
        <v>2729</v>
      </c>
      <c r="AE677" s="107"/>
      <c r="AF677" s="329">
        <f>'Punten per wedstrijd'!D693</f>
        <v>291.7</v>
      </c>
    </row>
    <row r="678" spans="1:32" s="3" customFormat="1" ht="15.75" customHeight="1">
      <c r="A678" s="452" t="s">
        <v>146</v>
      </c>
      <c r="B678" s="284" t="s">
        <v>3625</v>
      </c>
      <c r="C678" s="107"/>
      <c r="D678" s="329">
        <f>'Punten per wedstrijd'!D1007</f>
        <v>0</v>
      </c>
      <c r="E678" s="453" t="s">
        <v>146</v>
      </c>
      <c r="F678" s="285" t="s">
        <v>11</v>
      </c>
      <c r="G678" s="107"/>
      <c r="H678" s="329">
        <f>'Punten per wedstrijd'!D170</f>
        <v>4273.6000000000004</v>
      </c>
      <c r="I678" s="453" t="s">
        <v>146</v>
      </c>
      <c r="J678" s="107" t="s">
        <v>2720</v>
      </c>
      <c r="K678" s="107"/>
      <c r="L678" s="329">
        <f>'Punten per wedstrijd'!D448</f>
        <v>688</v>
      </c>
      <c r="M678" s="453" t="s">
        <v>146</v>
      </c>
      <c r="N678" s="106" t="s">
        <v>1345</v>
      </c>
      <c r="O678" s="107"/>
      <c r="P678" s="329">
        <f>'Punten per wedstrijd'!D784</f>
        <v>247.79999999999998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6" t="s">
        <v>1342</v>
      </c>
      <c r="W678" s="107"/>
      <c r="X678" s="329">
        <f>'Punten per wedstrijd'!D16</f>
        <v>5475.2</v>
      </c>
      <c r="Y678" s="453" t="s">
        <v>146</v>
      </c>
      <c r="Z678" s="285" t="s">
        <v>31</v>
      </c>
      <c r="AA678" s="107"/>
      <c r="AB678" s="329">
        <f>'Punten per wedstrijd'!D394</f>
        <v>872.1</v>
      </c>
      <c r="AC678" s="453" t="s">
        <v>146</v>
      </c>
      <c r="AD678" s="106" t="s">
        <v>1344</v>
      </c>
      <c r="AE678" s="107"/>
      <c r="AF678" s="329">
        <f>'Punten per wedstrijd'!D593</f>
        <v>288.90000000000003</v>
      </c>
    </row>
    <row r="679" spans="1:32" s="3" customFormat="1" ht="15.75" customHeight="1">
      <c r="A679" s="452" t="s">
        <v>147</v>
      </c>
      <c r="B679" s="107" t="s">
        <v>2720</v>
      </c>
      <c r="C679" s="107"/>
      <c r="D679" s="329">
        <f>'Punten per wedstrijd'!D1008</f>
        <v>0</v>
      </c>
      <c r="E679" s="453" t="s">
        <v>147</v>
      </c>
      <c r="F679" s="285" t="s">
        <v>2325</v>
      </c>
      <c r="G679" s="107"/>
      <c r="H679" s="329">
        <f>'Punten per wedstrijd'!D201</f>
        <v>4271</v>
      </c>
      <c r="I679" s="453" t="s">
        <v>147</v>
      </c>
      <c r="J679" s="284" t="s">
        <v>142</v>
      </c>
      <c r="K679" s="107"/>
      <c r="L679" s="329">
        <f>'Punten per wedstrijd'!D519</f>
        <v>687.2</v>
      </c>
      <c r="M679" s="453" t="s">
        <v>147</v>
      </c>
      <c r="N679" s="107" t="s">
        <v>2200</v>
      </c>
      <c r="O679" s="107"/>
      <c r="P679" s="329">
        <f>'Punten per wedstrijd'!D756</f>
        <v>247.7</v>
      </c>
      <c r="Q679" s="453" t="s">
        <v>147</v>
      </c>
      <c r="R679" s="284" t="s">
        <v>3620</v>
      </c>
      <c r="S679" s="453"/>
      <c r="T679" s="329">
        <f>'Punten per wedstrijd'!D847</f>
        <v>0</v>
      </c>
      <c r="U679" s="453" t="s">
        <v>147</v>
      </c>
      <c r="V679" s="107" t="s">
        <v>2730</v>
      </c>
      <c r="W679" s="107"/>
      <c r="X679" s="329">
        <f>'Punten per wedstrijd'!D136</f>
        <v>5470.85</v>
      </c>
      <c r="Y679" s="453" t="s">
        <v>147</v>
      </c>
      <c r="Z679" s="107" t="s">
        <v>2723</v>
      </c>
      <c r="AA679" s="107"/>
      <c r="AB679" s="329">
        <f>'Punten per wedstrijd'!D378</f>
        <v>871.99999999999989</v>
      </c>
      <c r="AC679" s="453" t="s">
        <v>147</v>
      </c>
      <c r="AD679" s="284" t="s">
        <v>3655</v>
      </c>
      <c r="AE679" s="107"/>
      <c r="AF679" s="329">
        <f>'Punten per wedstrijd'!D600</f>
        <v>288.90000000000003</v>
      </c>
    </row>
    <row r="680" spans="1:32" s="3" customFormat="1" ht="15.75" customHeight="1">
      <c r="A680" s="452" t="s">
        <v>151</v>
      </c>
      <c r="B680" s="285" t="s">
        <v>1661</v>
      </c>
      <c r="C680" s="107"/>
      <c r="D680" s="329">
        <f>'Punten per wedstrijd'!D1009</f>
        <v>0</v>
      </c>
      <c r="E680" s="453" t="s">
        <v>151</v>
      </c>
      <c r="F680" s="107" t="s">
        <v>2720</v>
      </c>
      <c r="G680" s="107"/>
      <c r="H680" s="329">
        <f>'Punten per wedstrijd'!D168</f>
        <v>4265.0499999999993</v>
      </c>
      <c r="I680" s="453" t="s">
        <v>151</v>
      </c>
      <c r="J680" s="285" t="s">
        <v>1664</v>
      </c>
      <c r="K680" s="107"/>
      <c r="L680" s="329">
        <f>'Punten per wedstrijd'!D432</f>
        <v>677.5</v>
      </c>
      <c r="M680" s="453" t="s">
        <v>151</v>
      </c>
      <c r="N680" s="284" t="s">
        <v>3632</v>
      </c>
      <c r="O680" s="107"/>
      <c r="P680" s="329">
        <f>'Punten per wedstrijd'!D757</f>
        <v>245.7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284" t="s">
        <v>3623</v>
      </c>
      <c r="W680" s="107"/>
      <c r="X680" s="329">
        <f>'Punten per wedstrijd'!D20</f>
        <v>5415</v>
      </c>
      <c r="Y680" s="453" t="s">
        <v>151</v>
      </c>
      <c r="Z680" s="106" t="s">
        <v>1337</v>
      </c>
      <c r="AA680" s="107"/>
      <c r="AB680" s="329">
        <f>'Punten per wedstrijd'!D288</f>
        <v>869.8</v>
      </c>
      <c r="AC680" s="453" t="s">
        <v>151</v>
      </c>
      <c r="AD680" s="107" t="s">
        <v>2713</v>
      </c>
      <c r="AE680" s="107"/>
      <c r="AF680" s="329">
        <f>'Punten per wedstrijd'!D645</f>
        <v>287.8</v>
      </c>
    </row>
    <row r="681" spans="1:32" s="3" customFormat="1" ht="15.75" customHeight="1">
      <c r="A681" s="452" t="s">
        <v>157</v>
      </c>
      <c r="B681" s="285" t="s">
        <v>11</v>
      </c>
      <c r="C681" s="107"/>
      <c r="D681" s="329">
        <f>'Punten per wedstrijd'!D1010</f>
        <v>0</v>
      </c>
      <c r="E681" s="453" t="s">
        <v>157</v>
      </c>
      <c r="F681" s="107" t="s">
        <v>683</v>
      </c>
      <c r="G681" s="107"/>
      <c r="H681" s="329">
        <f>'Punten per wedstrijd'!D241</f>
        <v>4256.5999999999995</v>
      </c>
      <c r="I681" s="453" t="s">
        <v>157</v>
      </c>
      <c r="J681" s="285" t="s">
        <v>1666</v>
      </c>
      <c r="K681" s="107"/>
      <c r="L681" s="329">
        <f>'Punten per wedstrijd'!D452</f>
        <v>670.8</v>
      </c>
      <c r="M681" s="453" t="s">
        <v>157</v>
      </c>
      <c r="N681" s="107" t="s">
        <v>2725</v>
      </c>
      <c r="O681" s="107"/>
      <c r="P681" s="329">
        <f>'Punten per wedstrijd'!D742</f>
        <v>244.39999999999998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5413.45</v>
      </c>
      <c r="Y681" s="453" t="s">
        <v>157</v>
      </c>
      <c r="Z681" s="107" t="s">
        <v>2707</v>
      </c>
      <c r="AA681" s="107"/>
      <c r="AB681" s="329">
        <f>'Punten per wedstrijd'!D299</f>
        <v>867.89999999999986</v>
      </c>
      <c r="AC681" s="453" t="s">
        <v>157</v>
      </c>
      <c r="AD681" s="107" t="s">
        <v>2195</v>
      </c>
      <c r="AE681" s="107"/>
      <c r="AF681" s="329">
        <f>'Punten per wedstrijd'!D569</f>
        <v>282.3</v>
      </c>
    </row>
    <row r="682" spans="1:32" s="3" customFormat="1" ht="15.75" customHeight="1">
      <c r="A682" s="452" t="s">
        <v>159</v>
      </c>
      <c r="B682" s="107" t="s">
        <v>2197</v>
      </c>
      <c r="C682" s="107"/>
      <c r="D682" s="329">
        <f>'Punten per wedstrijd'!D1011</f>
        <v>0</v>
      </c>
      <c r="E682" s="453" t="s">
        <v>159</v>
      </c>
      <c r="F682" s="285" t="s">
        <v>1666</v>
      </c>
      <c r="G682" s="107"/>
      <c r="H682" s="329">
        <f>'Punten per wedstrijd'!D172</f>
        <v>4229.05</v>
      </c>
      <c r="I682" s="453" t="s">
        <v>159</v>
      </c>
      <c r="J682" s="107" t="s">
        <v>651</v>
      </c>
      <c r="K682" s="107"/>
      <c r="L682" s="329">
        <f>'Punten per wedstrijd'!D509</f>
        <v>669.1</v>
      </c>
      <c r="M682" s="453" t="s">
        <v>159</v>
      </c>
      <c r="N682" s="107" t="s">
        <v>3622</v>
      </c>
      <c r="O682" s="107"/>
      <c r="P682" s="329">
        <f>'Punten per wedstrijd'!D715</f>
        <v>242.9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106" t="s">
        <v>1351</v>
      </c>
      <c r="W682" s="107"/>
      <c r="X682" s="329">
        <f>'Punten per wedstrijd'!D125</f>
        <v>5404.6</v>
      </c>
      <c r="Y682" s="453" t="s">
        <v>159</v>
      </c>
      <c r="Z682" s="107" t="s">
        <v>654</v>
      </c>
      <c r="AA682" s="107"/>
      <c r="AB682" s="329">
        <f>'Punten per wedstrijd'!D385</f>
        <v>861.09999999999991</v>
      </c>
      <c r="AC682" s="453" t="s">
        <v>159</v>
      </c>
      <c r="AD682" s="284" t="s">
        <v>3639</v>
      </c>
      <c r="AE682" s="107"/>
      <c r="AF682" s="329">
        <f>'Punten per wedstrijd'!D647</f>
        <v>279.89999999999998</v>
      </c>
    </row>
    <row r="683" spans="1:32" s="3" customFormat="1" ht="15.75" customHeight="1">
      <c r="A683" s="452" t="s">
        <v>160</v>
      </c>
      <c r="B683" s="285" t="s">
        <v>1666</v>
      </c>
      <c r="C683" s="107"/>
      <c r="D683" s="329">
        <f>'Punten per wedstrijd'!D1012</f>
        <v>0</v>
      </c>
      <c r="E683" s="453" t="s">
        <v>160</v>
      </c>
      <c r="F683" s="284" t="s">
        <v>3639</v>
      </c>
      <c r="G683" s="107"/>
      <c r="H683" s="329">
        <f>'Punten per wedstrijd'!D227</f>
        <v>4222.45</v>
      </c>
      <c r="I683" s="453" t="s">
        <v>160</v>
      </c>
      <c r="J683" s="107" t="s">
        <v>2715</v>
      </c>
      <c r="K683" s="107"/>
      <c r="L683" s="329">
        <f>'Punten per wedstrijd'!D483</f>
        <v>668.8</v>
      </c>
      <c r="M683" s="453" t="s">
        <v>160</v>
      </c>
      <c r="N683" s="285" t="s">
        <v>1656</v>
      </c>
      <c r="O683" s="107"/>
      <c r="P683" s="329">
        <f>'Punten per wedstrijd'!D711</f>
        <v>242.5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284" t="s">
        <v>3640</v>
      </c>
      <c r="W683" s="107"/>
      <c r="X683" s="329">
        <f>'Punten per wedstrijd'!D93</f>
        <v>5364.4</v>
      </c>
      <c r="Y683" s="453" t="s">
        <v>160</v>
      </c>
      <c r="Z683" s="284" t="s">
        <v>3639</v>
      </c>
      <c r="AA683" s="107"/>
      <c r="AB683" s="329">
        <f>'Punten per wedstrijd'!D367</f>
        <v>854.5</v>
      </c>
      <c r="AC683" s="453" t="s">
        <v>160</v>
      </c>
      <c r="AD683" s="107" t="s">
        <v>2715</v>
      </c>
      <c r="AE683" s="107"/>
      <c r="AF683" s="329">
        <f>'Punten per wedstrijd'!D623</f>
        <v>276.49999999999994</v>
      </c>
    </row>
    <row r="684" spans="1:32" s="3" customFormat="1" ht="15.75" customHeight="1">
      <c r="A684" s="452" t="s">
        <v>161</v>
      </c>
      <c r="B684" s="106" t="s">
        <v>1344</v>
      </c>
      <c r="C684" s="107"/>
      <c r="D684" s="329">
        <f>'Punten per wedstrijd'!D1013</f>
        <v>0</v>
      </c>
      <c r="E684" s="453" t="s">
        <v>161</v>
      </c>
      <c r="F684" s="107" t="s">
        <v>2723</v>
      </c>
      <c r="G684" s="107"/>
      <c r="H684" s="329">
        <f>'Punten per wedstrijd'!D238</f>
        <v>4205.1000000000004</v>
      </c>
      <c r="I684" s="453" t="s">
        <v>161</v>
      </c>
      <c r="J684" s="285" t="s">
        <v>17</v>
      </c>
      <c r="K684" s="107"/>
      <c r="L684" s="329">
        <f>'Punten per wedstrijd'!D467</f>
        <v>667.8</v>
      </c>
      <c r="M684" s="453" t="s">
        <v>161</v>
      </c>
      <c r="N684" s="284" t="s">
        <v>3624</v>
      </c>
      <c r="O684" s="107"/>
      <c r="P684" s="329">
        <f>'Punten per wedstrijd'!D725</f>
        <v>241.09999999999997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2734</v>
      </c>
      <c r="W684" s="107"/>
      <c r="X684" s="329">
        <f>'Punten per wedstrijd'!D92</f>
        <v>5358.5999999999995</v>
      </c>
      <c r="Y684" s="453" t="s">
        <v>161</v>
      </c>
      <c r="Z684" s="285" t="s">
        <v>1666</v>
      </c>
      <c r="AA684" s="107"/>
      <c r="AB684" s="329">
        <f>'Punten per wedstrijd'!D312</f>
        <v>853.5</v>
      </c>
      <c r="AC684" s="453" t="s">
        <v>161</v>
      </c>
      <c r="AD684" s="107" t="s">
        <v>704</v>
      </c>
      <c r="AE684" s="107"/>
      <c r="AF684" s="329">
        <f>'Punten per wedstrijd'!D619</f>
        <v>275.2</v>
      </c>
    </row>
    <row r="685" spans="1:32" s="3" customFormat="1" ht="15.75" customHeight="1">
      <c r="A685" s="452" t="s">
        <v>163</v>
      </c>
      <c r="B685" s="107" t="s">
        <v>633</v>
      </c>
      <c r="C685" s="107"/>
      <c r="D685" s="329">
        <f>'Punten per wedstrijd'!D1014</f>
        <v>0</v>
      </c>
      <c r="E685" s="453" t="s">
        <v>163</v>
      </c>
      <c r="F685" s="107" t="s">
        <v>667</v>
      </c>
      <c r="G685" s="107"/>
      <c r="H685" s="329">
        <f>'Punten per wedstrijd'!D215</f>
        <v>4180.1499999999996</v>
      </c>
      <c r="I685" s="453" t="s">
        <v>163</v>
      </c>
      <c r="J685" s="106" t="s">
        <v>1343</v>
      </c>
      <c r="K685" s="107"/>
      <c r="L685" s="329">
        <f>'Punten per wedstrijd'!D503</f>
        <v>666.90000000000009</v>
      </c>
      <c r="M685" s="453" t="s">
        <v>163</v>
      </c>
      <c r="N685" s="107" t="s">
        <v>700</v>
      </c>
      <c r="O685" s="107"/>
      <c r="P685" s="329">
        <f>'Punten per wedstrijd'!D764</f>
        <v>239.10000000000002</v>
      </c>
      <c r="Q685" s="453" t="s">
        <v>163</v>
      </c>
      <c r="R685" s="284" t="s">
        <v>3621</v>
      </c>
      <c r="S685" s="453"/>
      <c r="T685" s="329">
        <f>'Punten per wedstrijd'!D853</f>
        <v>0</v>
      </c>
      <c r="U685" s="453" t="s">
        <v>163</v>
      </c>
      <c r="V685" s="284" t="s">
        <v>3625</v>
      </c>
      <c r="W685" s="107"/>
      <c r="X685" s="329">
        <f>'Punten per wedstrijd'!D27</f>
        <v>5351.1500000000005</v>
      </c>
      <c r="Y685" s="453" t="s">
        <v>163</v>
      </c>
      <c r="Z685" s="284" t="s">
        <v>3624</v>
      </c>
      <c r="AA685" s="107"/>
      <c r="AB685" s="329">
        <f>'Punten per wedstrijd'!D305</f>
        <v>851.69999999999993</v>
      </c>
      <c r="AC685" s="453" t="s">
        <v>163</v>
      </c>
      <c r="AD685" s="285" t="s">
        <v>23</v>
      </c>
      <c r="AE685" s="107"/>
      <c r="AF685" s="329">
        <f>'Punten per wedstrijd'!D640</f>
        <v>272.8</v>
      </c>
    </row>
    <row r="686" spans="1:32" s="3" customFormat="1" ht="15.75" customHeight="1">
      <c r="A686" s="452" t="s">
        <v>274</v>
      </c>
      <c r="B686" s="285" t="s">
        <v>1658</v>
      </c>
      <c r="C686" s="107"/>
      <c r="D686" s="329">
        <f>'Punten per wedstrijd'!D1015</f>
        <v>0</v>
      </c>
      <c r="E686" s="453" t="s">
        <v>274</v>
      </c>
      <c r="F686" s="107" t="s">
        <v>651</v>
      </c>
      <c r="G686" s="107"/>
      <c r="H686" s="329">
        <f>'Punten per wedstrijd'!D229</f>
        <v>4166.8</v>
      </c>
      <c r="I686" s="453" t="s">
        <v>274</v>
      </c>
      <c r="J686" s="284" t="s">
        <v>3636</v>
      </c>
      <c r="K686" s="107"/>
      <c r="L686" s="329">
        <f>'Punten per wedstrijd'!D494</f>
        <v>665.3</v>
      </c>
      <c r="M686" s="453" t="s">
        <v>274</v>
      </c>
      <c r="N686" s="285" t="s">
        <v>1658</v>
      </c>
      <c r="O686" s="107"/>
      <c r="P686" s="329">
        <f>'Punten per wedstrijd'!D735</f>
        <v>237.10000000000002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180</v>
      </c>
      <c r="W686" s="107"/>
      <c r="X686" s="329">
        <f>'Punten per wedstrijd'!D130</f>
        <v>5347.85</v>
      </c>
      <c r="Y686" s="453" t="s">
        <v>274</v>
      </c>
      <c r="Z686" s="107" t="s">
        <v>2728</v>
      </c>
      <c r="AA686" s="107"/>
      <c r="AB686" s="329">
        <f>'Punten per wedstrijd'!D417</f>
        <v>847.5</v>
      </c>
      <c r="AC686" s="453" t="s">
        <v>274</v>
      </c>
      <c r="AD686" s="106" t="s">
        <v>1342</v>
      </c>
      <c r="AE686" s="107"/>
      <c r="AF686" s="329">
        <f>'Punten per wedstrijd'!D576</f>
        <v>270.3</v>
      </c>
    </row>
    <row r="687" spans="1:32" s="3" customFormat="1" ht="15.75" customHeight="1">
      <c r="A687" s="452" t="s">
        <v>275</v>
      </c>
      <c r="B687" s="107" t="s">
        <v>2716</v>
      </c>
      <c r="C687" s="107"/>
      <c r="D687" s="329">
        <f>'Punten per wedstrijd'!D1016</f>
        <v>0</v>
      </c>
      <c r="E687" s="453" t="s">
        <v>275</v>
      </c>
      <c r="F687" s="106" t="s">
        <v>1351</v>
      </c>
      <c r="G687" s="107"/>
      <c r="H687" s="329">
        <f>'Punten per wedstrijd'!D265</f>
        <v>4105.3999999999996</v>
      </c>
      <c r="I687" s="453" t="s">
        <v>275</v>
      </c>
      <c r="J687" s="107" t="s">
        <v>2216</v>
      </c>
      <c r="K687" s="107"/>
      <c r="L687" s="329">
        <f>'Punten per wedstrijd'!D464</f>
        <v>662.99999999999989</v>
      </c>
      <c r="M687" s="453" t="s">
        <v>275</v>
      </c>
      <c r="N687" s="284" t="s">
        <v>3655</v>
      </c>
      <c r="O687" s="107"/>
      <c r="P687" s="329">
        <f>'Punten per wedstrijd'!D740</f>
        <v>235.5</v>
      </c>
      <c r="Q687" s="453" t="s">
        <v>275</v>
      </c>
      <c r="R687" s="107" t="s">
        <v>3622</v>
      </c>
      <c r="S687" s="453"/>
      <c r="T687" s="329">
        <f>'Punten per wedstrijd'!D855</f>
        <v>0</v>
      </c>
      <c r="U687" s="453" t="s">
        <v>275</v>
      </c>
      <c r="V687" s="107" t="s">
        <v>2212</v>
      </c>
      <c r="W687" s="107"/>
      <c r="X687" s="329">
        <f>'Punten per wedstrijd'!D26</f>
        <v>5343.4</v>
      </c>
      <c r="Y687" s="453" t="s">
        <v>275</v>
      </c>
      <c r="Z687" s="107" t="s">
        <v>2720</v>
      </c>
      <c r="AA687" s="107"/>
      <c r="AB687" s="329">
        <f>'Punten per wedstrijd'!D308</f>
        <v>843.30000000000007</v>
      </c>
      <c r="AC687" s="453" t="s">
        <v>275</v>
      </c>
      <c r="AD687" s="107" t="s">
        <v>2732</v>
      </c>
      <c r="AE687" s="107"/>
      <c r="AF687" s="329">
        <f>'Punten per wedstrijd'!D620</f>
        <v>269.70000000000005</v>
      </c>
    </row>
    <row r="688" spans="1:32" s="3" customFormat="1" ht="15.75" customHeight="1">
      <c r="A688" s="452" t="s">
        <v>276</v>
      </c>
      <c r="B688" s="284" t="s">
        <v>3626</v>
      </c>
      <c r="C688" s="107"/>
      <c r="D688" s="329">
        <f>'Punten per wedstrijd'!D1017</f>
        <v>0</v>
      </c>
      <c r="E688" s="453" t="s">
        <v>276</v>
      </c>
      <c r="F688" s="285" t="s">
        <v>1671</v>
      </c>
      <c r="G688" s="107"/>
      <c r="H688" s="329">
        <f>'Punten per wedstrijd'!D269</f>
        <v>4092.3500000000004</v>
      </c>
      <c r="I688" s="453" t="s">
        <v>276</v>
      </c>
      <c r="J688" s="284" t="s">
        <v>3621</v>
      </c>
      <c r="K688" s="107"/>
      <c r="L688" s="329">
        <f>'Punten per wedstrijd'!D433</f>
        <v>654.69999999999993</v>
      </c>
      <c r="M688" s="453" t="s">
        <v>276</v>
      </c>
      <c r="N688" s="107" t="s">
        <v>2729</v>
      </c>
      <c r="O688" s="107"/>
      <c r="P688" s="329">
        <f>'Punten per wedstrijd'!D833</f>
        <v>235.20000000000005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107" t="s">
        <v>667</v>
      </c>
      <c r="W688" s="107"/>
      <c r="X688" s="329">
        <f>'Punten per wedstrijd'!D75</f>
        <v>5315.65</v>
      </c>
      <c r="Y688" s="453" t="s">
        <v>276</v>
      </c>
      <c r="Z688" s="285" t="s">
        <v>2325</v>
      </c>
      <c r="AA688" s="107"/>
      <c r="AB688" s="329">
        <f>'Punten per wedstrijd'!D341</f>
        <v>836.19999999999993</v>
      </c>
      <c r="AC688" s="453" t="s">
        <v>276</v>
      </c>
      <c r="AD688" s="284" t="s">
        <v>3648</v>
      </c>
      <c r="AE688" s="107"/>
      <c r="AF688" s="329">
        <f>'Punten per wedstrijd'!D695</f>
        <v>263.89999999999998</v>
      </c>
    </row>
    <row r="689" spans="1:32" s="3" customFormat="1" ht="15.75" customHeight="1">
      <c r="A689" s="452" t="s">
        <v>277</v>
      </c>
      <c r="B689" s="107" t="s">
        <v>687</v>
      </c>
      <c r="C689" s="107"/>
      <c r="D689" s="329">
        <f>'Punten per wedstrijd'!D1018</f>
        <v>0</v>
      </c>
      <c r="E689" s="453" t="s">
        <v>277</v>
      </c>
      <c r="F689" s="285" t="s">
        <v>1655</v>
      </c>
      <c r="G689" s="107"/>
      <c r="H689" s="329">
        <f>'Punten per wedstrijd'!D280</f>
        <v>4029.75</v>
      </c>
      <c r="I689" s="453" t="s">
        <v>277</v>
      </c>
      <c r="J689" s="107" t="s">
        <v>2713</v>
      </c>
      <c r="K689" s="107"/>
      <c r="L689" s="329">
        <f>'Punten per wedstrijd'!D505</f>
        <v>638.59999999999991</v>
      </c>
      <c r="M689" s="453" t="s">
        <v>277</v>
      </c>
      <c r="N689" s="284" t="s">
        <v>3644</v>
      </c>
      <c r="O689" s="107"/>
      <c r="P689" s="329">
        <f>'Punten per wedstrijd'!D813</f>
        <v>233.6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2200</v>
      </c>
      <c r="W689" s="107"/>
      <c r="X689" s="329">
        <f>'Punten per wedstrijd'!D56</f>
        <v>5310.2499999999991</v>
      </c>
      <c r="Y689" s="453" t="s">
        <v>277</v>
      </c>
      <c r="Z689" s="107" t="s">
        <v>3633</v>
      </c>
      <c r="AA689" s="107"/>
      <c r="AB689" s="329">
        <f>'Punten per wedstrijd'!D342</f>
        <v>832.69999999999993</v>
      </c>
      <c r="AC689" s="453" t="s">
        <v>277</v>
      </c>
      <c r="AD689" s="285" t="s">
        <v>37</v>
      </c>
      <c r="AE689" s="107"/>
      <c r="AF689" s="329">
        <f>'Punten per wedstrijd'!D681</f>
        <v>263.75</v>
      </c>
    </row>
    <row r="690" spans="1:32" s="3" customFormat="1" ht="15.75" customHeight="1">
      <c r="A690" s="452" t="s">
        <v>640</v>
      </c>
      <c r="B690" s="107" t="s">
        <v>639</v>
      </c>
      <c r="C690" s="107"/>
      <c r="D690" s="329">
        <f>'Punten per wedstrijd'!D1019</f>
        <v>0</v>
      </c>
      <c r="E690" s="453" t="s">
        <v>640</v>
      </c>
      <c r="F690" s="107" t="s">
        <v>2202</v>
      </c>
      <c r="G690" s="107"/>
      <c r="H690" s="329">
        <f>'Punten per wedstrijd'!D216</f>
        <v>4014.9</v>
      </c>
      <c r="I690" s="453" t="s">
        <v>640</v>
      </c>
      <c r="J690" s="285" t="s">
        <v>1656</v>
      </c>
      <c r="K690" s="107"/>
      <c r="L690" s="329">
        <f>'Punten per wedstrijd'!D431</f>
        <v>628.20000000000005</v>
      </c>
      <c r="M690" s="453" t="s">
        <v>640</v>
      </c>
      <c r="N690" s="285" t="s">
        <v>1665</v>
      </c>
      <c r="O690" s="107"/>
      <c r="P690" s="329">
        <f>'Punten per wedstrijd'!D724</f>
        <v>231.6</v>
      </c>
      <c r="Q690" s="453" t="s">
        <v>640</v>
      </c>
      <c r="R690" s="284" t="s">
        <v>3623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5239.1499999999996</v>
      </c>
      <c r="Y690" s="453" t="s">
        <v>640</v>
      </c>
      <c r="Z690" s="285" t="s">
        <v>11</v>
      </c>
      <c r="AA690" s="107"/>
      <c r="AB690" s="329">
        <f>'Punten per wedstrijd'!D310</f>
        <v>831.8</v>
      </c>
      <c r="AC690" s="453" t="s">
        <v>640</v>
      </c>
      <c r="AD690" s="107" t="s">
        <v>2730</v>
      </c>
      <c r="AE690" s="107"/>
      <c r="AF690" s="329">
        <f>'Punten per wedstrijd'!D696</f>
        <v>263</v>
      </c>
    </row>
    <row r="691" spans="1:32" s="3" customFormat="1" ht="15.75" customHeight="1">
      <c r="A691" s="452" t="s">
        <v>641</v>
      </c>
      <c r="B691" s="284" t="s">
        <v>3655</v>
      </c>
      <c r="C691" s="107"/>
      <c r="D691" s="329">
        <f>'Punten per wedstrijd'!D1020</f>
        <v>0</v>
      </c>
      <c r="E691" s="453" t="s">
        <v>641</v>
      </c>
      <c r="F691" s="107" t="s">
        <v>2216</v>
      </c>
      <c r="G691" s="107"/>
      <c r="H691" s="329">
        <f>'Punten per wedstrijd'!D184</f>
        <v>3983.25</v>
      </c>
      <c r="I691" s="453" t="s">
        <v>641</v>
      </c>
      <c r="J691" s="107" t="s">
        <v>667</v>
      </c>
      <c r="K691" s="107"/>
      <c r="L691" s="329">
        <f>'Punten per wedstrijd'!D495</f>
        <v>627.20000000000005</v>
      </c>
      <c r="M691" s="453" t="s">
        <v>641</v>
      </c>
      <c r="N691" s="107" t="s">
        <v>682</v>
      </c>
      <c r="O691" s="107"/>
      <c r="P691" s="329">
        <f>'Punten per wedstrijd'!D790</f>
        <v>228.39999999999998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5226.3499999999995</v>
      </c>
      <c r="Y691" s="453" t="s">
        <v>641</v>
      </c>
      <c r="Z691" s="284" t="s">
        <v>3631</v>
      </c>
      <c r="AA691" s="107"/>
      <c r="AB691" s="329">
        <f>'Punten per wedstrijd'!D335</f>
        <v>830.30000000000007</v>
      </c>
      <c r="AC691" s="453" t="s">
        <v>641</v>
      </c>
      <c r="AD691" s="107" t="s">
        <v>2728</v>
      </c>
      <c r="AE691" s="107"/>
      <c r="AF691" s="329">
        <f>'Punten per wedstrijd'!D697</f>
        <v>262.10000000000002</v>
      </c>
    </row>
    <row r="692" spans="1:32" s="3" customFormat="1" ht="15.75" customHeight="1">
      <c r="A692" s="452" t="s">
        <v>642</v>
      </c>
      <c r="B692" s="285" t="s">
        <v>15</v>
      </c>
      <c r="C692" s="107"/>
      <c r="D692" s="329">
        <f>'Punten per wedstrijd'!D1021</f>
        <v>0</v>
      </c>
      <c r="E692" s="453" t="s">
        <v>642</v>
      </c>
      <c r="F692" s="285" t="s">
        <v>15</v>
      </c>
      <c r="G692" s="107"/>
      <c r="H692" s="329">
        <f>'Punten per wedstrijd'!D181</f>
        <v>3982.6000000000004</v>
      </c>
      <c r="I692" s="453" t="s">
        <v>642</v>
      </c>
      <c r="J692" s="107" t="s">
        <v>658</v>
      </c>
      <c r="K692" s="107"/>
      <c r="L692" s="329">
        <f>'Punten per wedstrijd'!D559</f>
        <v>625.79999999999995</v>
      </c>
      <c r="M692" s="453" t="s">
        <v>642</v>
      </c>
      <c r="N692" s="106" t="s">
        <v>1337</v>
      </c>
      <c r="O692" s="107"/>
      <c r="P692" s="329">
        <f>'Punten per wedstrijd'!D708</f>
        <v>226.00000000000003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107" t="s">
        <v>3637</v>
      </c>
      <c r="AA692" s="107"/>
      <c r="AB692" s="329">
        <f>'Punten per wedstrijd'!D359</f>
        <v>829.2</v>
      </c>
      <c r="AC692" s="453" t="s">
        <v>642</v>
      </c>
      <c r="AD692" s="284" t="s">
        <v>3620</v>
      </c>
      <c r="AE692" s="107"/>
      <c r="AF692" s="329">
        <f>'Punten per wedstrijd'!D567</f>
        <v>261.8</v>
      </c>
    </row>
    <row r="693" spans="1:32" s="3" customFormat="1" ht="15.75" customHeight="1">
      <c r="A693" s="452" t="s">
        <v>644</v>
      </c>
      <c r="B693" s="107" t="s">
        <v>2725</v>
      </c>
      <c r="C693" s="107"/>
      <c r="D693" s="329">
        <f>'Punten per wedstrijd'!D1022</f>
        <v>0</v>
      </c>
      <c r="E693" s="453" t="s">
        <v>644</v>
      </c>
      <c r="F693" s="285" t="s">
        <v>1649</v>
      </c>
      <c r="G693" s="107"/>
      <c r="H693" s="329">
        <f>'Punten per wedstrijd'!D249</f>
        <v>3980.4500000000003</v>
      </c>
      <c r="I693" s="453" t="s">
        <v>644</v>
      </c>
      <c r="J693" s="106" t="s">
        <v>1349</v>
      </c>
      <c r="K693" s="107"/>
      <c r="L693" s="329">
        <f>'Punten per wedstrijd'!D520</f>
        <v>624.1</v>
      </c>
      <c r="M693" s="453" t="s">
        <v>644</v>
      </c>
      <c r="N693" s="107" t="s">
        <v>669</v>
      </c>
      <c r="O693" s="107"/>
      <c r="P693" s="329">
        <f>'Punten per wedstrijd'!D797</f>
        <v>225.49999999999997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5199.95</v>
      </c>
      <c r="Y693" s="453" t="s">
        <v>644</v>
      </c>
      <c r="Z693" s="107" t="s">
        <v>669</v>
      </c>
      <c r="AA693" s="107"/>
      <c r="AB693" s="329">
        <f>'Punten per wedstrijd'!D377</f>
        <v>824.9</v>
      </c>
      <c r="AC693" s="453" t="s">
        <v>644</v>
      </c>
      <c r="AD693" s="107" t="s">
        <v>638</v>
      </c>
      <c r="AE693" s="107"/>
      <c r="AF693" s="329">
        <f>'Punten per wedstrijd'!D668</f>
        <v>261.59999999999997</v>
      </c>
    </row>
    <row r="694" spans="1:32" s="3" customFormat="1" ht="15.75" customHeight="1">
      <c r="A694" s="452" t="s">
        <v>650</v>
      </c>
      <c r="B694" s="284" t="s">
        <v>3627</v>
      </c>
      <c r="C694" s="107"/>
      <c r="D694" s="329">
        <f>'Punten per wedstrijd'!D1023</f>
        <v>0</v>
      </c>
      <c r="E694" s="453" t="s">
        <v>650</v>
      </c>
      <c r="F694" s="106" t="s">
        <v>1346</v>
      </c>
      <c r="G694" s="107"/>
      <c r="H694" s="329">
        <f>'Punten per wedstrijd'!D146</f>
        <v>3972.9</v>
      </c>
      <c r="I694" s="453" t="s">
        <v>650</v>
      </c>
      <c r="J694" s="107" t="s">
        <v>2707</v>
      </c>
      <c r="K694" s="107"/>
      <c r="L694" s="329">
        <f>'Punten per wedstrijd'!D439</f>
        <v>619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3625</v>
      </c>
      <c r="S694" s="453"/>
      <c r="T694" s="329">
        <f>'Punten per wedstrijd'!D867</f>
        <v>0</v>
      </c>
      <c r="U694" s="453" t="s">
        <v>650</v>
      </c>
      <c r="V694" s="284" t="s">
        <v>3645</v>
      </c>
      <c r="W694" s="107"/>
      <c r="X694" s="329">
        <f>'Punten per wedstrijd'!D117</f>
        <v>5194.7499999999991</v>
      </c>
      <c r="Y694" s="453" t="s">
        <v>650</v>
      </c>
      <c r="Z694" s="285" t="s">
        <v>33</v>
      </c>
      <c r="AA694" s="107"/>
      <c r="AB694" s="329">
        <f>'Punten per wedstrijd'!D400</f>
        <v>822</v>
      </c>
      <c r="AC694" s="453" t="s">
        <v>650</v>
      </c>
      <c r="AD694" s="284" t="s">
        <v>3634</v>
      </c>
      <c r="AE694" s="107"/>
      <c r="AF694" s="329">
        <f>'Punten per wedstrijd'!D629</f>
        <v>258.7</v>
      </c>
    </row>
    <row r="695" spans="1:32" s="3" customFormat="1" ht="15.75" customHeight="1">
      <c r="A695" s="452" t="s">
        <v>652</v>
      </c>
      <c r="B695" s="107" t="s">
        <v>2216</v>
      </c>
      <c r="C695" s="107"/>
      <c r="D695" s="329">
        <f>'Punten per wedstrijd'!D1024</f>
        <v>0</v>
      </c>
      <c r="E695" s="453" t="s">
        <v>652</v>
      </c>
      <c r="F695" s="107" t="s">
        <v>2712</v>
      </c>
      <c r="G695" s="107"/>
      <c r="H695" s="329">
        <f>'Punten per wedstrijd'!D222</f>
        <v>3955.1500000000005</v>
      </c>
      <c r="I695" s="453" t="s">
        <v>652</v>
      </c>
      <c r="J695" s="107" t="s">
        <v>2716</v>
      </c>
      <c r="K695" s="107"/>
      <c r="L695" s="329">
        <f>'Punten per wedstrijd'!D456</f>
        <v>611.29999999999995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284" t="s">
        <v>3631</v>
      </c>
      <c r="W695" s="107"/>
      <c r="X695" s="329">
        <f>'Punten per wedstrijd'!D55</f>
        <v>5171.55</v>
      </c>
      <c r="Y695" s="453" t="s">
        <v>652</v>
      </c>
      <c r="Z695" s="284" t="s">
        <v>142</v>
      </c>
      <c r="AA695" s="107"/>
      <c r="AB695" s="329">
        <f>'Punten per wedstrijd'!D379</f>
        <v>820.6</v>
      </c>
      <c r="AC695" s="453" t="s">
        <v>652</v>
      </c>
      <c r="AD695" s="284" t="s">
        <v>3638</v>
      </c>
      <c r="AE695" s="107"/>
      <c r="AF695" s="329">
        <f>'Punten per wedstrijd'!D646</f>
        <v>254.3</v>
      </c>
    </row>
    <row r="696" spans="1:32" s="3" customFormat="1" ht="15.75" customHeight="1">
      <c r="A696" s="452" t="s">
        <v>655</v>
      </c>
      <c r="B696" s="284" t="s">
        <v>3628</v>
      </c>
      <c r="C696" s="107"/>
      <c r="D696" s="329">
        <f>'Punten per wedstrijd'!D1025</f>
        <v>0</v>
      </c>
      <c r="E696" s="453" t="s">
        <v>655</v>
      </c>
      <c r="F696" s="285" t="s">
        <v>1654</v>
      </c>
      <c r="G696" s="107"/>
      <c r="H696" s="329">
        <f>'Punten per wedstrijd'!D186</f>
        <v>3920.6499999999996</v>
      </c>
      <c r="I696" s="453" t="s">
        <v>655</v>
      </c>
      <c r="J696" s="107" t="s">
        <v>2209</v>
      </c>
      <c r="K696" s="107"/>
      <c r="L696" s="329">
        <f>'Punten per wedstrijd'!D497</f>
        <v>609.9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107" t="s">
        <v>2711</v>
      </c>
      <c r="W696" s="107"/>
      <c r="X696" s="329">
        <f>'Punten per wedstrijd'!D54</f>
        <v>5154.6000000000004</v>
      </c>
      <c r="Y696" s="453" t="s">
        <v>655</v>
      </c>
      <c r="Z696" s="106" t="s">
        <v>1351</v>
      </c>
      <c r="AA696" s="107"/>
      <c r="AB696" s="329">
        <f>'Punten per wedstrijd'!D405</f>
        <v>816.2</v>
      </c>
      <c r="AC696" s="453" t="s">
        <v>655</v>
      </c>
      <c r="AD696" s="107" t="s">
        <v>2203</v>
      </c>
      <c r="AE696" s="107"/>
      <c r="AF696" s="329">
        <f>'Punten per wedstrijd'!D631</f>
        <v>253.65</v>
      </c>
    </row>
    <row r="697" spans="1:32" s="3" customFormat="1" ht="15.75" customHeight="1">
      <c r="A697" s="452" t="s">
        <v>656</v>
      </c>
      <c r="B697" s="285" t="s">
        <v>1654</v>
      </c>
      <c r="C697" s="107"/>
      <c r="D697" s="329">
        <f>'Punten per wedstrijd'!D1026</f>
        <v>0</v>
      </c>
      <c r="E697" s="453" t="s">
        <v>656</v>
      </c>
      <c r="F697" s="285" t="s">
        <v>1753</v>
      </c>
      <c r="G697" s="107"/>
      <c r="H697" s="329">
        <f>'Punten per wedstrijd'!D247</f>
        <v>3919.9500000000003</v>
      </c>
      <c r="I697" s="453" t="s">
        <v>656</v>
      </c>
      <c r="J697" s="107" t="s">
        <v>2203</v>
      </c>
      <c r="K697" s="107"/>
      <c r="L697" s="329">
        <f>'Punten per wedstrijd'!D491</f>
        <v>609.20000000000005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107" t="s">
        <v>2723</v>
      </c>
      <c r="W697" s="107"/>
      <c r="X697" s="329">
        <f>'Punten per wedstrijd'!D98</f>
        <v>5133.3999999999996</v>
      </c>
      <c r="Y697" s="453" t="s">
        <v>656</v>
      </c>
      <c r="Z697" s="107" t="s">
        <v>2220</v>
      </c>
      <c r="AA697" s="107"/>
      <c r="AB697" s="329">
        <f>'Punten per wedstrijd'!D333</f>
        <v>813.5</v>
      </c>
      <c r="AC697" s="453" t="s">
        <v>656</v>
      </c>
      <c r="AD697" s="284" t="s">
        <v>143</v>
      </c>
      <c r="AE697" s="107"/>
      <c r="AF697" s="329">
        <f>'Punten per wedstrijd'!D682</f>
        <v>252.95</v>
      </c>
    </row>
    <row r="698" spans="1:32" s="3" customFormat="1" ht="15.75" customHeight="1">
      <c r="A698" s="452" t="s">
        <v>659</v>
      </c>
      <c r="B698" s="285" t="s">
        <v>17</v>
      </c>
      <c r="C698" s="107"/>
      <c r="D698" s="329">
        <f>'Punten per wedstrijd'!D1027</f>
        <v>0</v>
      </c>
      <c r="E698" s="453" t="s">
        <v>659</v>
      </c>
      <c r="F698" s="284" t="s">
        <v>3629</v>
      </c>
      <c r="G698" s="107"/>
      <c r="H698" s="329">
        <f>'Punten per wedstrijd'!D188</f>
        <v>3912.0999999999995</v>
      </c>
      <c r="I698" s="453" t="s">
        <v>659</v>
      </c>
      <c r="J698" s="284" t="s">
        <v>3655</v>
      </c>
      <c r="K698" s="107"/>
      <c r="L698" s="329">
        <f>'Punten per wedstrijd'!D460</f>
        <v>607.9</v>
      </c>
      <c r="M698" s="453" t="s">
        <v>659</v>
      </c>
      <c r="N698" s="107" t="s">
        <v>2719</v>
      </c>
      <c r="O698" s="107"/>
      <c r="P698" s="329">
        <f>'Punten per wedstrijd'!D752</f>
        <v>220.1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107" t="s">
        <v>2712</v>
      </c>
      <c r="W698" s="107"/>
      <c r="X698" s="329">
        <f>'Punten per wedstrijd'!D82</f>
        <v>5122.5499999999993</v>
      </c>
      <c r="Y698" s="453" t="s">
        <v>659</v>
      </c>
      <c r="Z698" s="284" t="s">
        <v>3634</v>
      </c>
      <c r="AA698" s="107"/>
      <c r="AB698" s="329">
        <f>'Punten per wedstrijd'!D349</f>
        <v>811</v>
      </c>
      <c r="AC698" s="453" t="s">
        <v>659</v>
      </c>
      <c r="AD698" s="107" t="s">
        <v>2726</v>
      </c>
      <c r="AE698" s="107"/>
      <c r="AF698" s="329">
        <f>'Punten per wedstrijd'!D630</f>
        <v>252.1</v>
      </c>
    </row>
    <row r="699" spans="1:32" s="3" customFormat="1" ht="15.75" customHeight="1">
      <c r="A699" s="452" t="s">
        <v>661</v>
      </c>
      <c r="B699" s="284" t="s">
        <v>3629</v>
      </c>
      <c r="C699" s="107"/>
      <c r="D699" s="329">
        <f>'Punten per wedstrijd'!D1028</f>
        <v>0</v>
      </c>
      <c r="E699" s="453" t="s">
        <v>661</v>
      </c>
      <c r="F699" s="285" t="s">
        <v>33</v>
      </c>
      <c r="G699" s="107"/>
      <c r="H699" s="329">
        <f>'Punten per wedstrijd'!D260</f>
        <v>3905.2999999999997</v>
      </c>
      <c r="I699" s="453" t="s">
        <v>661</v>
      </c>
      <c r="J699" s="285" t="s">
        <v>1658</v>
      </c>
      <c r="K699" s="107"/>
      <c r="L699" s="329">
        <f>'Punten per wedstrijd'!D455</f>
        <v>607.1</v>
      </c>
      <c r="M699" s="453" t="s">
        <v>661</v>
      </c>
      <c r="N699" s="107" t="s">
        <v>3685</v>
      </c>
      <c r="O699" s="107"/>
      <c r="P699" s="329">
        <f>'Punten per wedstrijd'!D818</f>
        <v>219.5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142</v>
      </c>
      <c r="W699" s="107"/>
      <c r="X699" s="329">
        <f>'Punten per wedstrijd'!D99</f>
        <v>5122.4999999999991</v>
      </c>
      <c r="Y699" s="453" t="s">
        <v>661</v>
      </c>
      <c r="Z699" s="107" t="s">
        <v>2730</v>
      </c>
      <c r="AA699" s="107"/>
      <c r="AB699" s="329">
        <f>'Punten per wedstrijd'!D416</f>
        <v>808</v>
      </c>
      <c r="AC699" s="453" t="s">
        <v>661</v>
      </c>
      <c r="AD699" s="106" t="s">
        <v>1349</v>
      </c>
      <c r="AE699" s="107"/>
      <c r="AF699" s="329">
        <f>'Punten per wedstrijd'!D660</f>
        <v>251.60000000000002</v>
      </c>
    </row>
    <row r="700" spans="1:32" s="3" customFormat="1" ht="15.75" customHeight="1">
      <c r="A700" s="452" t="s">
        <v>666</v>
      </c>
      <c r="B700" s="107" t="s">
        <v>162</v>
      </c>
      <c r="C700" s="107"/>
      <c r="D700" s="329">
        <f>'Punten per wedstrijd'!D1029</f>
        <v>0</v>
      </c>
      <c r="E700" s="453" t="s">
        <v>666</v>
      </c>
      <c r="F700" s="107" t="s">
        <v>2711</v>
      </c>
      <c r="G700" s="107"/>
      <c r="H700" s="329">
        <f>'Punten per wedstrijd'!D194</f>
        <v>3886.1</v>
      </c>
      <c r="I700" s="453" t="s">
        <v>666</v>
      </c>
      <c r="J700" s="107" t="s">
        <v>3633</v>
      </c>
      <c r="K700" s="107"/>
      <c r="L700" s="329">
        <f>'Punten per wedstrijd'!D482</f>
        <v>603</v>
      </c>
      <c r="M700" s="453" t="s">
        <v>666</v>
      </c>
      <c r="N700" s="284" t="s">
        <v>3625</v>
      </c>
      <c r="O700" s="107"/>
      <c r="P700" s="329">
        <f>'Punten per wedstrijd'!D727</f>
        <v>218.8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107" t="s">
        <v>2220</v>
      </c>
      <c r="W700" s="107"/>
      <c r="X700" s="329">
        <f>'Punten per wedstrijd'!D53</f>
        <v>5114.0000000000009</v>
      </c>
      <c r="Y700" s="453" t="s">
        <v>666</v>
      </c>
      <c r="Z700" s="107" t="s">
        <v>2711</v>
      </c>
      <c r="AA700" s="107"/>
      <c r="AB700" s="329">
        <f>'Punten per wedstrijd'!D334</f>
        <v>805.80000000000007</v>
      </c>
      <c r="AC700" s="453" t="s">
        <v>666</v>
      </c>
      <c r="AD700" s="285" t="s">
        <v>1657</v>
      </c>
      <c r="AE700" s="107"/>
      <c r="AF700" s="329">
        <f>'Punten per wedstrijd'!D565</f>
        <v>251.3</v>
      </c>
    </row>
    <row r="701" spans="1:32" s="3" customFormat="1" ht="15.75" customHeight="1">
      <c r="A701" s="452" t="s">
        <v>670</v>
      </c>
      <c r="B701" s="107" t="s">
        <v>2201</v>
      </c>
      <c r="C701" s="107"/>
      <c r="D701" s="329">
        <f>'Punten per wedstrijd'!D1030</f>
        <v>0</v>
      </c>
      <c r="E701" s="453" t="s">
        <v>670</v>
      </c>
      <c r="F701" s="285" t="s">
        <v>23</v>
      </c>
      <c r="G701" s="107"/>
      <c r="H701" s="329">
        <f>'Punten per wedstrijd'!D220</f>
        <v>3880.7</v>
      </c>
      <c r="I701" s="453" t="s">
        <v>670</v>
      </c>
      <c r="J701" s="107" t="s">
        <v>669</v>
      </c>
      <c r="K701" s="107"/>
      <c r="L701" s="329">
        <f>'Punten per wedstrijd'!D517</f>
        <v>594.79999999999995</v>
      </c>
      <c r="M701" s="453" t="s">
        <v>670</v>
      </c>
      <c r="N701" s="285" t="s">
        <v>1668</v>
      </c>
      <c r="O701" s="107"/>
      <c r="P701" s="329">
        <f>'Punten per wedstrijd'!D772</f>
        <v>218.20000000000002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2197</v>
      </c>
      <c r="W701" s="107"/>
      <c r="X701" s="329">
        <f>'Punten per wedstrijd'!D31</f>
        <v>5107.95</v>
      </c>
      <c r="Y701" s="453" t="s">
        <v>670</v>
      </c>
      <c r="Z701" s="106" t="s">
        <v>1344</v>
      </c>
      <c r="AA701" s="107"/>
      <c r="AB701" s="329">
        <f>'Punten per wedstrijd'!D313</f>
        <v>805.5</v>
      </c>
      <c r="AC701" s="453" t="s">
        <v>670</v>
      </c>
      <c r="AD701" s="107" t="s">
        <v>2725</v>
      </c>
      <c r="AE701" s="107"/>
      <c r="AF701" s="329">
        <f>'Punten per wedstrijd'!D602</f>
        <v>250.2</v>
      </c>
    </row>
    <row r="702" spans="1:32" s="3" customFormat="1" ht="15.75" customHeight="1">
      <c r="A702" s="452" t="s">
        <v>671</v>
      </c>
      <c r="B702" s="284" t="s">
        <v>3630</v>
      </c>
      <c r="C702" s="107"/>
      <c r="D702" s="329">
        <f>'Punten per wedstrijd'!D1031</f>
        <v>0</v>
      </c>
      <c r="E702" s="453" t="s">
        <v>671</v>
      </c>
      <c r="F702" s="285" t="s">
        <v>25</v>
      </c>
      <c r="G702" s="107"/>
      <c r="H702" s="329">
        <f>'Punten per wedstrijd'!D221</f>
        <v>3874.7000000000007</v>
      </c>
      <c r="I702" s="453" t="s">
        <v>671</v>
      </c>
      <c r="J702" s="107" t="s">
        <v>154</v>
      </c>
      <c r="K702" s="107"/>
      <c r="L702" s="329">
        <f>'Punten per wedstrijd'!D515</f>
        <v>594.69999999999993</v>
      </c>
      <c r="M702" s="453" t="s">
        <v>671</v>
      </c>
      <c r="N702" s="107" t="s">
        <v>2196</v>
      </c>
      <c r="O702" s="107"/>
      <c r="P702" s="329">
        <f>'Punten per wedstrijd'!D722</f>
        <v>217.29999999999998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284" t="s">
        <v>3621</v>
      </c>
      <c r="W702" s="107"/>
      <c r="X702" s="329">
        <f>'Punten per wedstrijd'!D13</f>
        <v>5076.0000000000009</v>
      </c>
      <c r="Y702" s="453" t="s">
        <v>671</v>
      </c>
      <c r="Z702" s="284" t="s">
        <v>3630</v>
      </c>
      <c r="AA702" s="107"/>
      <c r="AB702" s="329">
        <f>'Punten per wedstrijd'!D331</f>
        <v>798.10000000000014</v>
      </c>
      <c r="AC702" s="453" t="s">
        <v>671</v>
      </c>
      <c r="AD702" s="106" t="s">
        <v>1351</v>
      </c>
      <c r="AE702" s="107"/>
      <c r="AF702" s="329">
        <f>'Punten per wedstrijd'!D685</f>
        <v>247.5</v>
      </c>
    </row>
    <row r="703" spans="1:32" s="3" customFormat="1" ht="15.75" customHeight="1">
      <c r="A703" s="452" t="s">
        <v>672</v>
      </c>
      <c r="B703" s="107" t="s">
        <v>2719</v>
      </c>
      <c r="C703" s="107"/>
      <c r="D703" s="329">
        <f>'Punten per wedstrijd'!D1032</f>
        <v>0</v>
      </c>
      <c r="E703" s="453" t="s">
        <v>672</v>
      </c>
      <c r="F703" s="107" t="s">
        <v>180</v>
      </c>
      <c r="G703" s="107"/>
      <c r="H703" s="329">
        <f>'Punten per wedstrijd'!D270</f>
        <v>3853.7500000000005</v>
      </c>
      <c r="I703" s="453" t="s">
        <v>672</v>
      </c>
      <c r="J703" s="284" t="s">
        <v>3638</v>
      </c>
      <c r="K703" s="107"/>
      <c r="L703" s="329">
        <f>'Punten per wedstrijd'!D506</f>
        <v>594</v>
      </c>
      <c r="M703" s="453" t="s">
        <v>672</v>
      </c>
      <c r="N703" s="285" t="s">
        <v>1653</v>
      </c>
      <c r="O703" s="107"/>
      <c r="P703" s="329">
        <f>'Punten per wedstrijd'!D721</f>
        <v>216.60000000000002</v>
      </c>
      <c r="Q703" s="453" t="s">
        <v>672</v>
      </c>
      <c r="R703" s="284" t="s">
        <v>3626</v>
      </c>
      <c r="S703" s="453"/>
      <c r="T703" s="329">
        <f>'Punten per wedstrijd'!D877</f>
        <v>0</v>
      </c>
      <c r="U703" s="453" t="s">
        <v>672</v>
      </c>
      <c r="V703" s="284" t="s">
        <v>3634</v>
      </c>
      <c r="W703" s="107"/>
      <c r="X703" s="329">
        <f>'Punten per wedstrijd'!D69</f>
        <v>5071.7</v>
      </c>
      <c r="Y703" s="453" t="s">
        <v>672</v>
      </c>
      <c r="Z703" s="107" t="s">
        <v>2708</v>
      </c>
      <c r="AA703" s="107"/>
      <c r="AB703" s="329">
        <f>'Punten per wedstrijd'!D371</f>
        <v>776.90000000000009</v>
      </c>
      <c r="AC703" s="453" t="s">
        <v>672</v>
      </c>
      <c r="AD703" s="107" t="s">
        <v>2220</v>
      </c>
      <c r="AE703" s="107"/>
      <c r="AF703" s="329">
        <f>'Punten per wedstrijd'!D613</f>
        <v>244.7</v>
      </c>
    </row>
    <row r="704" spans="1:32" s="3" customFormat="1" ht="15.75" customHeight="1">
      <c r="A704" s="452" t="s">
        <v>677</v>
      </c>
      <c r="B704" s="107" t="s">
        <v>2220</v>
      </c>
      <c r="C704" s="107"/>
      <c r="D704" s="329">
        <f>'Punten per wedstrijd'!D1033</f>
        <v>0</v>
      </c>
      <c r="E704" s="453" t="s">
        <v>677</v>
      </c>
      <c r="F704" s="107" t="s">
        <v>2713</v>
      </c>
      <c r="G704" s="107"/>
      <c r="H704" s="329">
        <f>'Punten per wedstrijd'!D225</f>
        <v>3846.25</v>
      </c>
      <c r="I704" s="453" t="s">
        <v>677</v>
      </c>
      <c r="J704" s="284" t="s">
        <v>3624</v>
      </c>
      <c r="K704" s="107"/>
      <c r="L704" s="329">
        <f>'Punten per wedstrijd'!D445</f>
        <v>592.30000000000007</v>
      </c>
      <c r="M704" s="453" t="s">
        <v>677</v>
      </c>
      <c r="N704" s="284" t="s">
        <v>3638</v>
      </c>
      <c r="O704" s="107"/>
      <c r="P704" s="329">
        <f>'Punten per wedstrijd'!D786</f>
        <v>216.50000000000003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4" t="s">
        <v>3642</v>
      </c>
      <c r="W704" s="107"/>
      <c r="X704" s="329">
        <f>'Punten per wedstrijd'!D103</f>
        <v>5071.3</v>
      </c>
      <c r="Y704" s="453" t="s">
        <v>677</v>
      </c>
      <c r="Z704" s="106" t="s">
        <v>1342</v>
      </c>
      <c r="AA704" s="107"/>
      <c r="AB704" s="329">
        <f>'Punten per wedstrijd'!D296</f>
        <v>776.5</v>
      </c>
      <c r="AC704" s="453" t="s">
        <v>677</v>
      </c>
      <c r="AD704" s="107" t="s">
        <v>180</v>
      </c>
      <c r="AE704" s="107"/>
      <c r="AF704" s="329">
        <f>'Punten per wedstrijd'!D690</f>
        <v>243.49999999999997</v>
      </c>
    </row>
    <row r="705" spans="1:32" s="3" customFormat="1" ht="15.75" customHeight="1">
      <c r="A705" s="452" t="s">
        <v>685</v>
      </c>
      <c r="B705" s="107" t="s">
        <v>2711</v>
      </c>
      <c r="C705" s="107"/>
      <c r="D705" s="329">
        <f>'Punten per wedstrijd'!D1034</f>
        <v>0</v>
      </c>
      <c r="E705" s="453" t="s">
        <v>685</v>
      </c>
      <c r="F705" s="107" t="s">
        <v>638</v>
      </c>
      <c r="G705" s="107"/>
      <c r="H705" s="329">
        <f>'Punten per wedstrijd'!D248</f>
        <v>3796.8</v>
      </c>
      <c r="I705" s="453" t="s">
        <v>685</v>
      </c>
      <c r="J705" s="107" t="s">
        <v>2196</v>
      </c>
      <c r="K705" s="107"/>
      <c r="L705" s="329">
        <f>'Punten per wedstrijd'!D442</f>
        <v>587.9</v>
      </c>
      <c r="M705" s="453" t="s">
        <v>685</v>
      </c>
      <c r="N705" s="107" t="s">
        <v>2734</v>
      </c>
      <c r="O705" s="107"/>
      <c r="P705" s="329">
        <f>'Punten per wedstrijd'!D792</f>
        <v>215.4</v>
      </c>
      <c r="Q705" s="453" t="s">
        <v>685</v>
      </c>
      <c r="R705" s="284" t="s">
        <v>3655</v>
      </c>
      <c r="S705" s="453"/>
      <c r="T705" s="329">
        <f>'Punten per wedstrijd'!D880</f>
        <v>0</v>
      </c>
      <c r="U705" s="453" t="s">
        <v>685</v>
      </c>
      <c r="V705" s="107" t="s">
        <v>651</v>
      </c>
      <c r="W705" s="107"/>
      <c r="X705" s="329">
        <f>'Punten per wedstrijd'!D89</f>
        <v>5038.8999999999996</v>
      </c>
      <c r="Y705" s="453" t="s">
        <v>685</v>
      </c>
      <c r="Z705" s="107" t="s">
        <v>2713</v>
      </c>
      <c r="AA705" s="107"/>
      <c r="AB705" s="329">
        <f>'Punten per wedstrijd'!D365</f>
        <v>771.30000000000007</v>
      </c>
      <c r="AC705" s="453" t="s">
        <v>685</v>
      </c>
      <c r="AD705" s="107" t="s">
        <v>633</v>
      </c>
      <c r="AE705" s="107"/>
      <c r="AF705" s="329">
        <f>'Punten per wedstrijd'!D594</f>
        <v>241.04999999999998</v>
      </c>
    </row>
    <row r="706" spans="1:32" s="3" customFormat="1" ht="15.75" customHeight="1">
      <c r="A706" s="452" t="s">
        <v>689</v>
      </c>
      <c r="B706" s="284" t="s">
        <v>3631</v>
      </c>
      <c r="C706" s="107"/>
      <c r="D706" s="329">
        <f>'Punten per wedstrijd'!D1035</f>
        <v>0</v>
      </c>
      <c r="E706" s="453" t="s">
        <v>689</v>
      </c>
      <c r="F706" s="285" t="s">
        <v>1668</v>
      </c>
      <c r="G706" s="107"/>
      <c r="H706" s="329">
        <f>'Punten per wedstrijd'!D212</f>
        <v>3796.5</v>
      </c>
      <c r="I706" s="453" t="s">
        <v>689</v>
      </c>
      <c r="J706" s="107" t="s">
        <v>2718</v>
      </c>
      <c r="K706" s="107"/>
      <c r="L706" s="329">
        <f>'Punten per wedstrijd'!D535</f>
        <v>587.50000000000011</v>
      </c>
      <c r="M706" s="453" t="s">
        <v>689</v>
      </c>
      <c r="N706" s="107" t="s">
        <v>2733</v>
      </c>
      <c r="O706" s="107"/>
      <c r="P706" s="329">
        <f>'Punten per wedstrijd'!D758</f>
        <v>210.6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4" t="s">
        <v>3628</v>
      </c>
      <c r="W706" s="107"/>
      <c r="X706" s="329">
        <f>'Punten per wedstrijd'!D45</f>
        <v>5022.4500000000007</v>
      </c>
      <c r="Y706" s="453" t="s">
        <v>689</v>
      </c>
      <c r="Z706" s="107" t="s">
        <v>2712</v>
      </c>
      <c r="AA706" s="107"/>
      <c r="AB706" s="329">
        <f>'Punten per wedstrijd'!D362</f>
        <v>770</v>
      </c>
      <c r="AC706" s="453" t="s">
        <v>689</v>
      </c>
      <c r="AD706" s="107" t="s">
        <v>2719</v>
      </c>
      <c r="AE706" s="107"/>
      <c r="AF706" s="329">
        <f>'Punten per wedstrijd'!D612</f>
        <v>235</v>
      </c>
    </row>
    <row r="707" spans="1:32" s="3" customFormat="1" ht="15.75" customHeight="1">
      <c r="A707" s="452" t="s">
        <v>690</v>
      </c>
      <c r="B707" s="107" t="s">
        <v>2200</v>
      </c>
      <c r="C707" s="107"/>
      <c r="D707" s="329">
        <f>'Punten per wedstrijd'!D1036</f>
        <v>0</v>
      </c>
      <c r="E707" s="453" t="s">
        <v>690</v>
      </c>
      <c r="F707" s="284" t="s">
        <v>3624</v>
      </c>
      <c r="G707" s="107"/>
      <c r="H707" s="329">
        <f>'Punten per wedstrijd'!D165</f>
        <v>3777.25</v>
      </c>
      <c r="I707" s="453" t="s">
        <v>690</v>
      </c>
      <c r="J707" s="285" t="s">
        <v>31</v>
      </c>
      <c r="K707" s="107"/>
      <c r="L707" s="329">
        <f>'Punten per wedstrijd'!D534</f>
        <v>583.50000000000011</v>
      </c>
      <c r="M707" s="453" t="s">
        <v>690</v>
      </c>
      <c r="N707" s="285" t="s">
        <v>1649</v>
      </c>
      <c r="O707" s="107"/>
      <c r="P707" s="329">
        <f>'Punten per wedstrijd'!D809</f>
        <v>209.04999999999998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5" t="s">
        <v>37</v>
      </c>
      <c r="W707" s="107"/>
      <c r="X707" s="329">
        <f>'Punten per wedstrijd'!D121</f>
        <v>5016.7</v>
      </c>
      <c r="Y707" s="453" t="s">
        <v>690</v>
      </c>
      <c r="Z707" s="107" t="s">
        <v>154</v>
      </c>
      <c r="AA707" s="107"/>
      <c r="AB707" s="329">
        <f>'Punten per wedstrijd'!D375</f>
        <v>769.2</v>
      </c>
      <c r="AC707" s="453" t="s">
        <v>690</v>
      </c>
      <c r="AD707" s="284" t="s">
        <v>3627</v>
      </c>
      <c r="AE707" s="107"/>
      <c r="AF707" s="329">
        <f>'Punten per wedstrijd'!D603</f>
        <v>233.40000000000003</v>
      </c>
    </row>
    <row r="708" spans="1:32" s="3" customFormat="1" ht="15.75" customHeight="1">
      <c r="A708" s="452" t="s">
        <v>691</v>
      </c>
      <c r="B708" s="284" t="s">
        <v>3632</v>
      </c>
      <c r="C708" s="107"/>
      <c r="D708" s="329">
        <f>'Punten per wedstrijd'!D1037</f>
        <v>0</v>
      </c>
      <c r="E708" s="453" t="s">
        <v>691</v>
      </c>
      <c r="F708" s="107" t="s">
        <v>682</v>
      </c>
      <c r="G708" s="107"/>
      <c r="H708" s="329">
        <f>'Punten per wedstrijd'!D230</f>
        <v>3775.7</v>
      </c>
      <c r="I708" s="453" t="s">
        <v>691</v>
      </c>
      <c r="J708" s="106" t="s">
        <v>1344</v>
      </c>
      <c r="K708" s="107"/>
      <c r="L708" s="329">
        <f>'Punten per wedstrijd'!D453</f>
        <v>578.80000000000007</v>
      </c>
      <c r="M708" s="453" t="s">
        <v>691</v>
      </c>
      <c r="N708" s="285" t="s">
        <v>23</v>
      </c>
      <c r="O708" s="107"/>
      <c r="P708" s="329">
        <f>'Punten per wedstrijd'!D780</f>
        <v>207.2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285" t="s">
        <v>31</v>
      </c>
      <c r="W708" s="107"/>
      <c r="X708" s="329">
        <f>'Punten per wedstrijd'!D114</f>
        <v>4997.1499999999996</v>
      </c>
      <c r="Y708" s="453" t="s">
        <v>691</v>
      </c>
      <c r="Z708" s="107" t="s">
        <v>2203</v>
      </c>
      <c r="AA708" s="107"/>
      <c r="AB708" s="329">
        <f>'Punten per wedstrijd'!D351</f>
        <v>766.1</v>
      </c>
      <c r="AC708" s="453" t="s">
        <v>691</v>
      </c>
      <c r="AD708" s="285" t="s">
        <v>17</v>
      </c>
      <c r="AE708" s="107"/>
      <c r="AF708" s="329">
        <f>'Punten per wedstrijd'!D607</f>
        <v>232.6</v>
      </c>
    </row>
    <row r="709" spans="1:32" s="3" customFormat="1" ht="15.75" customHeight="1">
      <c r="A709" s="452" t="s">
        <v>697</v>
      </c>
      <c r="B709" s="107" t="s">
        <v>2733</v>
      </c>
      <c r="C709" s="107"/>
      <c r="D709" s="329">
        <f>'Punten per wedstrijd'!D1038</f>
        <v>0</v>
      </c>
      <c r="E709" s="453" t="s">
        <v>697</v>
      </c>
      <c r="F709" s="285" t="s">
        <v>1653</v>
      </c>
      <c r="G709" s="107"/>
      <c r="H709" s="329">
        <f>'Punten per wedstrijd'!D161</f>
        <v>3718.45</v>
      </c>
      <c r="I709" s="453" t="s">
        <v>697</v>
      </c>
      <c r="J709" s="107" t="s">
        <v>180</v>
      </c>
      <c r="K709" s="107"/>
      <c r="L709" s="329">
        <f>'Punten per wedstrijd'!D550</f>
        <v>577.9</v>
      </c>
      <c r="M709" s="453" t="s">
        <v>697</v>
      </c>
      <c r="N709" s="107" t="s">
        <v>2715</v>
      </c>
      <c r="O709" s="107"/>
      <c r="P709" s="329">
        <f>'Punten per wedstrijd'!D763</f>
        <v>203.1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2725</v>
      </c>
      <c r="W709" s="107"/>
      <c r="X709" s="329">
        <f>'Punten per wedstrijd'!D42</f>
        <v>4990.4500000000007</v>
      </c>
      <c r="Y709" s="453" t="s">
        <v>697</v>
      </c>
      <c r="Z709" s="285" t="s">
        <v>1649</v>
      </c>
      <c r="AA709" s="107"/>
      <c r="AB709" s="329">
        <f>'Punten per wedstrijd'!D389</f>
        <v>758.8</v>
      </c>
      <c r="AC709" s="453" t="s">
        <v>697</v>
      </c>
      <c r="AD709" s="284" t="s">
        <v>3624</v>
      </c>
      <c r="AE709" s="107"/>
      <c r="AF709" s="329">
        <f>'Punten per wedstrijd'!D585</f>
        <v>232.3</v>
      </c>
    </row>
    <row r="710" spans="1:32" s="3" customFormat="1" ht="15.75" customHeight="1">
      <c r="A710" s="452" t="s">
        <v>698</v>
      </c>
      <c r="B710" s="107" t="s">
        <v>704</v>
      </c>
      <c r="C710" s="107"/>
      <c r="D710" s="329">
        <f>'Punten per wedstrijd'!D1039</f>
        <v>0</v>
      </c>
      <c r="E710" s="453" t="s">
        <v>698</v>
      </c>
      <c r="F710" s="284" t="s">
        <v>3636</v>
      </c>
      <c r="G710" s="107"/>
      <c r="H710" s="329">
        <f>'Punten per wedstrijd'!D214</f>
        <v>3708.55</v>
      </c>
      <c r="I710" s="453" t="s">
        <v>698</v>
      </c>
      <c r="J710" s="284" t="s">
        <v>3626</v>
      </c>
      <c r="K710" s="107"/>
      <c r="L710" s="329">
        <f>'Punten per wedstrijd'!D457</f>
        <v>575.80000000000007</v>
      </c>
      <c r="M710" s="453" t="s">
        <v>698</v>
      </c>
      <c r="N710" s="107" t="s">
        <v>2712</v>
      </c>
      <c r="O710" s="107"/>
      <c r="P710" s="329">
        <f>'Punten per wedstrijd'!D782</f>
        <v>202.8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2720</v>
      </c>
      <c r="W710" s="107"/>
      <c r="X710" s="329">
        <f>'Punten per wedstrijd'!D28</f>
        <v>4987.3500000000004</v>
      </c>
      <c r="Y710" s="453" t="s">
        <v>698</v>
      </c>
      <c r="Z710" s="107" t="s">
        <v>2718</v>
      </c>
      <c r="AA710" s="107"/>
      <c r="AB710" s="329">
        <f>'Punten per wedstrijd'!D395</f>
        <v>755.9</v>
      </c>
      <c r="AC710" s="453" t="s">
        <v>698</v>
      </c>
      <c r="AD710" s="107" t="s">
        <v>2848</v>
      </c>
      <c r="AE710" s="107"/>
      <c r="AF710" s="329">
        <f>'Punten per wedstrijd'!D577</f>
        <v>228.89999999999998</v>
      </c>
    </row>
    <row r="711" spans="1:32" s="3" customFormat="1" ht="15.75" customHeight="1">
      <c r="A711" s="452" t="s">
        <v>699</v>
      </c>
      <c r="B711" s="107" t="s">
        <v>2732</v>
      </c>
      <c r="C711" s="107"/>
      <c r="D711" s="329">
        <f>'Punten per wedstrijd'!D1040</f>
        <v>0</v>
      </c>
      <c r="E711" s="453" t="s">
        <v>699</v>
      </c>
      <c r="F711" s="107" t="s">
        <v>2198</v>
      </c>
      <c r="G711" s="107"/>
      <c r="H711" s="329">
        <f>'Punten per wedstrijd'!D228</f>
        <v>3685.45</v>
      </c>
      <c r="I711" s="453" t="s">
        <v>699</v>
      </c>
      <c r="J711" s="106" t="s">
        <v>1346</v>
      </c>
      <c r="K711" s="107"/>
      <c r="L711" s="329">
        <f>'Punten per wedstrijd'!D426</f>
        <v>572.20000000000005</v>
      </c>
      <c r="M711" s="453" t="s">
        <v>699</v>
      </c>
      <c r="N711" s="107" t="s">
        <v>2717</v>
      </c>
      <c r="O711" s="107"/>
      <c r="P711" s="329">
        <f>'Punten per wedstrijd'!D714</f>
        <v>202</v>
      </c>
      <c r="Q711" s="453" t="s">
        <v>699</v>
      </c>
      <c r="R711" s="284" t="s">
        <v>3629</v>
      </c>
      <c r="S711" s="453"/>
      <c r="T711" s="329">
        <f>'Punten per wedstrijd'!D888</f>
        <v>0</v>
      </c>
      <c r="U711" s="453" t="s">
        <v>699</v>
      </c>
      <c r="V711" s="106" t="s">
        <v>1337</v>
      </c>
      <c r="W711" s="107"/>
      <c r="X711" s="329">
        <f>'Punten per wedstrijd'!D8</f>
        <v>4981.8</v>
      </c>
      <c r="Y711" s="453" t="s">
        <v>699</v>
      </c>
      <c r="Z711" s="285" t="s">
        <v>1661</v>
      </c>
      <c r="AA711" s="107"/>
      <c r="AB711" s="329">
        <f>'Punten per wedstrijd'!D309</f>
        <v>753.8</v>
      </c>
      <c r="AC711" s="453" t="s">
        <v>699</v>
      </c>
      <c r="AD711" s="107" t="s">
        <v>2717</v>
      </c>
      <c r="AE711" s="107"/>
      <c r="AF711" s="329">
        <f>'Punten per wedstrijd'!D574</f>
        <v>228.50000000000003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0</v>
      </c>
      <c r="E712" s="453" t="s">
        <v>701</v>
      </c>
      <c r="F712" s="107" t="s">
        <v>2707</v>
      </c>
      <c r="G712" s="107"/>
      <c r="H712" s="329">
        <f>'Punten per wedstrijd'!D159</f>
        <v>3657.55</v>
      </c>
      <c r="I712" s="453" t="s">
        <v>701</v>
      </c>
      <c r="J712" s="107" t="s">
        <v>638</v>
      </c>
      <c r="K712" s="107"/>
      <c r="L712" s="329">
        <f>'Punten per wedstrijd'!D528</f>
        <v>570.90000000000009</v>
      </c>
      <c r="M712" s="453" t="s">
        <v>701</v>
      </c>
      <c r="N712" s="106" t="s">
        <v>1349</v>
      </c>
      <c r="O712" s="107"/>
      <c r="P712" s="329">
        <f>'Punten per wedstrijd'!D800</f>
        <v>199.79999999999998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284" t="s">
        <v>3638</v>
      </c>
      <c r="W712" s="107"/>
      <c r="X712" s="329">
        <f>'Punten per wedstrijd'!D86</f>
        <v>4955.45</v>
      </c>
      <c r="Y712" s="453" t="s">
        <v>701</v>
      </c>
      <c r="Z712" s="284" t="s">
        <v>3655</v>
      </c>
      <c r="AA712" s="107"/>
      <c r="AB712" s="329">
        <f>'Punten per wedstrijd'!D320</f>
        <v>751.9</v>
      </c>
      <c r="AC712" s="453" t="s">
        <v>701</v>
      </c>
      <c r="AD712" s="284" t="s">
        <v>21</v>
      </c>
      <c r="AE712" s="107"/>
      <c r="AF712" s="329">
        <f>'Punten per wedstrijd'!D625</f>
        <v>227.99999999999997</v>
      </c>
    </row>
    <row r="713" spans="1:32" s="3" customFormat="1" ht="15.75" customHeight="1">
      <c r="A713" s="452" t="s">
        <v>702</v>
      </c>
      <c r="B713" s="107" t="s">
        <v>3633</v>
      </c>
      <c r="C713" s="107"/>
      <c r="D713" s="329">
        <f>'Punten per wedstrijd'!D1042</f>
        <v>0</v>
      </c>
      <c r="E713" s="453" t="s">
        <v>702</v>
      </c>
      <c r="F713" s="284" t="s">
        <v>3648</v>
      </c>
      <c r="G713" s="107"/>
      <c r="H713" s="329">
        <f>'Punten per wedstrijd'!D275</f>
        <v>3596.25</v>
      </c>
      <c r="I713" s="453" t="s">
        <v>702</v>
      </c>
      <c r="J713" s="284" t="s">
        <v>3632</v>
      </c>
      <c r="K713" s="107"/>
      <c r="L713" s="329">
        <f>'Punten per wedstrijd'!D477</f>
        <v>565.9</v>
      </c>
      <c r="M713" s="453" t="s">
        <v>702</v>
      </c>
      <c r="N713" s="284" t="s">
        <v>21</v>
      </c>
      <c r="O713" s="107"/>
      <c r="P713" s="329">
        <f>'Punten per wedstrijd'!D765</f>
        <v>198.6</v>
      </c>
      <c r="Q713" s="453" t="s">
        <v>702</v>
      </c>
      <c r="R713" s="284" t="s">
        <v>3630</v>
      </c>
      <c r="S713" s="453"/>
      <c r="T713" s="329">
        <f>'Punten per wedstrijd'!D891</f>
        <v>0</v>
      </c>
      <c r="U713" s="453" t="s">
        <v>702</v>
      </c>
      <c r="V713" s="107" t="s">
        <v>638</v>
      </c>
      <c r="W713" s="107"/>
      <c r="X713" s="329">
        <f>'Punten per wedstrijd'!D108</f>
        <v>4953.6000000000004</v>
      </c>
      <c r="Y713" s="453" t="s">
        <v>702</v>
      </c>
      <c r="Z713" s="107" t="s">
        <v>2722</v>
      </c>
      <c r="AA713" s="107"/>
      <c r="AB713" s="329">
        <f>'Punten per wedstrijd'!D406</f>
        <v>746.69999999999993</v>
      </c>
      <c r="AC713" s="453" t="s">
        <v>702</v>
      </c>
      <c r="AD713" s="284" t="s">
        <v>3632</v>
      </c>
      <c r="AE713" s="107"/>
      <c r="AF713" s="329">
        <f>'Punten per wedstrijd'!D617</f>
        <v>227.29999999999998</v>
      </c>
    </row>
    <row r="714" spans="1:32" s="3" customFormat="1" ht="15.75" customHeight="1">
      <c r="A714" s="452" t="s">
        <v>703</v>
      </c>
      <c r="B714" s="107" t="s">
        <v>2715</v>
      </c>
      <c r="C714" s="107"/>
      <c r="D714" s="329">
        <f>'Punten per wedstrijd'!D1043</f>
        <v>0</v>
      </c>
      <c r="E714" s="453" t="s">
        <v>703</v>
      </c>
      <c r="F714" s="107" t="s">
        <v>658</v>
      </c>
      <c r="G714" s="107"/>
      <c r="H714" s="329">
        <f>'Punten per wedstrijd'!D279</f>
        <v>3591.8</v>
      </c>
      <c r="I714" s="453" t="s">
        <v>703</v>
      </c>
      <c r="J714" s="285" t="s">
        <v>37</v>
      </c>
      <c r="K714" s="107"/>
      <c r="L714" s="329">
        <f>'Punten per wedstrijd'!D541</f>
        <v>563.6</v>
      </c>
      <c r="M714" s="453" t="s">
        <v>703</v>
      </c>
      <c r="N714" s="107" t="s">
        <v>2727</v>
      </c>
      <c r="O714" s="107"/>
      <c r="P714" s="329">
        <f>'Punten per wedstrijd'!D828</f>
        <v>197.29999999999998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107" t="s">
        <v>658</v>
      </c>
      <c r="W714" s="107"/>
      <c r="X714" s="329">
        <f>'Punten per wedstrijd'!D139</f>
        <v>4935.2999999999993</v>
      </c>
      <c r="Y714" s="453" t="s">
        <v>703</v>
      </c>
      <c r="Z714" s="284" t="s">
        <v>3645</v>
      </c>
      <c r="AA714" s="107"/>
      <c r="AB714" s="329">
        <f>'Punten per wedstrijd'!D397</f>
        <v>741.4</v>
      </c>
      <c r="AC714" s="453" t="s">
        <v>703</v>
      </c>
      <c r="AD714" s="107" t="s">
        <v>2708</v>
      </c>
      <c r="AE714" s="107"/>
      <c r="AF714" s="329">
        <f>'Punten per wedstrijd'!D651</f>
        <v>225</v>
      </c>
    </row>
    <row r="715" spans="1:32" s="3" customFormat="1" ht="15.75" customHeight="1">
      <c r="A715" s="452" t="s">
        <v>706</v>
      </c>
      <c r="B715" s="107" t="s">
        <v>700</v>
      </c>
      <c r="C715" s="107"/>
      <c r="D715" s="329">
        <f>'Punten per wedstrijd'!D1044</f>
        <v>0</v>
      </c>
      <c r="E715" s="453" t="s">
        <v>706</v>
      </c>
      <c r="F715" s="107" t="s">
        <v>2715</v>
      </c>
      <c r="G715" s="107"/>
      <c r="H715" s="329">
        <f>'Punten per wedstrijd'!D203</f>
        <v>3590</v>
      </c>
      <c r="I715" s="453" t="s">
        <v>706</v>
      </c>
      <c r="J715" s="107" t="s">
        <v>2217</v>
      </c>
      <c r="K715" s="107"/>
      <c r="L715" s="329">
        <f>'Punten per wedstrijd'!D552</f>
        <v>562.1</v>
      </c>
      <c r="M715" s="453" t="s">
        <v>706</v>
      </c>
      <c r="N715" s="107" t="s">
        <v>141</v>
      </c>
      <c r="O715" s="107"/>
      <c r="P715" s="329">
        <f>'Punten per wedstrijd'!D766</f>
        <v>197.2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284" t="s">
        <v>3655</v>
      </c>
      <c r="W715" s="107"/>
      <c r="X715" s="329">
        <f>'Punten per wedstrijd'!D40</f>
        <v>4916.6000000000004</v>
      </c>
      <c r="Y715" s="453" t="s">
        <v>706</v>
      </c>
      <c r="Z715" s="285" t="s">
        <v>1668</v>
      </c>
      <c r="AA715" s="107"/>
      <c r="AB715" s="329">
        <f>'Punten per wedstrijd'!D352</f>
        <v>738.40000000000009</v>
      </c>
      <c r="AC715" s="453" t="s">
        <v>706</v>
      </c>
      <c r="AD715" s="284" t="s">
        <v>3631</v>
      </c>
      <c r="AE715" s="107"/>
      <c r="AF715" s="329">
        <f>'Punten per wedstrijd'!D615</f>
        <v>221.70000000000002</v>
      </c>
    </row>
    <row r="716" spans="1:32" s="3" customFormat="1" ht="15.75" customHeight="1">
      <c r="A716" s="452" t="s">
        <v>775</v>
      </c>
      <c r="B716" s="284" t="s">
        <v>21</v>
      </c>
      <c r="C716" s="107"/>
      <c r="D716" s="329">
        <f>'Punten per wedstrijd'!D1045</f>
        <v>0</v>
      </c>
      <c r="E716" s="453" t="s">
        <v>775</v>
      </c>
      <c r="F716" s="106" t="s">
        <v>1349</v>
      </c>
      <c r="G716" s="107"/>
      <c r="H716" s="329">
        <f>'Punten per wedstrijd'!D240</f>
        <v>3586.1000000000004</v>
      </c>
      <c r="I716" s="453" t="s">
        <v>775</v>
      </c>
      <c r="J716" s="284" t="s">
        <v>21</v>
      </c>
      <c r="K716" s="107"/>
      <c r="L716" s="329">
        <f>'Punten per wedstrijd'!D485</f>
        <v>560.1</v>
      </c>
      <c r="M716" s="453" t="s">
        <v>775</v>
      </c>
      <c r="N716" s="284" t="s">
        <v>3639</v>
      </c>
      <c r="O716" s="107"/>
      <c r="P716" s="329">
        <f>'Punten per wedstrijd'!D787</f>
        <v>197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107" t="s">
        <v>2201</v>
      </c>
      <c r="W716" s="107"/>
      <c r="X716" s="329">
        <f>'Punten per wedstrijd'!D50</f>
        <v>4908.0999999999995</v>
      </c>
      <c r="Y716" s="453" t="s">
        <v>775</v>
      </c>
      <c r="Z716" s="106" t="s">
        <v>1349</v>
      </c>
      <c r="AA716" s="107"/>
      <c r="AB716" s="329">
        <f>'Punten per wedstrijd'!D380</f>
        <v>735.7</v>
      </c>
      <c r="AC716" s="453" t="s">
        <v>775</v>
      </c>
      <c r="AD716" s="107" t="s">
        <v>2707</v>
      </c>
      <c r="AE716" s="107"/>
      <c r="AF716" s="329">
        <f>'Punten per wedstrijd'!D579</f>
        <v>220.7</v>
      </c>
    </row>
    <row r="717" spans="1:32" s="3" customFormat="1" ht="15.75" customHeight="1">
      <c r="A717" s="452" t="s">
        <v>776</v>
      </c>
      <c r="B717" s="107" t="s">
        <v>141</v>
      </c>
      <c r="C717" s="107"/>
      <c r="D717" s="329">
        <f>'Punten per wedstrijd'!D1046</f>
        <v>0</v>
      </c>
      <c r="E717" s="453" t="s">
        <v>776</v>
      </c>
      <c r="F717" s="284" t="s">
        <v>3632</v>
      </c>
      <c r="G717" s="107"/>
      <c r="H717" s="329">
        <f>'Punten per wedstrijd'!D197</f>
        <v>3562.4500000000003</v>
      </c>
      <c r="I717" s="453" t="s">
        <v>776</v>
      </c>
      <c r="J717" s="284" t="s">
        <v>3623</v>
      </c>
      <c r="K717" s="107"/>
      <c r="L717" s="329">
        <f>'Punten per wedstrijd'!D440</f>
        <v>558.49999999999989</v>
      </c>
      <c r="M717" s="453" t="s">
        <v>776</v>
      </c>
      <c r="N717" s="107" t="s">
        <v>668</v>
      </c>
      <c r="O717" s="107"/>
      <c r="P717" s="329">
        <f>'Punten per wedstrijd'!D778</f>
        <v>196.7</v>
      </c>
      <c r="Q717" s="453" t="s">
        <v>776</v>
      </c>
      <c r="R717" s="284" t="s">
        <v>3631</v>
      </c>
      <c r="S717" s="453"/>
      <c r="T717" s="329">
        <f>'Punten per wedstrijd'!D895</f>
        <v>0</v>
      </c>
      <c r="U717" s="453" t="s">
        <v>776</v>
      </c>
      <c r="V717" s="284" t="s">
        <v>143</v>
      </c>
      <c r="W717" s="107"/>
      <c r="X717" s="329">
        <f>'Punten per wedstrijd'!D122</f>
        <v>4901.8500000000004</v>
      </c>
      <c r="Y717" s="453" t="s">
        <v>776</v>
      </c>
      <c r="Z717" s="107" t="s">
        <v>2216</v>
      </c>
      <c r="AA717" s="107"/>
      <c r="AB717" s="329">
        <f>'Punten per wedstrijd'!D324</f>
        <v>733</v>
      </c>
      <c r="AC717" s="453" t="s">
        <v>776</v>
      </c>
      <c r="AD717" s="107" t="s">
        <v>154</v>
      </c>
      <c r="AE717" s="107"/>
      <c r="AF717" s="329">
        <f>'Punten per wedstrijd'!D655</f>
        <v>218.75</v>
      </c>
    </row>
    <row r="718" spans="1:32" s="3" customFormat="1" ht="15.75" customHeight="1">
      <c r="A718" s="452" t="s">
        <v>777</v>
      </c>
      <c r="B718" s="107" t="s">
        <v>2193</v>
      </c>
      <c r="C718" s="107"/>
      <c r="D718" s="329">
        <f>'Punten per wedstrijd'!D1047</f>
        <v>0</v>
      </c>
      <c r="E718" s="453" t="s">
        <v>777</v>
      </c>
      <c r="F718" s="284" t="s">
        <v>3627</v>
      </c>
      <c r="G718" s="107"/>
      <c r="H718" s="329">
        <f>'Punten per wedstrijd'!D183</f>
        <v>3528.8</v>
      </c>
      <c r="I718" s="453" t="s">
        <v>777</v>
      </c>
      <c r="J718" s="107" t="s">
        <v>2712</v>
      </c>
      <c r="K718" s="107"/>
      <c r="L718" s="329">
        <f>'Punten per wedstrijd'!D502</f>
        <v>557.79999999999995</v>
      </c>
      <c r="M718" s="453" t="s">
        <v>777</v>
      </c>
      <c r="N718" s="107" t="s">
        <v>162</v>
      </c>
      <c r="O718" s="107"/>
      <c r="P718" s="329">
        <f>'Punten per wedstrijd'!D749</f>
        <v>193.4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4" t="s">
        <v>3643</v>
      </c>
      <c r="W718" s="107"/>
      <c r="X718" s="329">
        <f>'Punten per wedstrijd'!D112</f>
        <v>4883.75</v>
      </c>
      <c r="Y718" s="453" t="s">
        <v>777</v>
      </c>
      <c r="Z718" s="107" t="s">
        <v>2202</v>
      </c>
      <c r="AA718" s="107"/>
      <c r="AB718" s="329">
        <f>'Punten per wedstrijd'!D356</f>
        <v>730.19999999999993</v>
      </c>
      <c r="AC718" s="453" t="s">
        <v>777</v>
      </c>
      <c r="AD718" s="284" t="s">
        <v>3625</v>
      </c>
      <c r="AE718" s="107"/>
      <c r="AF718" s="329">
        <f>'Punten per wedstrijd'!D587</f>
        <v>218.09999999999997</v>
      </c>
    </row>
    <row r="719" spans="1:32" s="3" customFormat="1" ht="15.75" customHeight="1">
      <c r="A719" s="452" t="s">
        <v>778</v>
      </c>
      <c r="B719" s="285" t="s">
        <v>1667</v>
      </c>
      <c r="C719" s="107"/>
      <c r="D719" s="329">
        <f>'Punten per wedstrijd'!D1048</f>
        <v>0</v>
      </c>
      <c r="E719" s="453" t="s">
        <v>778</v>
      </c>
      <c r="F719" s="285" t="s">
        <v>1664</v>
      </c>
      <c r="G719" s="107"/>
      <c r="H719" s="329">
        <f>'Punten per wedstrijd'!D152</f>
        <v>3516.8999999999996</v>
      </c>
      <c r="I719" s="453" t="s">
        <v>778</v>
      </c>
      <c r="J719" s="107" t="s">
        <v>2714</v>
      </c>
      <c r="K719" s="107"/>
      <c r="L719" s="329">
        <f>'Punten per wedstrijd'!D530</f>
        <v>557</v>
      </c>
      <c r="M719" s="453" t="s">
        <v>778</v>
      </c>
      <c r="N719" s="284" t="s">
        <v>3626</v>
      </c>
      <c r="O719" s="107"/>
      <c r="P719" s="329">
        <f>'Punten per wedstrijd'!D737</f>
        <v>192.2</v>
      </c>
      <c r="Q719" s="453" t="s">
        <v>778</v>
      </c>
      <c r="R719" s="284" t="s">
        <v>3632</v>
      </c>
      <c r="S719" s="453"/>
      <c r="T719" s="329">
        <f>'Punten per wedstrijd'!D897</f>
        <v>0</v>
      </c>
      <c r="U719" s="453" t="s">
        <v>778</v>
      </c>
      <c r="V719" s="107" t="s">
        <v>3633</v>
      </c>
      <c r="W719" s="107"/>
      <c r="X719" s="329">
        <f>'Punten per wedstrijd'!D62</f>
        <v>4881.6000000000004</v>
      </c>
      <c r="Y719" s="453" t="s">
        <v>778</v>
      </c>
      <c r="Z719" s="285" t="s">
        <v>17</v>
      </c>
      <c r="AA719" s="107"/>
      <c r="AB719" s="329">
        <f>'Punten per wedstrijd'!D327</f>
        <v>725.9</v>
      </c>
      <c r="AC719" s="453" t="s">
        <v>778</v>
      </c>
      <c r="AD719" s="284" t="s">
        <v>3630</v>
      </c>
      <c r="AE719" s="107"/>
      <c r="AF719" s="329">
        <f>'Punten per wedstrijd'!D611</f>
        <v>217.2</v>
      </c>
    </row>
    <row r="720" spans="1:32" s="3" customFormat="1" ht="15.75" customHeight="1">
      <c r="A720" s="452" t="s">
        <v>779</v>
      </c>
      <c r="B720" s="284" t="s">
        <v>3634</v>
      </c>
      <c r="C720" s="107"/>
      <c r="D720" s="329">
        <f>'Punten per wedstrijd'!D1049</f>
        <v>0</v>
      </c>
      <c r="E720" s="453" t="s">
        <v>779</v>
      </c>
      <c r="F720" s="106" t="s">
        <v>1343</v>
      </c>
      <c r="G720" s="107"/>
      <c r="H720" s="329">
        <f>'Punten per wedstrijd'!D223</f>
        <v>3501.5</v>
      </c>
      <c r="I720" s="453" t="s">
        <v>779</v>
      </c>
      <c r="J720" s="107" t="s">
        <v>2210</v>
      </c>
      <c r="K720" s="107"/>
      <c r="L720" s="329">
        <f>'Punten per wedstrijd'!D516</f>
        <v>554.79999999999995</v>
      </c>
      <c r="M720" s="453" t="s">
        <v>779</v>
      </c>
      <c r="N720" s="107" t="s">
        <v>633</v>
      </c>
      <c r="O720" s="107"/>
      <c r="P720" s="329">
        <f>'Punten per wedstrijd'!D734</f>
        <v>191.99999999999997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4853.8</v>
      </c>
      <c r="Y720" s="453" t="s">
        <v>779</v>
      </c>
      <c r="Z720" s="107" t="s">
        <v>2198</v>
      </c>
      <c r="AA720" s="107"/>
      <c r="AB720" s="329">
        <f>'Punten per wedstrijd'!D368</f>
        <v>723</v>
      </c>
      <c r="AC720" s="453" t="s">
        <v>779</v>
      </c>
      <c r="AD720" s="284" t="s">
        <v>3621</v>
      </c>
      <c r="AE720" s="107"/>
      <c r="AF720" s="329">
        <f>'Punten per wedstrijd'!D573</f>
        <v>214.6</v>
      </c>
    </row>
    <row r="721" spans="1:32" s="3" customFormat="1" ht="15.75" customHeight="1">
      <c r="A721" s="452" t="s">
        <v>780</v>
      </c>
      <c r="B721" s="107" t="s">
        <v>2726</v>
      </c>
      <c r="C721" s="107"/>
      <c r="D721" s="329">
        <f>'Punten per wedstrijd'!D1050</f>
        <v>0</v>
      </c>
      <c r="E721" s="453" t="s">
        <v>780</v>
      </c>
      <c r="F721" s="284" t="s">
        <v>3645</v>
      </c>
      <c r="G721" s="107"/>
      <c r="H721" s="329">
        <f>'Punten per wedstrijd'!D257</f>
        <v>3486.05</v>
      </c>
      <c r="I721" s="453" t="s">
        <v>780</v>
      </c>
      <c r="J721" s="284" t="s">
        <v>3648</v>
      </c>
      <c r="K721" s="107"/>
      <c r="L721" s="329">
        <f>'Punten per wedstrijd'!D555</f>
        <v>552.5</v>
      </c>
      <c r="M721" s="453" t="s">
        <v>780</v>
      </c>
      <c r="N721" s="106" t="s">
        <v>1351</v>
      </c>
      <c r="O721" s="107"/>
      <c r="P721" s="329">
        <f>'Punten per wedstrijd'!D825</f>
        <v>189.70000000000002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5" t="s">
        <v>2325</v>
      </c>
      <c r="W721" s="107"/>
      <c r="X721" s="329">
        <f>'Punten per wedstrijd'!D61</f>
        <v>4839.0999999999995</v>
      </c>
      <c r="Y721" s="453" t="s">
        <v>780</v>
      </c>
      <c r="Z721" s="107" t="s">
        <v>162</v>
      </c>
      <c r="AA721" s="107"/>
      <c r="AB721" s="329">
        <f>'Punten per wedstrijd'!D329</f>
        <v>722.40000000000009</v>
      </c>
      <c r="AC721" s="453" t="s">
        <v>780</v>
      </c>
      <c r="AD721" s="285" t="s">
        <v>25</v>
      </c>
      <c r="AE721" s="107"/>
      <c r="AF721" s="329">
        <f>'Punten per wedstrijd'!D641</f>
        <v>214.2</v>
      </c>
    </row>
    <row r="722" spans="1:32" s="3" customFormat="1" ht="15.75" customHeight="1">
      <c r="A722" s="452" t="s">
        <v>781</v>
      </c>
      <c r="B722" s="107" t="s">
        <v>2203</v>
      </c>
      <c r="C722" s="107"/>
      <c r="D722" s="329">
        <f>'Punten per wedstrijd'!D1051</f>
        <v>0</v>
      </c>
      <c r="E722" s="453" t="s">
        <v>781</v>
      </c>
      <c r="F722" s="107" t="s">
        <v>669</v>
      </c>
      <c r="G722" s="107"/>
      <c r="H722" s="329">
        <f>'Punten per wedstrijd'!D237</f>
        <v>3481.6500000000005</v>
      </c>
      <c r="I722" s="453" t="s">
        <v>781</v>
      </c>
      <c r="J722" s="284" t="s">
        <v>3639</v>
      </c>
      <c r="K722" s="107"/>
      <c r="L722" s="329">
        <f>'Punten per wedstrijd'!D507</f>
        <v>552.29999999999995</v>
      </c>
      <c r="M722" s="453" t="s">
        <v>781</v>
      </c>
      <c r="N722" s="107" t="s">
        <v>651</v>
      </c>
      <c r="O722" s="107"/>
      <c r="P722" s="329">
        <f>'Punten per wedstrijd'!D789</f>
        <v>189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107" t="s">
        <v>687</v>
      </c>
      <c r="W722" s="107"/>
      <c r="X722" s="329">
        <f>'Punten per wedstrijd'!D38</f>
        <v>4833.1000000000004</v>
      </c>
      <c r="Y722" s="453" t="s">
        <v>781</v>
      </c>
      <c r="Z722" s="107" t="s">
        <v>141</v>
      </c>
      <c r="AA722" s="107"/>
      <c r="AB722" s="329">
        <f>'Punten per wedstrijd'!D346</f>
        <v>721.6</v>
      </c>
      <c r="AC722" s="453" t="s">
        <v>781</v>
      </c>
      <c r="AD722" s="284" t="s">
        <v>3645</v>
      </c>
      <c r="AE722" s="107"/>
      <c r="AF722" s="329">
        <f>'Punten per wedstrijd'!D677</f>
        <v>212</v>
      </c>
    </row>
    <row r="723" spans="1:32" s="3" customFormat="1" ht="15.75" customHeight="1">
      <c r="A723" s="452" t="s">
        <v>782</v>
      </c>
      <c r="B723" s="285" t="s">
        <v>1668</v>
      </c>
      <c r="C723" s="107"/>
      <c r="D723" s="329">
        <f>'Punten per wedstrijd'!D1052</f>
        <v>0</v>
      </c>
      <c r="E723" s="453" t="s">
        <v>782</v>
      </c>
      <c r="F723" s="284" t="s">
        <v>143</v>
      </c>
      <c r="G723" s="107"/>
      <c r="H723" s="329">
        <f>'Punten per wedstrijd'!D262</f>
        <v>3455.8</v>
      </c>
      <c r="I723" s="453" t="s">
        <v>782</v>
      </c>
      <c r="J723" s="107" t="s">
        <v>3622</v>
      </c>
      <c r="K723" s="107"/>
      <c r="L723" s="329">
        <f>'Punten per wedstrijd'!D435</f>
        <v>550.9</v>
      </c>
      <c r="M723" s="453" t="s">
        <v>782</v>
      </c>
      <c r="N723" s="284" t="s">
        <v>3635</v>
      </c>
      <c r="O723" s="107"/>
      <c r="P723" s="329">
        <f>'Punten per wedstrijd'!D773</f>
        <v>188.79999999999995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106" t="s">
        <v>1343</v>
      </c>
      <c r="W723" s="107"/>
      <c r="X723" s="329">
        <f>'Punten per wedstrijd'!D83</f>
        <v>4805.8</v>
      </c>
      <c r="Y723" s="453" t="s">
        <v>782</v>
      </c>
      <c r="Z723" s="107" t="s">
        <v>2725</v>
      </c>
      <c r="AA723" s="107"/>
      <c r="AB723" s="329">
        <f>'Punten per wedstrijd'!D322</f>
        <v>717.3</v>
      </c>
      <c r="AC723" s="453" t="s">
        <v>782</v>
      </c>
      <c r="AD723" s="285" t="s">
        <v>1666</v>
      </c>
      <c r="AE723" s="107"/>
      <c r="AF723" s="329">
        <f>'Punten per wedstrijd'!D592</f>
        <v>210.7</v>
      </c>
    </row>
    <row r="724" spans="1:32" s="3" customFormat="1" ht="15.75" customHeight="1">
      <c r="A724" s="452" t="s">
        <v>783</v>
      </c>
      <c r="B724" s="284" t="s">
        <v>3635</v>
      </c>
      <c r="C724" s="107"/>
      <c r="D724" s="329">
        <f>'Punten per wedstrijd'!D1053</f>
        <v>0</v>
      </c>
      <c r="E724" s="453" t="s">
        <v>783</v>
      </c>
      <c r="F724" s="107" t="s">
        <v>687</v>
      </c>
      <c r="G724" s="107"/>
      <c r="H724" s="329">
        <f>'Punten per wedstrijd'!D178</f>
        <v>3440.5</v>
      </c>
      <c r="I724" s="453" t="s">
        <v>783</v>
      </c>
      <c r="J724" s="285" t="s">
        <v>1</v>
      </c>
      <c r="K724" s="107"/>
      <c r="L724" s="329">
        <f>'Punten per wedstrijd'!D430</f>
        <v>549.6</v>
      </c>
      <c r="M724" s="453" t="s">
        <v>783</v>
      </c>
      <c r="N724" s="285" t="s">
        <v>1657</v>
      </c>
      <c r="O724" s="107"/>
      <c r="P724" s="329">
        <f>'Punten per wedstrijd'!D705</f>
        <v>187.89999999999998</v>
      </c>
      <c r="Q724" s="453" t="s">
        <v>783</v>
      </c>
      <c r="R724" s="107" t="s">
        <v>3633</v>
      </c>
      <c r="S724" s="453"/>
      <c r="T724" s="329">
        <f>'Punten per wedstrijd'!D902</f>
        <v>0</v>
      </c>
      <c r="U724" s="453" t="s">
        <v>783</v>
      </c>
      <c r="V724" s="107" t="s">
        <v>654</v>
      </c>
      <c r="W724" s="107"/>
      <c r="X724" s="329">
        <f>'Punten per wedstrijd'!D105</f>
        <v>4752.3</v>
      </c>
      <c r="Y724" s="453" t="s">
        <v>783</v>
      </c>
      <c r="Z724" s="285" t="s">
        <v>15</v>
      </c>
      <c r="AA724" s="107"/>
      <c r="AB724" s="329">
        <f>'Punten per wedstrijd'!D321</f>
        <v>713.89999999999986</v>
      </c>
      <c r="AC724" s="453" t="s">
        <v>783</v>
      </c>
      <c r="AD724" s="107" t="s">
        <v>2712</v>
      </c>
      <c r="AE724" s="107"/>
      <c r="AF724" s="329">
        <f>'Punten per wedstrijd'!D642</f>
        <v>210.5</v>
      </c>
    </row>
    <row r="725" spans="1:32" s="3" customFormat="1" ht="15.75" customHeight="1">
      <c r="A725" s="452" t="s">
        <v>784</v>
      </c>
      <c r="B725" s="284" t="s">
        <v>3636</v>
      </c>
      <c r="C725" s="107"/>
      <c r="D725" s="329">
        <f>'Punten per wedstrijd'!D1054</f>
        <v>0</v>
      </c>
      <c r="E725" s="453" t="s">
        <v>784</v>
      </c>
      <c r="F725" s="284" t="s">
        <v>3631</v>
      </c>
      <c r="G725" s="107"/>
      <c r="H725" s="329">
        <f>'Punten per wedstrijd'!D195</f>
        <v>3426.3499999999995</v>
      </c>
      <c r="I725" s="453" t="s">
        <v>784</v>
      </c>
      <c r="J725" s="107" t="s">
        <v>2725</v>
      </c>
      <c r="K725" s="107"/>
      <c r="L725" s="329">
        <f>'Punten per wedstrijd'!D462</f>
        <v>549</v>
      </c>
      <c r="M725" s="453" t="s">
        <v>784</v>
      </c>
      <c r="N725" s="107" t="s">
        <v>2209</v>
      </c>
      <c r="O725" s="107"/>
      <c r="P725" s="329">
        <f>'Punten per wedstrijd'!D777</f>
        <v>185.2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21</v>
      </c>
      <c r="W725" s="107"/>
      <c r="X725" s="329">
        <f>'Punten per wedstrijd'!D65</f>
        <v>4742.8999999999996</v>
      </c>
      <c r="Y725" s="453" t="s">
        <v>784</v>
      </c>
      <c r="Z725" s="107" t="s">
        <v>651</v>
      </c>
      <c r="AA725" s="107"/>
      <c r="AB725" s="329">
        <f>'Punten per wedstrijd'!D369</f>
        <v>712.69999999999993</v>
      </c>
      <c r="AC725" s="453" t="s">
        <v>784</v>
      </c>
      <c r="AD725" s="107" t="s">
        <v>2722</v>
      </c>
      <c r="AE725" s="107"/>
      <c r="AF725" s="329">
        <f>'Punten per wedstrijd'!D686</f>
        <v>209.49999999999997</v>
      </c>
    </row>
    <row r="726" spans="1:32" s="3" customFormat="1" ht="15.75" customHeight="1">
      <c r="A726" s="452" t="s">
        <v>785</v>
      </c>
      <c r="B726" s="107" t="s">
        <v>667</v>
      </c>
      <c r="C726" s="107"/>
      <c r="D726" s="329">
        <f>'Punten per wedstrijd'!D1055</f>
        <v>0</v>
      </c>
      <c r="E726" s="453" t="s">
        <v>785</v>
      </c>
      <c r="F726" s="284" t="s">
        <v>3655</v>
      </c>
      <c r="G726" s="107"/>
      <c r="H726" s="329">
        <f>'Punten per wedstrijd'!D180</f>
        <v>3426.2999999999997</v>
      </c>
      <c r="I726" s="453" t="s">
        <v>785</v>
      </c>
      <c r="J726" s="285" t="s">
        <v>15</v>
      </c>
      <c r="K726" s="107"/>
      <c r="L726" s="329">
        <f>'Punten per wedstrijd'!D461</f>
        <v>548.20000000000005</v>
      </c>
      <c r="M726" s="453" t="s">
        <v>785</v>
      </c>
      <c r="N726" s="107" t="s">
        <v>653</v>
      </c>
      <c r="O726" s="107"/>
      <c r="P726" s="329">
        <f>'Punten per wedstrijd'!D806</f>
        <v>184.9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284" t="s">
        <v>3632</v>
      </c>
      <c r="W726" s="107"/>
      <c r="X726" s="329">
        <f>'Punten per wedstrijd'!D57</f>
        <v>4719.3499999999995</v>
      </c>
      <c r="Y726" s="453" t="s">
        <v>785</v>
      </c>
      <c r="Z726" s="284" t="s">
        <v>3636</v>
      </c>
      <c r="AA726" s="107"/>
      <c r="AB726" s="329">
        <f>'Punten per wedstrijd'!D354</f>
        <v>711.8</v>
      </c>
      <c r="AC726" s="453" t="s">
        <v>785</v>
      </c>
      <c r="AD726" s="107" t="s">
        <v>2202</v>
      </c>
      <c r="AE726" s="107"/>
      <c r="AF726" s="329">
        <f>'Punten per wedstrijd'!D636</f>
        <v>208.55</v>
      </c>
    </row>
    <row r="727" spans="1:32" s="3" customFormat="1" ht="15.75" customHeight="1">
      <c r="A727" s="452" t="s">
        <v>786</v>
      </c>
      <c r="B727" s="107" t="s">
        <v>2202</v>
      </c>
      <c r="C727" s="107"/>
      <c r="D727" s="329">
        <f>'Punten per wedstrijd'!D1056</f>
        <v>0</v>
      </c>
      <c r="E727" s="453" t="s">
        <v>786</v>
      </c>
      <c r="F727" s="107" t="s">
        <v>2196</v>
      </c>
      <c r="G727" s="107"/>
      <c r="H727" s="329">
        <f>'Punten per wedstrijd'!D162</f>
        <v>3408.8999999999996</v>
      </c>
      <c r="I727" s="453" t="s">
        <v>786</v>
      </c>
      <c r="J727" s="285" t="s">
        <v>33</v>
      </c>
      <c r="K727" s="107"/>
      <c r="L727" s="329">
        <f>'Punten per wedstrijd'!D540</f>
        <v>546.40000000000009</v>
      </c>
      <c r="M727" s="453" t="s">
        <v>786</v>
      </c>
      <c r="N727" s="284" t="s">
        <v>3620</v>
      </c>
      <c r="O727" s="107"/>
      <c r="P727" s="329">
        <f>'Punten per wedstrijd'!D707</f>
        <v>183.60000000000002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284" t="s">
        <v>3647</v>
      </c>
      <c r="W727" s="107"/>
      <c r="X727" s="329">
        <f>'Punten per wedstrijd'!D127</f>
        <v>4709.6499999999996</v>
      </c>
      <c r="Y727" s="453" t="s">
        <v>786</v>
      </c>
      <c r="Z727" s="107" t="s">
        <v>2200</v>
      </c>
      <c r="AA727" s="107"/>
      <c r="AB727" s="329">
        <f>'Punten per wedstrijd'!D336</f>
        <v>708.90000000000009</v>
      </c>
      <c r="AC727" s="453" t="s">
        <v>786</v>
      </c>
      <c r="AD727" s="107" t="s">
        <v>667</v>
      </c>
      <c r="AE727" s="107"/>
      <c r="AF727" s="329">
        <f>'Punten per wedstrijd'!D635</f>
        <v>204.1</v>
      </c>
    </row>
    <row r="728" spans="1:32" s="3" customFormat="1" ht="15.75" customHeight="1">
      <c r="A728" s="452" t="s">
        <v>787</v>
      </c>
      <c r="B728" s="107" t="s">
        <v>2209</v>
      </c>
      <c r="C728" s="107"/>
      <c r="D728" s="329">
        <f>'Punten per wedstrijd'!D1057</f>
        <v>0</v>
      </c>
      <c r="E728" s="453" t="s">
        <v>787</v>
      </c>
      <c r="F728" s="285" t="s">
        <v>1667</v>
      </c>
      <c r="G728" s="107"/>
      <c r="H728" s="329">
        <f>'Punten per wedstrijd'!D208</f>
        <v>3367.7</v>
      </c>
      <c r="I728" s="453" t="s">
        <v>787</v>
      </c>
      <c r="J728" s="107" t="s">
        <v>2710</v>
      </c>
      <c r="K728" s="107"/>
      <c r="L728" s="329">
        <f>'Punten per wedstrijd'!D551</f>
        <v>546</v>
      </c>
      <c r="M728" s="453" t="s">
        <v>787</v>
      </c>
      <c r="N728" s="284" t="s">
        <v>3629</v>
      </c>
      <c r="O728" s="107"/>
      <c r="P728" s="329">
        <f>'Punten per wedstrijd'!D748</f>
        <v>183.3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284" t="s">
        <v>3646</v>
      </c>
      <c r="W728" s="107"/>
      <c r="X728" s="329">
        <f>'Punten per wedstrijd'!D123</f>
        <v>4689.8999999999996</v>
      </c>
      <c r="Y728" s="453" t="s">
        <v>787</v>
      </c>
      <c r="Z728" s="107" t="s">
        <v>2733</v>
      </c>
      <c r="AA728" s="107"/>
      <c r="AB728" s="329">
        <f>'Punten per wedstrijd'!D338</f>
        <v>703.6</v>
      </c>
      <c r="AC728" s="453" t="s">
        <v>787</v>
      </c>
      <c r="AD728" s="285" t="s">
        <v>1667</v>
      </c>
      <c r="AE728" s="107"/>
      <c r="AF728" s="329">
        <f>'Punten per wedstrijd'!D628</f>
        <v>201.90000000000003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0</v>
      </c>
      <c r="E729" s="453" t="s">
        <v>788</v>
      </c>
      <c r="F729" s="107" t="s">
        <v>2709</v>
      </c>
      <c r="G729" s="107"/>
      <c r="H729" s="329">
        <f>'Punten per wedstrijd'!D278</f>
        <v>3342.3500000000004</v>
      </c>
      <c r="I729" s="453" t="s">
        <v>788</v>
      </c>
      <c r="J729" s="107" t="s">
        <v>682</v>
      </c>
      <c r="K729" s="107"/>
      <c r="L729" s="329">
        <f>'Punten per wedstrijd'!D510</f>
        <v>546</v>
      </c>
      <c r="M729" s="453" t="s">
        <v>788</v>
      </c>
      <c r="N729" s="107" t="s">
        <v>2713</v>
      </c>
      <c r="O729" s="107"/>
      <c r="P729" s="329">
        <f>'Punten per wedstrijd'!D785</f>
        <v>182.7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284" t="s">
        <v>3636</v>
      </c>
      <c r="W729" s="107"/>
      <c r="X729" s="329">
        <f>'Punten per wedstrijd'!D74</f>
        <v>4680.8499999999995</v>
      </c>
      <c r="Y729" s="453" t="s">
        <v>788</v>
      </c>
      <c r="Z729" s="107" t="s">
        <v>2715</v>
      </c>
      <c r="AA729" s="107"/>
      <c r="AB729" s="329">
        <f>'Punten per wedstrijd'!D343</f>
        <v>700.9</v>
      </c>
      <c r="AC729" s="453" t="s">
        <v>788</v>
      </c>
      <c r="AD729" s="107" t="s">
        <v>700</v>
      </c>
      <c r="AE729" s="107"/>
      <c r="AF729" s="329">
        <f>'Punten per wedstrijd'!D624</f>
        <v>201.79999999999998</v>
      </c>
    </row>
    <row r="730" spans="1:32" s="3" customFormat="1" ht="15.75" customHeight="1">
      <c r="A730" s="452" t="s">
        <v>789</v>
      </c>
      <c r="B730" s="107" t="s">
        <v>3637</v>
      </c>
      <c r="C730" s="107"/>
      <c r="D730" s="329">
        <f>'Punten per wedstrijd'!D1059</f>
        <v>0</v>
      </c>
      <c r="E730" s="453" t="s">
        <v>789</v>
      </c>
      <c r="F730" s="107" t="s">
        <v>2200</v>
      </c>
      <c r="G730" s="107"/>
      <c r="H730" s="329">
        <f>'Punten per wedstrijd'!D196</f>
        <v>3340.9500000000003</v>
      </c>
      <c r="I730" s="453" t="s">
        <v>789</v>
      </c>
      <c r="J730" s="285" t="s">
        <v>1753</v>
      </c>
      <c r="K730" s="107"/>
      <c r="L730" s="329">
        <f>'Punten per wedstrijd'!D527</f>
        <v>543.19999999999993</v>
      </c>
      <c r="M730" s="453" t="s">
        <v>789</v>
      </c>
      <c r="N730" s="285" t="s">
        <v>1753</v>
      </c>
      <c r="O730" s="107"/>
      <c r="P730" s="329">
        <f>'Punten per wedstrijd'!D807</f>
        <v>182.7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633</v>
      </c>
      <c r="W730" s="107"/>
      <c r="X730" s="329">
        <f>'Punten per wedstrijd'!D34</f>
        <v>4673.1500000000005</v>
      </c>
      <c r="Y730" s="453" t="s">
        <v>789</v>
      </c>
      <c r="Z730" s="284" t="s">
        <v>3646</v>
      </c>
      <c r="AA730" s="107"/>
      <c r="AB730" s="329">
        <f>'Punten per wedstrijd'!D403</f>
        <v>693.5</v>
      </c>
      <c r="AC730" s="453" t="s">
        <v>789</v>
      </c>
      <c r="AD730" s="284" t="s">
        <v>3636</v>
      </c>
      <c r="AE730" s="107"/>
      <c r="AF730" s="329">
        <f>'Punten per wedstrijd'!D634</f>
        <v>201.70000000000002</v>
      </c>
    </row>
    <row r="731" spans="1:32" s="3" customFormat="1" ht="15.75" customHeight="1">
      <c r="A731" s="452" t="s">
        <v>790</v>
      </c>
      <c r="B731" s="285" t="s">
        <v>23</v>
      </c>
      <c r="C731" s="107"/>
      <c r="D731" s="329">
        <f>'Punten per wedstrijd'!D1060</f>
        <v>0</v>
      </c>
      <c r="E731" s="453" t="s">
        <v>790</v>
      </c>
      <c r="F731" s="284" t="s">
        <v>3638</v>
      </c>
      <c r="G731" s="107"/>
      <c r="H731" s="329">
        <f>'Punten per wedstrijd'!D226</f>
        <v>3303.45</v>
      </c>
      <c r="I731" s="453" t="s">
        <v>790</v>
      </c>
      <c r="J731" s="284" t="s">
        <v>3646</v>
      </c>
      <c r="K731" s="107"/>
      <c r="L731" s="329">
        <f>'Punten per wedstrijd'!D543</f>
        <v>542.5</v>
      </c>
      <c r="M731" s="453" t="s">
        <v>790</v>
      </c>
      <c r="N731" s="285" t="s">
        <v>1664</v>
      </c>
      <c r="O731" s="107"/>
      <c r="P731" s="329">
        <f>'Punten per wedstrijd'!D712</f>
        <v>181.8</v>
      </c>
      <c r="Q731" s="453" t="s">
        <v>790</v>
      </c>
      <c r="R731" s="284" t="s">
        <v>3634</v>
      </c>
      <c r="S731" s="453"/>
      <c r="T731" s="329">
        <f>'Punten per wedstrijd'!D909</f>
        <v>0</v>
      </c>
      <c r="U731" s="453" t="s">
        <v>790</v>
      </c>
      <c r="V731" s="284" t="s">
        <v>3648</v>
      </c>
      <c r="W731" s="107"/>
      <c r="X731" s="329">
        <f>'Punten per wedstrijd'!D135</f>
        <v>4669.1500000000005</v>
      </c>
      <c r="Y731" s="453" t="s">
        <v>790</v>
      </c>
      <c r="Z731" s="285" t="s">
        <v>23</v>
      </c>
      <c r="AA731" s="107"/>
      <c r="AB731" s="329">
        <f>'Punten per wedstrijd'!D360</f>
        <v>689.6</v>
      </c>
      <c r="AC731" s="453" t="s">
        <v>790</v>
      </c>
      <c r="AD731" s="107" t="s">
        <v>2209</v>
      </c>
      <c r="AE731" s="107"/>
      <c r="AF731" s="329">
        <f>'Punten per wedstrijd'!D637</f>
        <v>200.29999999999998</v>
      </c>
    </row>
    <row r="732" spans="1:32" s="3" customFormat="1" ht="15.75" customHeight="1">
      <c r="A732" s="452" t="s">
        <v>791</v>
      </c>
      <c r="B732" s="285" t="s">
        <v>25</v>
      </c>
      <c r="C732" s="107"/>
      <c r="D732" s="329">
        <f>'Punten per wedstrijd'!D1061</f>
        <v>0</v>
      </c>
      <c r="E732" s="453" t="s">
        <v>791</v>
      </c>
      <c r="F732" s="284" t="s">
        <v>3641</v>
      </c>
      <c r="G732" s="107"/>
      <c r="H732" s="329">
        <f>'Punten per wedstrijd'!D234</f>
        <v>3287.6499999999996</v>
      </c>
      <c r="I732" s="453" t="s">
        <v>791</v>
      </c>
      <c r="J732" s="284" t="s">
        <v>3628</v>
      </c>
      <c r="K732" s="107"/>
      <c r="L732" s="329">
        <f>'Punten per wedstrijd'!D465</f>
        <v>542.4</v>
      </c>
      <c r="M732" s="453" t="s">
        <v>791</v>
      </c>
      <c r="N732" s="107" t="s">
        <v>2709</v>
      </c>
      <c r="O732" s="107"/>
      <c r="P732" s="329">
        <f>'Punten per wedstrijd'!D838</f>
        <v>181.70000000000002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5" t="s">
        <v>1668</v>
      </c>
      <c r="W732" s="107"/>
      <c r="X732" s="329">
        <f>'Punten per wedstrijd'!D72</f>
        <v>4647.3999999999996</v>
      </c>
      <c r="Y732" s="453" t="s">
        <v>791</v>
      </c>
      <c r="Z732" s="284" t="s">
        <v>3641</v>
      </c>
      <c r="AA732" s="107"/>
      <c r="AB732" s="329">
        <f>'Punten per wedstrijd'!D374</f>
        <v>682.59999999999991</v>
      </c>
      <c r="AC732" s="453" t="s">
        <v>791</v>
      </c>
      <c r="AD732" s="107" t="s">
        <v>2216</v>
      </c>
      <c r="AE732" s="107"/>
      <c r="AF732" s="329">
        <f>'Punten per wedstrijd'!D604</f>
        <v>198.7</v>
      </c>
    </row>
    <row r="733" spans="1:32" s="3" customFormat="1" ht="15.75" customHeight="1">
      <c r="A733" s="452" t="s">
        <v>792</v>
      </c>
      <c r="B733" s="107" t="s">
        <v>2712</v>
      </c>
      <c r="C733" s="107"/>
      <c r="D733" s="329">
        <f>'Punten per wedstrijd'!D1062</f>
        <v>0</v>
      </c>
      <c r="E733" s="453" t="s">
        <v>792</v>
      </c>
      <c r="F733" s="107" t="s">
        <v>2725</v>
      </c>
      <c r="G733" s="107"/>
      <c r="H733" s="329">
        <f>'Punten per wedstrijd'!D182</f>
        <v>3283.3500000000004</v>
      </c>
      <c r="I733" s="453" t="s">
        <v>792</v>
      </c>
      <c r="J733" s="285" t="s">
        <v>1667</v>
      </c>
      <c r="K733" s="107"/>
      <c r="L733" s="329">
        <f>'Punten per wedstrijd'!D488</f>
        <v>539.59999999999991</v>
      </c>
      <c r="M733" s="453" t="s">
        <v>792</v>
      </c>
      <c r="N733" s="285" t="s">
        <v>17</v>
      </c>
      <c r="O733" s="107"/>
      <c r="P733" s="329">
        <f>'Punten per wedstrijd'!D747</f>
        <v>177.99999999999997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2719</v>
      </c>
      <c r="W733" s="107"/>
      <c r="X733" s="329">
        <f>'Punten per wedstrijd'!D52</f>
        <v>4639.5999999999995</v>
      </c>
      <c r="Y733" s="453" t="s">
        <v>792</v>
      </c>
      <c r="Z733" s="284" t="s">
        <v>3629</v>
      </c>
      <c r="AA733" s="107"/>
      <c r="AB733" s="329">
        <f>'Punten per wedstrijd'!D328</f>
        <v>680.3</v>
      </c>
      <c r="AC733" s="453" t="s">
        <v>792</v>
      </c>
      <c r="AD733" s="107" t="s">
        <v>683</v>
      </c>
      <c r="AE733" s="107"/>
      <c r="AF733" s="329">
        <f>'Punten per wedstrijd'!D661</f>
        <v>194.3</v>
      </c>
    </row>
    <row r="734" spans="1:32" s="3" customFormat="1" ht="15.75" customHeight="1">
      <c r="A734" s="452" t="s">
        <v>793</v>
      </c>
      <c r="B734" s="106" t="s">
        <v>1343</v>
      </c>
      <c r="C734" s="107"/>
      <c r="D734" s="329">
        <f>'Punten per wedstrijd'!D1063</f>
        <v>0</v>
      </c>
      <c r="E734" s="453" t="s">
        <v>793</v>
      </c>
      <c r="F734" s="107" t="s">
        <v>2716</v>
      </c>
      <c r="G734" s="107"/>
      <c r="H734" s="329">
        <f>'Punten per wedstrijd'!D176</f>
        <v>3278.4</v>
      </c>
      <c r="I734" s="453" t="s">
        <v>793</v>
      </c>
      <c r="J734" s="107" t="s">
        <v>2198</v>
      </c>
      <c r="K734" s="107"/>
      <c r="L734" s="329">
        <f>'Punten per wedstrijd'!D508</f>
        <v>538.90000000000009</v>
      </c>
      <c r="M734" s="453" t="s">
        <v>793</v>
      </c>
      <c r="N734" s="107" t="s">
        <v>2216</v>
      </c>
      <c r="O734" s="107"/>
      <c r="P734" s="329">
        <f>'Punten per wedstrijd'!D744</f>
        <v>177.89999999999998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107" t="s">
        <v>704</v>
      </c>
      <c r="W734" s="107"/>
      <c r="X734" s="329">
        <f>'Punten per wedstrijd'!D59</f>
        <v>4624.5</v>
      </c>
      <c r="Y734" s="453" t="s">
        <v>793</v>
      </c>
      <c r="Z734" s="285" t="s">
        <v>1664</v>
      </c>
      <c r="AA734" s="107"/>
      <c r="AB734" s="329">
        <f>'Punten per wedstrijd'!D292</f>
        <v>677.40000000000009</v>
      </c>
      <c r="AC734" s="453" t="s">
        <v>793</v>
      </c>
      <c r="AD734" s="107" t="s">
        <v>2201</v>
      </c>
      <c r="AE734" s="107"/>
      <c r="AF734" s="329">
        <f>'Punten per wedstrijd'!D610</f>
        <v>193.79999999999998</v>
      </c>
    </row>
    <row r="735" spans="1:32" s="3" customFormat="1" ht="15.75" customHeight="1">
      <c r="A735" s="452" t="s">
        <v>794</v>
      </c>
      <c r="B735" s="106" t="s">
        <v>1345</v>
      </c>
      <c r="C735" s="107"/>
      <c r="D735" s="329">
        <f>'Punten per wedstrijd'!D1064</f>
        <v>0</v>
      </c>
      <c r="E735" s="453" t="s">
        <v>794</v>
      </c>
      <c r="F735" s="107" t="s">
        <v>2195</v>
      </c>
      <c r="G735" s="107"/>
      <c r="H735" s="329">
        <f>'Punten per wedstrijd'!D149</f>
        <v>3272.25</v>
      </c>
      <c r="I735" s="453" t="s">
        <v>794</v>
      </c>
      <c r="J735" s="107" t="s">
        <v>2729</v>
      </c>
      <c r="K735" s="107"/>
      <c r="L735" s="329">
        <f>'Punten per wedstrijd'!D553</f>
        <v>537.20000000000005</v>
      </c>
      <c r="M735" s="453" t="s">
        <v>794</v>
      </c>
      <c r="N735" s="107" t="s">
        <v>2212</v>
      </c>
      <c r="O735" s="107"/>
      <c r="P735" s="329">
        <f>'Punten per wedstrijd'!D726</f>
        <v>177.89999999999998</v>
      </c>
      <c r="Q735" s="453" t="s">
        <v>794</v>
      </c>
      <c r="R735" s="284" t="s">
        <v>3636</v>
      </c>
      <c r="S735" s="453"/>
      <c r="T735" s="329">
        <f>'Punten per wedstrijd'!D914</f>
        <v>0</v>
      </c>
      <c r="U735" s="453" t="s">
        <v>794</v>
      </c>
      <c r="V735" s="284" t="s">
        <v>3624</v>
      </c>
      <c r="W735" s="107"/>
      <c r="X735" s="329">
        <f>'Punten per wedstrijd'!D25</f>
        <v>4592.6500000000005</v>
      </c>
      <c r="Y735" s="453" t="s">
        <v>794</v>
      </c>
      <c r="Z735" s="107" t="s">
        <v>3685</v>
      </c>
      <c r="AA735" s="107"/>
      <c r="AB735" s="329">
        <f>'Punten per wedstrijd'!D398</f>
        <v>675.59999999999991</v>
      </c>
      <c r="AC735" s="453" t="s">
        <v>794</v>
      </c>
      <c r="AD735" s="285" t="s">
        <v>33</v>
      </c>
      <c r="AE735" s="107"/>
      <c r="AF735" s="329">
        <f>'Punten per wedstrijd'!D680</f>
        <v>193.20000000000002</v>
      </c>
    </row>
    <row r="736" spans="1:32" s="3" customFormat="1" ht="15.75" customHeight="1">
      <c r="A736" s="453" t="s">
        <v>795</v>
      </c>
      <c r="B736" s="107" t="s">
        <v>2713</v>
      </c>
      <c r="C736" s="107"/>
      <c r="D736" s="329">
        <f>'Punten per wedstrijd'!D1065</f>
        <v>0</v>
      </c>
      <c r="E736" s="453" t="s">
        <v>795</v>
      </c>
      <c r="F736" s="107" t="s">
        <v>2212</v>
      </c>
      <c r="G736" s="107"/>
      <c r="H736" s="329">
        <f>'Punten per wedstrijd'!D166</f>
        <v>3272.2</v>
      </c>
      <c r="I736" s="453" t="s">
        <v>795</v>
      </c>
      <c r="J736" s="284" t="s">
        <v>3644</v>
      </c>
      <c r="K736" s="107"/>
      <c r="L736" s="329">
        <f>'Punten per wedstrijd'!D533</f>
        <v>532.4</v>
      </c>
      <c r="M736" s="453" t="s">
        <v>795</v>
      </c>
      <c r="N736" s="107" t="s">
        <v>2201</v>
      </c>
      <c r="O736" s="107"/>
      <c r="P736" s="329">
        <f>'Punten per wedstrijd'!D750</f>
        <v>177.2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107" t="s">
        <v>2732</v>
      </c>
      <c r="W736" s="107"/>
      <c r="X736" s="329">
        <f>'Punten per wedstrijd'!D60</f>
        <v>4588.5</v>
      </c>
      <c r="Y736" s="453" t="s">
        <v>795</v>
      </c>
      <c r="Z736" s="106" t="s">
        <v>1345</v>
      </c>
      <c r="AA736" s="107"/>
      <c r="AB736" s="329">
        <f>'Punten per wedstrijd'!D364</f>
        <v>672.30000000000007</v>
      </c>
      <c r="AC736" s="453" t="s">
        <v>795</v>
      </c>
      <c r="AD736" s="107" t="s">
        <v>2723</v>
      </c>
      <c r="AE736" s="107"/>
      <c r="AF736" s="329">
        <f>'Punten per wedstrijd'!D658</f>
        <v>190.7</v>
      </c>
    </row>
    <row r="737" spans="1:32" s="3" customFormat="1" ht="15.75" customHeight="1">
      <c r="A737" s="453" t="s">
        <v>796</v>
      </c>
      <c r="B737" s="284" t="s">
        <v>3638</v>
      </c>
      <c r="C737" s="107"/>
      <c r="D737" s="329">
        <f>'Punten per wedstrijd'!D1066</f>
        <v>0</v>
      </c>
      <c r="E737" s="453" t="s">
        <v>796</v>
      </c>
      <c r="F737" s="284" t="s">
        <v>3634</v>
      </c>
      <c r="G737" s="107"/>
      <c r="H737" s="329">
        <f>'Punten per wedstrijd'!D209</f>
        <v>3248.5</v>
      </c>
      <c r="I737" s="453" t="s">
        <v>796</v>
      </c>
      <c r="J737" s="107" t="s">
        <v>704</v>
      </c>
      <c r="K737" s="107"/>
      <c r="L737" s="329">
        <f>'Punten per wedstrijd'!D479</f>
        <v>525.90000000000009</v>
      </c>
      <c r="M737" s="453" t="s">
        <v>796</v>
      </c>
      <c r="N737" s="107" t="s">
        <v>2198</v>
      </c>
      <c r="O737" s="107"/>
      <c r="P737" s="329">
        <f>'Punten per wedstrijd'!D788</f>
        <v>176.7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4" t="s">
        <v>3641</v>
      </c>
      <c r="W737" s="107"/>
      <c r="X737" s="329">
        <f>'Punten per wedstrijd'!D94</f>
        <v>4585.9000000000005</v>
      </c>
      <c r="Y737" s="453" t="s">
        <v>796</v>
      </c>
      <c r="Z737" s="285" t="s">
        <v>1655</v>
      </c>
      <c r="AA737" s="107"/>
      <c r="AB737" s="329">
        <f>'Punten per wedstrijd'!D420</f>
        <v>665.8</v>
      </c>
      <c r="AC737" s="453" t="s">
        <v>796</v>
      </c>
      <c r="AD737" s="285" t="s">
        <v>15</v>
      </c>
      <c r="AE737" s="107"/>
      <c r="AF737" s="329">
        <f>'Punten per wedstrijd'!D601</f>
        <v>189.8</v>
      </c>
    </row>
    <row r="738" spans="1:32" s="3" customFormat="1" ht="15.75" customHeight="1">
      <c r="A738" s="453" t="s">
        <v>797</v>
      </c>
      <c r="B738" s="284" t="s">
        <v>3639</v>
      </c>
      <c r="C738" s="107"/>
      <c r="D738" s="329">
        <f>'Punten per wedstrijd'!D1067</f>
        <v>0</v>
      </c>
      <c r="E738" s="453" t="s">
        <v>797</v>
      </c>
      <c r="F738" s="285" t="s">
        <v>37</v>
      </c>
      <c r="G738" s="107"/>
      <c r="H738" s="329">
        <f>'Punten per wedstrijd'!D261</f>
        <v>3243.7</v>
      </c>
      <c r="I738" s="453" t="s">
        <v>797</v>
      </c>
      <c r="J738" s="107" t="s">
        <v>2848</v>
      </c>
      <c r="K738" s="107"/>
      <c r="L738" s="329">
        <f>'Punten per wedstrijd'!D437</f>
        <v>525.5</v>
      </c>
      <c r="M738" s="453" t="s">
        <v>797</v>
      </c>
      <c r="N738" s="107" t="s">
        <v>154</v>
      </c>
      <c r="O738" s="107"/>
      <c r="P738" s="329">
        <f>'Punten per wedstrijd'!D795</f>
        <v>171.4</v>
      </c>
      <c r="Q738" s="453" t="s">
        <v>797</v>
      </c>
      <c r="R738" s="107" t="s">
        <v>3637</v>
      </c>
      <c r="S738" s="453"/>
      <c r="T738" s="329">
        <f>'Punten per wedstrijd'!D919</f>
        <v>0</v>
      </c>
      <c r="U738" s="453" t="s">
        <v>797</v>
      </c>
      <c r="V738" s="107" t="s">
        <v>2728</v>
      </c>
      <c r="W738" s="107"/>
      <c r="X738" s="329">
        <f>'Punten per wedstrijd'!D137</f>
        <v>4581.8999999999996</v>
      </c>
      <c r="Y738" s="453" t="s">
        <v>797</v>
      </c>
      <c r="Z738" s="107" t="s">
        <v>686</v>
      </c>
      <c r="AA738" s="107"/>
      <c r="AB738" s="329">
        <f>'Punten per wedstrijd'!D399</f>
        <v>661.40000000000009</v>
      </c>
      <c r="AC738" s="453" t="s">
        <v>797</v>
      </c>
      <c r="AD738" s="107" t="s">
        <v>658</v>
      </c>
      <c r="AE738" s="107"/>
      <c r="AF738" s="329">
        <f>'Punten per wedstrijd'!D699</f>
        <v>187.9</v>
      </c>
    </row>
    <row r="739" spans="1:32" s="3" customFormat="1" ht="15.75" customHeight="1">
      <c r="A739" s="453" t="s">
        <v>798</v>
      </c>
      <c r="B739" s="107" t="s">
        <v>2198</v>
      </c>
      <c r="C739" s="107"/>
      <c r="D739" s="329">
        <f>'Punten per wedstrijd'!D1068</f>
        <v>0</v>
      </c>
      <c r="E739" s="453" t="s">
        <v>798</v>
      </c>
      <c r="F739" s="284" t="s">
        <v>3644</v>
      </c>
      <c r="G739" s="107"/>
      <c r="H739" s="329">
        <f>'Punten per wedstrijd'!D253</f>
        <v>3238.1500000000005</v>
      </c>
      <c r="I739" s="453" t="s">
        <v>798</v>
      </c>
      <c r="J739" s="284" t="s">
        <v>3642</v>
      </c>
      <c r="K739" s="107"/>
      <c r="L739" s="329">
        <f>'Punten per wedstrijd'!D523</f>
        <v>525.20000000000005</v>
      </c>
      <c r="M739" s="453" t="s">
        <v>798</v>
      </c>
      <c r="N739" s="107" t="s">
        <v>2732</v>
      </c>
      <c r="O739" s="107"/>
      <c r="P739" s="329">
        <f>'Punten per wedstrijd'!D760</f>
        <v>171.1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107" t="s">
        <v>2217</v>
      </c>
      <c r="W739" s="107"/>
      <c r="X739" s="329">
        <f>'Punten per wedstrijd'!D132</f>
        <v>4543.7500000000009</v>
      </c>
      <c r="Y739" s="453" t="s">
        <v>798</v>
      </c>
      <c r="Z739" s="107" t="s">
        <v>2734</v>
      </c>
      <c r="AA739" s="107"/>
      <c r="AB739" s="329">
        <f>'Punten per wedstrijd'!D372</f>
        <v>660.4</v>
      </c>
      <c r="AC739" s="453" t="s">
        <v>798</v>
      </c>
      <c r="AD739" s="107" t="s">
        <v>3637</v>
      </c>
      <c r="AE739" s="107"/>
      <c r="AF739" s="329">
        <f>'Punten per wedstrijd'!D639</f>
        <v>187.00000000000003</v>
      </c>
    </row>
    <row r="740" spans="1:32" s="3" customFormat="1" ht="15.75" customHeight="1">
      <c r="A740" s="453" t="s">
        <v>799</v>
      </c>
      <c r="B740" s="107" t="s">
        <v>651</v>
      </c>
      <c r="C740" s="107"/>
      <c r="D740" s="329">
        <f>'Punten per wedstrijd'!D1069</f>
        <v>0</v>
      </c>
      <c r="E740" s="453" t="s">
        <v>799</v>
      </c>
      <c r="F740" s="107" t="s">
        <v>2732</v>
      </c>
      <c r="G740" s="107"/>
      <c r="H740" s="329">
        <f>'Punten per wedstrijd'!D200</f>
        <v>3233</v>
      </c>
      <c r="I740" s="453" t="s">
        <v>799</v>
      </c>
      <c r="J740" s="107" t="s">
        <v>3637</v>
      </c>
      <c r="K740" s="107"/>
      <c r="L740" s="329">
        <f>'Punten per wedstrijd'!D499</f>
        <v>524.9</v>
      </c>
      <c r="M740" s="453" t="s">
        <v>799</v>
      </c>
      <c r="N740" s="107" t="s">
        <v>687</v>
      </c>
      <c r="O740" s="107"/>
      <c r="P740" s="329">
        <f>'Punten per wedstrijd'!D738</f>
        <v>170.9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2713</v>
      </c>
      <c r="W740" s="107"/>
      <c r="X740" s="329">
        <f>'Punten per wedstrijd'!D85</f>
        <v>4537.75</v>
      </c>
      <c r="Y740" s="453" t="s">
        <v>799</v>
      </c>
      <c r="Z740" s="285" t="s">
        <v>37</v>
      </c>
      <c r="AA740" s="107"/>
      <c r="AB740" s="329">
        <f>'Punten per wedstrijd'!D401</f>
        <v>658.40000000000009</v>
      </c>
      <c r="AC740" s="453" t="s">
        <v>799</v>
      </c>
      <c r="AD740" s="107" t="s">
        <v>3685</v>
      </c>
      <c r="AE740" s="107"/>
      <c r="AF740" s="329">
        <f>'Punten per wedstrijd'!D678</f>
        <v>185.50000000000003</v>
      </c>
    </row>
    <row r="741" spans="1:32" s="3" customFormat="1" ht="15.75" customHeight="1">
      <c r="A741" s="453" t="s">
        <v>800</v>
      </c>
      <c r="B741" s="107" t="s">
        <v>682</v>
      </c>
      <c r="C741" s="107"/>
      <c r="D741" s="329">
        <f>'Punten per wedstrijd'!D1070</f>
        <v>0</v>
      </c>
      <c r="E741" s="453" t="s">
        <v>800</v>
      </c>
      <c r="F741" s="107" t="s">
        <v>2832</v>
      </c>
      <c r="G741" s="107"/>
      <c r="H741" s="329">
        <f>'Punten per wedstrijd'!D251</f>
        <v>3194</v>
      </c>
      <c r="I741" s="453" t="s">
        <v>800</v>
      </c>
      <c r="J741" s="285" t="s">
        <v>11</v>
      </c>
      <c r="K741" s="107"/>
      <c r="L741" s="329">
        <f>'Punten per wedstrijd'!D450</f>
        <v>520.20000000000005</v>
      </c>
      <c r="M741" s="453" t="s">
        <v>800</v>
      </c>
      <c r="N741" s="285" t="s">
        <v>31</v>
      </c>
      <c r="O741" s="107"/>
      <c r="P741" s="329">
        <f>'Punten per wedstrijd'!D814</f>
        <v>170.29999999999998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25</v>
      </c>
      <c r="W741" s="107"/>
      <c r="X741" s="329">
        <f>'Punten per wedstrijd'!D81</f>
        <v>4535.4000000000005</v>
      </c>
      <c r="Y741" s="453" t="s">
        <v>800</v>
      </c>
      <c r="Z741" s="284" t="s">
        <v>3620</v>
      </c>
      <c r="AA741" s="107"/>
      <c r="AB741" s="329">
        <f>'Punten per wedstrijd'!D287</f>
        <v>654</v>
      </c>
      <c r="AC741" s="453" t="s">
        <v>800</v>
      </c>
      <c r="AD741" s="285" t="s">
        <v>1671</v>
      </c>
      <c r="AE741" s="107"/>
      <c r="AF741" s="329">
        <f>'Punten per wedstrijd'!D689</f>
        <v>183.5</v>
      </c>
    </row>
    <row r="742" spans="1:32" s="3" customFormat="1" ht="15.75" customHeight="1">
      <c r="A742" s="453" t="s">
        <v>801</v>
      </c>
      <c r="B742" s="107" t="s">
        <v>2708</v>
      </c>
      <c r="C742" s="107"/>
      <c r="D742" s="329">
        <f>'Punten per wedstrijd'!D1071</f>
        <v>0</v>
      </c>
      <c r="E742" s="453" t="s">
        <v>801</v>
      </c>
      <c r="F742" s="107" t="s">
        <v>2729</v>
      </c>
      <c r="G742" s="107"/>
      <c r="H742" s="329">
        <f>'Punten per wedstrijd'!D273</f>
        <v>3187.8999999999996</v>
      </c>
      <c r="I742" s="453" t="s">
        <v>801</v>
      </c>
      <c r="J742" s="107" t="s">
        <v>687</v>
      </c>
      <c r="K742" s="107"/>
      <c r="L742" s="329">
        <f>'Punten per wedstrijd'!D458</f>
        <v>515</v>
      </c>
      <c r="M742" s="453" t="s">
        <v>801</v>
      </c>
      <c r="N742" s="284" t="s">
        <v>142</v>
      </c>
      <c r="O742" s="107"/>
      <c r="P742" s="329">
        <f>'Punten per wedstrijd'!D799</f>
        <v>169.3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2715</v>
      </c>
      <c r="W742" s="107"/>
      <c r="X742" s="329">
        <f>'Punten per wedstrijd'!D63</f>
        <v>4523.9000000000005</v>
      </c>
      <c r="Y742" s="453" t="s">
        <v>801</v>
      </c>
      <c r="Z742" s="107" t="s">
        <v>683</v>
      </c>
      <c r="AA742" s="107"/>
      <c r="AB742" s="329">
        <f>'Punten per wedstrijd'!D381</f>
        <v>653.19999999999993</v>
      </c>
      <c r="AC742" s="453" t="s">
        <v>801</v>
      </c>
      <c r="AD742" s="107" t="s">
        <v>2720</v>
      </c>
      <c r="AE742" s="107"/>
      <c r="AF742" s="329">
        <f>'Punten per wedstrijd'!D588</f>
        <v>181.50000000000003</v>
      </c>
    </row>
    <row r="743" spans="1:32" s="3" customFormat="1" ht="15.75" customHeight="1">
      <c r="A743" s="453" t="s">
        <v>802</v>
      </c>
      <c r="B743" s="107" t="s">
        <v>2734</v>
      </c>
      <c r="C743" s="107"/>
      <c r="D743" s="329">
        <f>'Punten per wedstrijd'!D1072</f>
        <v>0</v>
      </c>
      <c r="E743" s="453" t="s">
        <v>802</v>
      </c>
      <c r="F743" s="107" t="s">
        <v>2210</v>
      </c>
      <c r="G743" s="107"/>
      <c r="H743" s="329">
        <f>'Punten per wedstrijd'!D236</f>
        <v>3143.7000000000003</v>
      </c>
      <c r="I743" s="453" t="s">
        <v>802</v>
      </c>
      <c r="J743" s="284" t="s">
        <v>143</v>
      </c>
      <c r="K743" s="107"/>
      <c r="L743" s="329">
        <f>'Punten per wedstrijd'!D542</f>
        <v>514.9</v>
      </c>
      <c r="M743" s="453" t="s">
        <v>802</v>
      </c>
      <c r="N743" s="107" t="s">
        <v>2710</v>
      </c>
      <c r="O743" s="107"/>
      <c r="P743" s="329">
        <f>'Punten per wedstrijd'!D831</f>
        <v>169.20000000000002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15</v>
      </c>
      <c r="W743" s="107"/>
      <c r="X743" s="329">
        <f>'Punten per wedstrijd'!D41</f>
        <v>4516.7</v>
      </c>
      <c r="Y743" s="453" t="s">
        <v>802</v>
      </c>
      <c r="Z743" s="106" t="s">
        <v>1343</v>
      </c>
      <c r="AA743" s="107"/>
      <c r="AB743" s="329">
        <f>'Punten per wedstrijd'!D363</f>
        <v>653.1</v>
      </c>
      <c r="AC743" s="453" t="s">
        <v>802</v>
      </c>
      <c r="AD743" s="284" t="s">
        <v>3647</v>
      </c>
      <c r="AE743" s="107"/>
      <c r="AF743" s="329">
        <f>'Punten per wedstrijd'!D687</f>
        <v>178.3</v>
      </c>
    </row>
    <row r="744" spans="1:32" s="3" customFormat="1" ht="15.75" customHeight="1">
      <c r="A744" s="453" t="s">
        <v>803</v>
      </c>
      <c r="B744" s="284" t="s">
        <v>3640</v>
      </c>
      <c r="C744" s="107"/>
      <c r="D744" s="329">
        <f>'Punten per wedstrijd'!D1073</f>
        <v>0</v>
      </c>
      <c r="E744" s="453" t="s">
        <v>803</v>
      </c>
      <c r="F744" s="106" t="s">
        <v>1342</v>
      </c>
      <c r="G744" s="107"/>
      <c r="H744" s="329">
        <f>'Punten per wedstrijd'!D156</f>
        <v>3123.7</v>
      </c>
      <c r="I744" s="453" t="s">
        <v>803</v>
      </c>
      <c r="J744" s="107" t="s">
        <v>2708</v>
      </c>
      <c r="K744" s="107"/>
      <c r="L744" s="329">
        <f>'Punten per wedstrijd'!D511</f>
        <v>511.80000000000007</v>
      </c>
      <c r="M744" s="453" t="s">
        <v>803</v>
      </c>
      <c r="N744" s="107" t="s">
        <v>2722</v>
      </c>
      <c r="O744" s="107"/>
      <c r="P744" s="329">
        <f>'Punten per wedstrijd'!D826</f>
        <v>167.39999999999995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285" t="s">
        <v>1664</v>
      </c>
      <c r="W744" s="107"/>
      <c r="X744" s="329">
        <f>'Punten per wedstrijd'!D12</f>
        <v>4510.3999999999996</v>
      </c>
      <c r="Y744" s="453" t="s">
        <v>803</v>
      </c>
      <c r="Z744" s="107" t="s">
        <v>2848</v>
      </c>
      <c r="AA744" s="107"/>
      <c r="AB744" s="329">
        <f>'Punten per wedstrijd'!D297</f>
        <v>651.79999999999995</v>
      </c>
      <c r="AC744" s="453" t="s">
        <v>803</v>
      </c>
      <c r="AD744" s="107" t="s">
        <v>651</v>
      </c>
      <c r="AE744" s="107"/>
      <c r="AF744" s="329">
        <f>'Punten per wedstrijd'!D649</f>
        <v>173.2</v>
      </c>
    </row>
    <row r="745" spans="1:32" s="3" customFormat="1" ht="15.75" customHeight="1">
      <c r="A745" s="453" t="s">
        <v>804</v>
      </c>
      <c r="B745" s="284" t="s">
        <v>3641</v>
      </c>
      <c r="C745" s="107"/>
      <c r="D745" s="329">
        <f>'Punten per wedstrijd'!D1074</f>
        <v>0</v>
      </c>
      <c r="E745" s="453" t="s">
        <v>804</v>
      </c>
      <c r="F745" s="107" t="s">
        <v>2710</v>
      </c>
      <c r="G745" s="107"/>
      <c r="H745" s="329">
        <f>'Punten per wedstrijd'!D271</f>
        <v>3096.1999999999994</v>
      </c>
      <c r="I745" s="453" t="s">
        <v>804</v>
      </c>
      <c r="J745" s="107" t="s">
        <v>2220</v>
      </c>
      <c r="K745" s="107"/>
      <c r="L745" s="329">
        <f>'Punten per wedstrijd'!D473</f>
        <v>510.8</v>
      </c>
      <c r="M745" s="453" t="s">
        <v>804</v>
      </c>
      <c r="N745" s="107" t="s">
        <v>153</v>
      </c>
      <c r="O745" s="107"/>
      <c r="P745" s="329">
        <f>'Punten per wedstrijd'!D723</f>
        <v>166.80000000000004</v>
      </c>
      <c r="Q745" s="453" t="s">
        <v>804</v>
      </c>
      <c r="R745" s="284" t="s">
        <v>3638</v>
      </c>
      <c r="S745" s="453"/>
      <c r="T745" s="329">
        <f>'Punten per wedstrijd'!D926</f>
        <v>0</v>
      </c>
      <c r="U745" s="453" t="s">
        <v>804</v>
      </c>
      <c r="V745" s="285" t="s">
        <v>1658</v>
      </c>
      <c r="W745" s="107"/>
      <c r="X745" s="329">
        <f>'Punten per wedstrijd'!D35</f>
        <v>4500.75</v>
      </c>
      <c r="Y745" s="453" t="s">
        <v>804</v>
      </c>
      <c r="Z745" s="284" t="s">
        <v>3625</v>
      </c>
      <c r="AA745" s="107"/>
      <c r="AB745" s="329">
        <f>'Punten per wedstrijd'!D307</f>
        <v>647.50000000000011</v>
      </c>
      <c r="AC745" s="453" t="s">
        <v>804</v>
      </c>
      <c r="AD745" s="107" t="s">
        <v>682</v>
      </c>
      <c r="AE745" s="107"/>
      <c r="AF745" s="329">
        <f>'Punten per wedstrijd'!D650</f>
        <v>173.1</v>
      </c>
    </row>
    <row r="746" spans="1:32" s="3" customFormat="1" ht="15.75" customHeight="1">
      <c r="A746" s="453" t="s">
        <v>805</v>
      </c>
      <c r="B746" s="107" t="s">
        <v>154</v>
      </c>
      <c r="C746" s="107"/>
      <c r="D746" s="329">
        <f>'Punten per wedstrijd'!D1075</f>
        <v>0</v>
      </c>
      <c r="E746" s="453" t="s">
        <v>805</v>
      </c>
      <c r="F746" s="285" t="s">
        <v>1657</v>
      </c>
      <c r="G746" s="107"/>
      <c r="H746" s="329">
        <f>'Punten per wedstrijd'!D145</f>
        <v>3084.4999999999995</v>
      </c>
      <c r="I746" s="453" t="s">
        <v>805</v>
      </c>
      <c r="J746" s="284" t="s">
        <v>3645</v>
      </c>
      <c r="K746" s="107"/>
      <c r="L746" s="329">
        <f>'Punten per wedstrijd'!D537</f>
        <v>509.40000000000003</v>
      </c>
      <c r="M746" s="453" t="s">
        <v>805</v>
      </c>
      <c r="N746" s="285" t="s">
        <v>2325</v>
      </c>
      <c r="O746" s="107"/>
      <c r="P746" s="329">
        <f>'Punten per wedstrijd'!D761</f>
        <v>166.5</v>
      </c>
      <c r="Q746" s="453" t="s">
        <v>805</v>
      </c>
      <c r="R746" s="284" t="s">
        <v>3639</v>
      </c>
      <c r="S746" s="453"/>
      <c r="T746" s="329">
        <f>'Punten per wedstrijd'!D927</f>
        <v>0</v>
      </c>
      <c r="U746" s="453" t="s">
        <v>805</v>
      </c>
      <c r="V746" s="107" t="s">
        <v>2716</v>
      </c>
      <c r="W746" s="107"/>
      <c r="X746" s="329">
        <f>'Punten per wedstrijd'!D36</f>
        <v>4497</v>
      </c>
      <c r="Y746" s="453" t="s">
        <v>805</v>
      </c>
      <c r="Z746" s="107" t="s">
        <v>700</v>
      </c>
      <c r="AA746" s="107"/>
      <c r="AB746" s="329">
        <f>'Punten per wedstrijd'!D344</f>
        <v>646.69999999999993</v>
      </c>
      <c r="AC746" s="453" t="s">
        <v>805</v>
      </c>
      <c r="AD746" s="107" t="s">
        <v>669</v>
      </c>
      <c r="AE746" s="107"/>
      <c r="AF746" s="329">
        <f>'Punten per wedstrijd'!D657</f>
        <v>172</v>
      </c>
    </row>
    <row r="747" spans="1:32" s="3" customFormat="1" ht="15.75" customHeight="1">
      <c r="A747" s="453" t="s">
        <v>806</v>
      </c>
      <c r="B747" s="107" t="s">
        <v>2210</v>
      </c>
      <c r="C747" s="107"/>
      <c r="D747" s="329">
        <f>'Punten per wedstrijd'!D1076</f>
        <v>0</v>
      </c>
      <c r="E747" s="453" t="s">
        <v>806</v>
      </c>
      <c r="F747" s="107" t="s">
        <v>2714</v>
      </c>
      <c r="G747" s="107"/>
      <c r="H747" s="329">
        <f>'Punten per wedstrijd'!D250</f>
        <v>3047.8</v>
      </c>
      <c r="I747" s="453" t="s">
        <v>806</v>
      </c>
      <c r="J747" s="284" t="s">
        <v>3620</v>
      </c>
      <c r="K747" s="107"/>
      <c r="L747" s="329">
        <f>'Punten per wedstrijd'!D427</f>
        <v>508.7</v>
      </c>
      <c r="M747" s="453" t="s">
        <v>806</v>
      </c>
      <c r="N747" s="285" t="s">
        <v>11</v>
      </c>
      <c r="O747" s="107"/>
      <c r="P747" s="329">
        <f>'Punten per wedstrijd'!D730</f>
        <v>166.3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285" t="s">
        <v>1671</v>
      </c>
      <c r="W747" s="107"/>
      <c r="X747" s="329">
        <f>'Punten per wedstrijd'!D129</f>
        <v>4487.5499999999993</v>
      </c>
      <c r="Y747" s="453" t="s">
        <v>806</v>
      </c>
      <c r="Z747" s="107" t="s">
        <v>2201</v>
      </c>
      <c r="AA747" s="107"/>
      <c r="AB747" s="329">
        <f>'Punten per wedstrijd'!D330</f>
        <v>643.20000000000005</v>
      </c>
      <c r="AC747" s="453" t="s">
        <v>806</v>
      </c>
      <c r="AD747" s="106" t="s">
        <v>1343</v>
      </c>
      <c r="AE747" s="107"/>
      <c r="AF747" s="329">
        <f>'Punten per wedstrijd'!D643</f>
        <v>169.7</v>
      </c>
    </row>
    <row r="748" spans="1:32" s="3" customFormat="1" ht="15.75" customHeight="1">
      <c r="A748" s="453" t="s">
        <v>807</v>
      </c>
      <c r="B748" s="107" t="s">
        <v>669</v>
      </c>
      <c r="C748" s="107"/>
      <c r="D748" s="329">
        <f>'Punten per wedstrijd'!D1077</f>
        <v>0</v>
      </c>
      <c r="E748" s="453" t="s">
        <v>807</v>
      </c>
      <c r="F748" s="107" t="s">
        <v>3637</v>
      </c>
      <c r="G748" s="107"/>
      <c r="H748" s="329">
        <f>'Punten per wedstrijd'!D219</f>
        <v>3043.1</v>
      </c>
      <c r="I748" s="453" t="s">
        <v>807</v>
      </c>
      <c r="J748" s="107" t="s">
        <v>2709</v>
      </c>
      <c r="K748" s="107"/>
      <c r="L748" s="329">
        <f>'Punten per wedstrijd'!D558</f>
        <v>506.9</v>
      </c>
      <c r="M748" s="453" t="s">
        <v>807</v>
      </c>
      <c r="N748" s="107" t="s">
        <v>2723</v>
      </c>
      <c r="O748" s="107"/>
      <c r="P748" s="329">
        <f>'Punten per wedstrijd'!D798</f>
        <v>165.3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2202</v>
      </c>
      <c r="W748" s="107"/>
      <c r="X748" s="329">
        <f>'Punten per wedstrijd'!D76</f>
        <v>4468.3</v>
      </c>
      <c r="Y748" s="453" t="s">
        <v>807</v>
      </c>
      <c r="Z748" s="107" t="s">
        <v>2196</v>
      </c>
      <c r="AA748" s="107"/>
      <c r="AB748" s="329">
        <f>'Punten per wedstrijd'!D302</f>
        <v>642.85</v>
      </c>
      <c r="AC748" s="453" t="s">
        <v>807</v>
      </c>
      <c r="AD748" s="107" t="s">
        <v>654</v>
      </c>
      <c r="AE748" s="107"/>
      <c r="AF748" s="329">
        <f>'Punten per wedstrijd'!D665</f>
        <v>168.79999999999998</v>
      </c>
    </row>
    <row r="749" spans="1:32" s="3" customFormat="1" ht="15.75" customHeight="1">
      <c r="A749" s="453" t="s">
        <v>808</v>
      </c>
      <c r="B749" s="107" t="s">
        <v>2723</v>
      </c>
      <c r="C749" s="107"/>
      <c r="D749" s="329">
        <f>'Punten per wedstrijd'!D1078</f>
        <v>0</v>
      </c>
      <c r="E749" s="453" t="s">
        <v>808</v>
      </c>
      <c r="F749" s="107" t="s">
        <v>2724</v>
      </c>
      <c r="G749" s="107"/>
      <c r="H749" s="329">
        <f>'Punten per wedstrijd'!D242</f>
        <v>3039.3</v>
      </c>
      <c r="I749" s="453" t="s">
        <v>808</v>
      </c>
      <c r="J749" s="284" t="s">
        <v>3641</v>
      </c>
      <c r="K749" s="107"/>
      <c r="L749" s="329">
        <f>'Punten per wedstrijd'!D514</f>
        <v>505.7</v>
      </c>
      <c r="M749" s="453" t="s">
        <v>808</v>
      </c>
      <c r="N749" s="107" t="s">
        <v>683</v>
      </c>
      <c r="O749" s="107"/>
      <c r="P749" s="329">
        <f>'Punten per wedstrijd'!D801</f>
        <v>164.8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2203</v>
      </c>
      <c r="W749" s="107"/>
      <c r="X749" s="329">
        <f>'Punten per wedstrijd'!D71</f>
        <v>4445.6000000000004</v>
      </c>
      <c r="Y749" s="453" t="s">
        <v>808</v>
      </c>
      <c r="Z749" s="107" t="s">
        <v>653</v>
      </c>
      <c r="AA749" s="107"/>
      <c r="AB749" s="329">
        <f>'Punten per wedstrijd'!D386</f>
        <v>638.29999999999995</v>
      </c>
      <c r="AC749" s="453" t="s">
        <v>808</v>
      </c>
      <c r="AD749" s="284" t="s">
        <v>3640</v>
      </c>
      <c r="AE749" s="107"/>
      <c r="AF749" s="329">
        <f>'Punten per wedstrijd'!D653</f>
        <v>167.6</v>
      </c>
    </row>
    <row r="750" spans="1:32" s="3" customFormat="1" ht="15.75" customHeight="1">
      <c r="A750" s="453" t="s">
        <v>809</v>
      </c>
      <c r="B750" s="284" t="s">
        <v>142</v>
      </c>
      <c r="C750" s="107"/>
      <c r="D750" s="329">
        <f>'Punten per wedstrijd'!D1079</f>
        <v>0</v>
      </c>
      <c r="E750" s="453" t="s">
        <v>809</v>
      </c>
      <c r="F750" s="284" t="s">
        <v>3625</v>
      </c>
      <c r="G750" s="107"/>
      <c r="H750" s="329">
        <f>'Punten per wedstrijd'!D167</f>
        <v>3018.2499999999995</v>
      </c>
      <c r="I750" s="453" t="s">
        <v>809</v>
      </c>
      <c r="J750" s="284" t="s">
        <v>3629</v>
      </c>
      <c r="K750" s="107"/>
      <c r="L750" s="329">
        <f>'Punten per wedstrijd'!D468</f>
        <v>505.6</v>
      </c>
      <c r="M750" s="453" t="s">
        <v>809</v>
      </c>
      <c r="N750" s="285" t="s">
        <v>1667</v>
      </c>
      <c r="O750" s="107"/>
      <c r="P750" s="329">
        <f>'Punten per wedstrijd'!D768</f>
        <v>163.30000000000001</v>
      </c>
      <c r="Q750" s="453" t="s">
        <v>809</v>
      </c>
      <c r="R750" s="284" t="s">
        <v>3640</v>
      </c>
      <c r="S750" s="453"/>
      <c r="T750" s="329">
        <f>'Punten per wedstrijd'!D933</f>
        <v>0</v>
      </c>
      <c r="U750" s="453" t="s">
        <v>809</v>
      </c>
      <c r="V750" s="107" t="s">
        <v>154</v>
      </c>
      <c r="W750" s="107"/>
      <c r="X750" s="329">
        <f>'Punten per wedstrijd'!D95</f>
        <v>4443.45</v>
      </c>
      <c r="Y750" s="453" t="s">
        <v>809</v>
      </c>
      <c r="Z750" s="284" t="s">
        <v>3621</v>
      </c>
      <c r="AA750" s="107"/>
      <c r="AB750" s="329">
        <f>'Punten per wedstrijd'!D293</f>
        <v>634</v>
      </c>
      <c r="AC750" s="453" t="s">
        <v>809</v>
      </c>
      <c r="AD750" s="284" t="s">
        <v>3626</v>
      </c>
      <c r="AE750" s="107"/>
      <c r="AF750" s="329">
        <f>'Punten per wedstrijd'!D597</f>
        <v>167.1</v>
      </c>
    </row>
    <row r="751" spans="1:32" s="3" customFormat="1" ht="15.75" customHeight="1">
      <c r="A751" s="453" t="s">
        <v>810</v>
      </c>
      <c r="B751" s="106" t="s">
        <v>1349</v>
      </c>
      <c r="C751" s="107"/>
      <c r="D751" s="329">
        <f>'Punten per wedstrijd'!D1080</f>
        <v>0</v>
      </c>
      <c r="E751" s="453" t="s">
        <v>810</v>
      </c>
      <c r="F751" s="107" t="s">
        <v>2734</v>
      </c>
      <c r="G751" s="107"/>
      <c r="H751" s="329">
        <f>'Punten per wedstrijd'!D232</f>
        <v>2976.9999999999995</v>
      </c>
      <c r="I751" s="453" t="s">
        <v>810</v>
      </c>
      <c r="J751" s="285" t="s">
        <v>1690</v>
      </c>
      <c r="K751" s="107"/>
      <c r="L751" s="329">
        <f>'Punten per wedstrijd'!D524</f>
        <v>501</v>
      </c>
      <c r="M751" s="453" t="s">
        <v>810</v>
      </c>
      <c r="N751" s="284" t="s">
        <v>3643</v>
      </c>
      <c r="O751" s="107"/>
      <c r="P751" s="329">
        <f>'Punten per wedstrijd'!D812</f>
        <v>160.89999999999998</v>
      </c>
      <c r="Q751" s="453" t="s">
        <v>810</v>
      </c>
      <c r="R751" s="284" t="s">
        <v>3641</v>
      </c>
      <c r="S751" s="453"/>
      <c r="T751" s="329">
        <f>'Punten per wedstrijd'!D934</f>
        <v>0</v>
      </c>
      <c r="U751" s="453" t="s">
        <v>810</v>
      </c>
      <c r="V751" s="284" t="s">
        <v>3629</v>
      </c>
      <c r="W751" s="107"/>
      <c r="X751" s="329">
        <f>'Punten per wedstrijd'!D48</f>
        <v>4426.1000000000004</v>
      </c>
      <c r="Y751" s="453" t="s">
        <v>810</v>
      </c>
      <c r="Z751" s="285" t="s">
        <v>1653</v>
      </c>
      <c r="AA751" s="107"/>
      <c r="AB751" s="329">
        <f>'Punten per wedstrijd'!D301</f>
        <v>632.6</v>
      </c>
      <c r="AC751" s="453" t="s">
        <v>810</v>
      </c>
      <c r="AD751" s="106" t="s">
        <v>1337</v>
      </c>
      <c r="AE751" s="107"/>
      <c r="AF751" s="329">
        <f>'Punten per wedstrijd'!D568</f>
        <v>166.30000000000004</v>
      </c>
    </row>
    <row r="752" spans="1:32" s="3" customFormat="1" ht="15.75" customHeight="1">
      <c r="A752" s="453" t="s">
        <v>811</v>
      </c>
      <c r="B752" s="107" t="s">
        <v>683</v>
      </c>
      <c r="C752" s="107"/>
      <c r="D752" s="329">
        <f>'Punten per wedstrijd'!D1081</f>
        <v>0</v>
      </c>
      <c r="E752" s="453" t="s">
        <v>811</v>
      </c>
      <c r="F752" s="284" t="s">
        <v>3643</v>
      </c>
      <c r="G752" s="107"/>
      <c r="H752" s="329">
        <f>'Punten per wedstrijd'!D252</f>
        <v>2917.75</v>
      </c>
      <c r="I752" s="453" t="s">
        <v>811</v>
      </c>
      <c r="J752" s="107" t="s">
        <v>2721</v>
      </c>
      <c r="K752" s="107"/>
      <c r="L752" s="329">
        <f>'Punten per wedstrijd'!D544</f>
        <v>499.70000000000005</v>
      </c>
      <c r="M752" s="453" t="s">
        <v>811</v>
      </c>
      <c r="N752" s="285" t="s">
        <v>1</v>
      </c>
      <c r="O752" s="107"/>
      <c r="P752" s="329">
        <f>'Punten per wedstrijd'!D710</f>
        <v>160.30000000000001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5" t="s">
        <v>1649</v>
      </c>
      <c r="W752" s="107"/>
      <c r="X752" s="329">
        <f>'Punten per wedstrijd'!D109</f>
        <v>4423.5</v>
      </c>
      <c r="Y752" s="453" t="s">
        <v>811</v>
      </c>
      <c r="Z752" s="107" t="s">
        <v>658</v>
      </c>
      <c r="AA752" s="107"/>
      <c r="AB752" s="329">
        <f>'Punten per wedstrijd'!D419</f>
        <v>631.4</v>
      </c>
      <c r="AC752" s="453" t="s">
        <v>811</v>
      </c>
      <c r="AD752" s="285" t="s">
        <v>1690</v>
      </c>
      <c r="AE752" s="107"/>
      <c r="AF752" s="329">
        <f>'Punten per wedstrijd'!D664</f>
        <v>162.39999999999998</v>
      </c>
    </row>
    <row r="753" spans="1:32" s="3" customFormat="1" ht="15.75" customHeight="1">
      <c r="A753" s="453" t="s">
        <v>812</v>
      </c>
      <c r="B753" s="107" t="s">
        <v>2724</v>
      </c>
      <c r="C753" s="107"/>
      <c r="D753" s="329">
        <f>'Punten per wedstrijd'!D1082</f>
        <v>0</v>
      </c>
      <c r="E753" s="453" t="s">
        <v>812</v>
      </c>
      <c r="F753" s="284" t="s">
        <v>3621</v>
      </c>
      <c r="G753" s="107"/>
      <c r="H753" s="329">
        <f>'Punten per wedstrijd'!D153</f>
        <v>2893.7</v>
      </c>
      <c r="I753" s="453" t="s">
        <v>812</v>
      </c>
      <c r="J753" s="107" t="s">
        <v>639</v>
      </c>
      <c r="K753" s="107"/>
      <c r="L753" s="329">
        <f>'Punten per wedstrijd'!D459</f>
        <v>494.2</v>
      </c>
      <c r="M753" s="453" t="s">
        <v>812</v>
      </c>
      <c r="N753" s="285" t="s">
        <v>1671</v>
      </c>
      <c r="O753" s="107"/>
      <c r="P753" s="329">
        <f>'Punten per wedstrijd'!D829</f>
        <v>158.39999999999998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107" t="s">
        <v>2722</v>
      </c>
      <c r="W753" s="107"/>
      <c r="X753" s="329">
        <f>'Punten per wedstrijd'!D126</f>
        <v>4416.2999999999993</v>
      </c>
      <c r="Y753" s="453" t="s">
        <v>812</v>
      </c>
      <c r="Z753" s="107" t="s">
        <v>639</v>
      </c>
      <c r="AA753" s="107"/>
      <c r="AB753" s="329">
        <f>'Punten per wedstrijd'!D319</f>
        <v>628.05000000000007</v>
      </c>
      <c r="AC753" s="453" t="s">
        <v>812</v>
      </c>
      <c r="AD753" s="285" t="s">
        <v>1661</v>
      </c>
      <c r="AE753" s="107"/>
      <c r="AF753" s="329">
        <f>'Punten per wedstrijd'!D589</f>
        <v>160.89999999999998</v>
      </c>
    </row>
    <row r="754" spans="1:32" s="3" customFormat="1" ht="15.75" customHeight="1">
      <c r="A754" s="453" t="s">
        <v>813</v>
      </c>
      <c r="B754" s="284" t="s">
        <v>3642</v>
      </c>
      <c r="C754" s="107"/>
      <c r="D754" s="329">
        <f>'Punten per wedstrijd'!D1083</f>
        <v>0</v>
      </c>
      <c r="E754" s="453" t="s">
        <v>813</v>
      </c>
      <c r="F754" s="107" t="s">
        <v>153</v>
      </c>
      <c r="G754" s="107"/>
      <c r="H754" s="329">
        <f>'Punten per wedstrijd'!D163</f>
        <v>2870.1000000000004</v>
      </c>
      <c r="I754" s="453" t="s">
        <v>813</v>
      </c>
      <c r="J754" s="107" t="s">
        <v>2732</v>
      </c>
      <c r="K754" s="107"/>
      <c r="L754" s="329">
        <f>'Punten per wedstrijd'!D480</f>
        <v>493.20000000000005</v>
      </c>
      <c r="M754" s="453" t="s">
        <v>813</v>
      </c>
      <c r="N754" s="107" t="s">
        <v>2197</v>
      </c>
      <c r="O754" s="107"/>
      <c r="P754" s="329">
        <f>'Punten per wedstrijd'!D731</f>
        <v>158.1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2832</v>
      </c>
      <c r="W754" s="107"/>
      <c r="X754" s="329">
        <f>'Punten per wedstrijd'!D111</f>
        <v>4413.3</v>
      </c>
      <c r="Y754" s="453" t="s">
        <v>813</v>
      </c>
      <c r="Z754" s="284" t="s">
        <v>3632</v>
      </c>
      <c r="AA754" s="107"/>
      <c r="AB754" s="329">
        <f>'Punten per wedstrijd'!D337</f>
        <v>627.90000000000009</v>
      </c>
      <c r="AC754" s="453" t="s">
        <v>813</v>
      </c>
      <c r="AD754" s="107" t="s">
        <v>2196</v>
      </c>
      <c r="AE754" s="107"/>
      <c r="AF754" s="329">
        <f>'Punten per wedstrijd'!D582</f>
        <v>160.1</v>
      </c>
    </row>
    <row r="755" spans="1:32" s="3" customFormat="1" ht="15.75" customHeight="1">
      <c r="A755" s="453" t="s">
        <v>814</v>
      </c>
      <c r="B755" s="285" t="s">
        <v>1690</v>
      </c>
      <c r="C755" s="107"/>
      <c r="D755" s="329">
        <f>'Punten per wedstrijd'!D1084</f>
        <v>0</v>
      </c>
      <c r="E755" s="453" t="s">
        <v>814</v>
      </c>
      <c r="F755" s="107" t="s">
        <v>2733</v>
      </c>
      <c r="G755" s="107"/>
      <c r="H755" s="329">
        <f>'Punten per wedstrijd'!D198</f>
        <v>2865.6</v>
      </c>
      <c r="I755" s="453" t="s">
        <v>814</v>
      </c>
      <c r="J755" s="106" t="s">
        <v>1345</v>
      </c>
      <c r="K755" s="107"/>
      <c r="L755" s="329">
        <f>'Punten per wedstrijd'!D504</f>
        <v>493</v>
      </c>
      <c r="M755" s="453" t="s">
        <v>814</v>
      </c>
      <c r="N755" s="284" t="s">
        <v>3648</v>
      </c>
      <c r="O755" s="107"/>
      <c r="P755" s="329">
        <f>'Punten per wedstrijd'!D835</f>
        <v>157.5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107" t="s">
        <v>2708</v>
      </c>
      <c r="W755" s="107"/>
      <c r="X755" s="329">
        <f>'Punten per wedstrijd'!D91</f>
        <v>4400.95</v>
      </c>
      <c r="Y755" s="453" t="s">
        <v>814</v>
      </c>
      <c r="Z755" s="107" t="s">
        <v>2209</v>
      </c>
      <c r="AA755" s="107"/>
      <c r="AB755" s="329">
        <f>'Punten per wedstrijd'!D357</f>
        <v>626.90000000000009</v>
      </c>
      <c r="AC755" s="453" t="s">
        <v>814</v>
      </c>
      <c r="AD755" s="284" t="s">
        <v>3628</v>
      </c>
      <c r="AE755" s="107"/>
      <c r="AF755" s="329">
        <f>'Punten per wedstrijd'!D605</f>
        <v>157.39999999999998</v>
      </c>
    </row>
    <row r="756" spans="1:32" s="3" customFormat="1" ht="15.75" customHeight="1">
      <c r="A756" s="453" t="s">
        <v>1950</v>
      </c>
      <c r="B756" s="107" t="s">
        <v>654</v>
      </c>
      <c r="C756" s="107"/>
      <c r="D756" s="329">
        <f>'Punten per wedstrijd'!D1085</f>
        <v>0</v>
      </c>
      <c r="E756" s="453" t="s">
        <v>1950</v>
      </c>
      <c r="F756" s="107" t="s">
        <v>633</v>
      </c>
      <c r="G756" s="107"/>
      <c r="H756" s="329">
        <f>'Punten per wedstrijd'!D174</f>
        <v>2812.9499999999994</v>
      </c>
      <c r="I756" s="453" t="s">
        <v>1950</v>
      </c>
      <c r="J756" s="285" t="s">
        <v>1665</v>
      </c>
      <c r="K756" s="107"/>
      <c r="L756" s="329">
        <f>'Punten per wedstrijd'!D444</f>
        <v>489.9</v>
      </c>
      <c r="M756" s="453" t="s">
        <v>1950</v>
      </c>
      <c r="N756" s="107" t="s">
        <v>2707</v>
      </c>
      <c r="O756" s="107"/>
      <c r="P756" s="329">
        <f>'Punten per wedstrijd'!D719</f>
        <v>157.09999999999997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2718</v>
      </c>
      <c r="W756" s="107"/>
      <c r="X756" s="329">
        <f>'Punten per wedstrijd'!D115</f>
        <v>4372.5</v>
      </c>
      <c r="Y756" s="453" t="s">
        <v>1950</v>
      </c>
      <c r="Z756" s="107" t="s">
        <v>2726</v>
      </c>
      <c r="AA756" s="107"/>
      <c r="AB756" s="329">
        <f>'Punten per wedstrijd'!D350</f>
        <v>621.79999999999995</v>
      </c>
      <c r="AC756" s="453" t="s">
        <v>1950</v>
      </c>
      <c r="AD756" s="107" t="s">
        <v>675</v>
      </c>
      <c r="AE756" s="107"/>
      <c r="AF756" s="329">
        <f>'Punten per wedstrijd'!D578</f>
        <v>156.5</v>
      </c>
    </row>
    <row r="757" spans="1:32" s="3" customFormat="1" ht="15.75" customHeight="1">
      <c r="A757" s="453" t="s">
        <v>2169</v>
      </c>
      <c r="B757" s="107" t="s">
        <v>653</v>
      </c>
      <c r="C757" s="107"/>
      <c r="D757" s="329">
        <f>'Punten per wedstrijd'!D1086</f>
        <v>0</v>
      </c>
      <c r="E757" s="453" t="s">
        <v>2169</v>
      </c>
      <c r="F757" s="107" t="s">
        <v>2201</v>
      </c>
      <c r="G757" s="107"/>
      <c r="H757" s="329">
        <f>'Punten per wedstrijd'!D190</f>
        <v>2798.9000000000005</v>
      </c>
      <c r="I757" s="453" t="s">
        <v>2169</v>
      </c>
      <c r="J757" s="284" t="s">
        <v>3634</v>
      </c>
      <c r="K757" s="107"/>
      <c r="L757" s="329">
        <f>'Punten per wedstrijd'!D489</f>
        <v>488.9</v>
      </c>
      <c r="M757" s="453" t="s">
        <v>2169</v>
      </c>
      <c r="N757" s="107" t="s">
        <v>2210</v>
      </c>
      <c r="O757" s="107"/>
      <c r="P757" s="329">
        <f>'Punten per wedstrijd'!D796</f>
        <v>156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2195</v>
      </c>
      <c r="W757" s="107"/>
      <c r="X757" s="329">
        <f>'Punten per wedstrijd'!D9</f>
        <v>4359.45</v>
      </c>
      <c r="Y757" s="453" t="s">
        <v>2169</v>
      </c>
      <c r="Z757" s="284" t="s">
        <v>3627</v>
      </c>
      <c r="AA757" s="107"/>
      <c r="AB757" s="329">
        <f>'Punten per wedstrijd'!D323</f>
        <v>610.5</v>
      </c>
      <c r="AC757" s="453" t="s">
        <v>2169</v>
      </c>
      <c r="AD757" s="107" t="s">
        <v>162</v>
      </c>
      <c r="AE757" s="107"/>
      <c r="AF757" s="329">
        <f>'Punten per wedstrijd'!D609</f>
        <v>153.9</v>
      </c>
    </row>
    <row r="758" spans="1:32" s="3" customFormat="1" ht="15.75" customHeight="1">
      <c r="A758" s="453" t="s">
        <v>2170</v>
      </c>
      <c r="B758" s="285" t="s">
        <v>1753</v>
      </c>
      <c r="C758" s="107"/>
      <c r="D758" s="329">
        <f>'Punten per wedstrijd'!D1087</f>
        <v>0</v>
      </c>
      <c r="E758" s="453" t="s">
        <v>2170</v>
      </c>
      <c r="F758" s="107" t="s">
        <v>3622</v>
      </c>
      <c r="G758" s="107"/>
      <c r="H758" s="329">
        <f>'Punten per wedstrijd'!D155</f>
        <v>2798.2</v>
      </c>
      <c r="I758" s="453" t="s">
        <v>2170</v>
      </c>
      <c r="J758" s="285" t="s">
        <v>23</v>
      </c>
      <c r="K758" s="107"/>
      <c r="L758" s="329">
        <f>'Punten per wedstrijd'!D500</f>
        <v>486.5</v>
      </c>
      <c r="M758" s="453" t="s">
        <v>2170</v>
      </c>
      <c r="N758" s="107" t="s">
        <v>686</v>
      </c>
      <c r="O758" s="107"/>
      <c r="P758" s="329">
        <f>'Punten per wedstrijd'!D819</f>
        <v>155.80000000000001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107" t="s">
        <v>155</v>
      </c>
      <c r="W758" s="107"/>
      <c r="X758" s="329">
        <f>'Punten per wedstrijd'!D134</f>
        <v>4327.5999999999995</v>
      </c>
      <c r="Y758" s="453" t="s">
        <v>2170</v>
      </c>
      <c r="Z758" s="284" t="s">
        <v>3628</v>
      </c>
      <c r="AA758" s="107"/>
      <c r="AB758" s="329">
        <f>'Punten per wedstrijd'!D325</f>
        <v>599.9</v>
      </c>
      <c r="AC758" s="453" t="s">
        <v>2170</v>
      </c>
      <c r="AD758" s="107" t="s">
        <v>3633</v>
      </c>
      <c r="AE758" s="107"/>
      <c r="AF758" s="329">
        <f>'Punten per wedstrijd'!D622</f>
        <v>153.20000000000002</v>
      </c>
    </row>
    <row r="759" spans="1:32" s="3" customFormat="1" ht="15.75" customHeight="1">
      <c r="A759" s="453" t="s">
        <v>2171</v>
      </c>
      <c r="B759" s="107" t="s">
        <v>638</v>
      </c>
      <c r="C759" s="107"/>
      <c r="D759" s="329">
        <f>'Punten per wedstrijd'!D1088</f>
        <v>0</v>
      </c>
      <c r="E759" s="453" t="s">
        <v>2171</v>
      </c>
      <c r="F759" s="284" t="s">
        <v>3626</v>
      </c>
      <c r="G759" s="107"/>
      <c r="H759" s="329">
        <f>'Punten per wedstrijd'!D177</f>
        <v>2773.2000000000003</v>
      </c>
      <c r="I759" s="453" t="s">
        <v>2171</v>
      </c>
      <c r="J759" s="107" t="s">
        <v>2711</v>
      </c>
      <c r="K759" s="107"/>
      <c r="L759" s="329">
        <f>'Punten per wedstrijd'!D474</f>
        <v>484.9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33</v>
      </c>
      <c r="W759" s="107"/>
      <c r="X759" s="329">
        <f>'Punten per wedstrijd'!D120</f>
        <v>4320.1000000000004</v>
      </c>
      <c r="Y759" s="453" t="s">
        <v>2171</v>
      </c>
      <c r="Z759" s="107" t="s">
        <v>2716</v>
      </c>
      <c r="AA759" s="107"/>
      <c r="AB759" s="329">
        <f>'Punten per wedstrijd'!D316</f>
        <v>599.4</v>
      </c>
      <c r="AC759" s="453" t="s">
        <v>2171</v>
      </c>
      <c r="AD759" s="107" t="s">
        <v>2200</v>
      </c>
      <c r="AE759" s="107"/>
      <c r="AF759" s="329">
        <f>'Punten per wedstrijd'!D616</f>
        <v>149.5</v>
      </c>
    </row>
    <row r="760" spans="1:32" s="3" customFormat="1" ht="15.75" customHeight="1">
      <c r="A760" s="453" t="s">
        <v>2172</v>
      </c>
      <c r="B760" s="285" t="s">
        <v>1649</v>
      </c>
      <c r="C760" s="107"/>
      <c r="D760" s="329">
        <f>'Punten per wedstrijd'!D1089</f>
        <v>0</v>
      </c>
      <c r="E760" s="453" t="s">
        <v>2172</v>
      </c>
      <c r="F760" s="107" t="s">
        <v>2848</v>
      </c>
      <c r="G760" s="107"/>
      <c r="H760" s="329">
        <f>'Punten per wedstrijd'!D157</f>
        <v>2769.7500000000005</v>
      </c>
      <c r="I760" s="453" t="s">
        <v>2172</v>
      </c>
      <c r="J760" s="106" t="s">
        <v>1342</v>
      </c>
      <c r="K760" s="107"/>
      <c r="L760" s="329">
        <f>'Punten per wedstrijd'!D436</f>
        <v>467.9</v>
      </c>
      <c r="M760" s="453" t="s">
        <v>2172</v>
      </c>
      <c r="N760" s="107" t="s">
        <v>3637</v>
      </c>
      <c r="O760" s="107"/>
      <c r="P760" s="329">
        <f>'Punten per wedstrijd'!D779</f>
        <v>153.69999999999999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285" t="s">
        <v>17</v>
      </c>
      <c r="W760" s="107"/>
      <c r="X760" s="329">
        <f>'Punten per wedstrijd'!D47</f>
        <v>4305.4000000000005</v>
      </c>
      <c r="Y760" s="453" t="s">
        <v>2172</v>
      </c>
      <c r="Z760" s="107" t="s">
        <v>675</v>
      </c>
      <c r="AA760" s="107"/>
      <c r="AB760" s="329">
        <f>'Punten per wedstrijd'!D298</f>
        <v>595.79999999999995</v>
      </c>
      <c r="AC760" s="453" t="s">
        <v>2172</v>
      </c>
      <c r="AD760" s="285" t="s">
        <v>1753</v>
      </c>
      <c r="AE760" s="107"/>
      <c r="AF760" s="329">
        <f>'Punten per wedstrijd'!D667</f>
        <v>145</v>
      </c>
    </row>
    <row r="761" spans="1:32" s="3" customFormat="1" ht="15.75" customHeight="1">
      <c r="A761" s="453" t="s">
        <v>2173</v>
      </c>
      <c r="B761" s="107" t="s">
        <v>2714</v>
      </c>
      <c r="C761" s="107"/>
      <c r="D761" s="329">
        <f>'Punten per wedstrijd'!D1090</f>
        <v>0</v>
      </c>
      <c r="E761" s="453" t="s">
        <v>2173</v>
      </c>
      <c r="F761" s="107" t="s">
        <v>2209</v>
      </c>
      <c r="G761" s="107"/>
      <c r="H761" s="329">
        <f>'Punten per wedstrijd'!D217</f>
        <v>2745.0999999999995</v>
      </c>
      <c r="I761" s="453" t="s">
        <v>2173</v>
      </c>
      <c r="J761" s="285" t="s">
        <v>1668</v>
      </c>
      <c r="K761" s="107"/>
      <c r="L761" s="329">
        <f>'Punten per wedstrijd'!D492</f>
        <v>467.84999999999997</v>
      </c>
      <c r="M761" s="453" t="s">
        <v>2173</v>
      </c>
      <c r="N761" s="106" t="s">
        <v>1346</v>
      </c>
      <c r="O761" s="107"/>
      <c r="P761" s="329">
        <f>'Punten per wedstrijd'!D706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285" t="s">
        <v>23</v>
      </c>
      <c r="W761" s="107"/>
      <c r="X761" s="329">
        <f>'Punten per wedstrijd'!D80</f>
        <v>4296.4000000000005</v>
      </c>
      <c r="Y761" s="453" t="s">
        <v>2173</v>
      </c>
      <c r="Z761" s="107" t="s">
        <v>180</v>
      </c>
      <c r="AA761" s="107"/>
      <c r="AB761" s="329">
        <f>'Punten per wedstrijd'!D410</f>
        <v>592.1</v>
      </c>
      <c r="AC761" s="453" t="s">
        <v>2173</v>
      </c>
      <c r="AD761" s="284" t="s">
        <v>3635</v>
      </c>
      <c r="AE761" s="107"/>
      <c r="AF761" s="329">
        <f>'Punten per wedstrijd'!D633</f>
        <v>144.6</v>
      </c>
    </row>
    <row r="762" spans="1:32" s="3" customFormat="1" ht="15.75" customHeight="1">
      <c r="A762" s="453" t="s">
        <v>2174</v>
      </c>
      <c r="B762" s="107" t="s">
        <v>2832</v>
      </c>
      <c r="C762" s="107"/>
      <c r="D762" s="329">
        <f>'Punten per wedstrijd'!D1091</f>
        <v>0</v>
      </c>
      <c r="E762" s="453" t="s">
        <v>2174</v>
      </c>
      <c r="F762" s="107" t="s">
        <v>686</v>
      </c>
      <c r="G762" s="107"/>
      <c r="H762" s="329">
        <f>'Punten per wedstrijd'!D259</f>
        <v>2740.45</v>
      </c>
      <c r="I762" s="453" t="s">
        <v>2174</v>
      </c>
      <c r="J762" s="107" t="s">
        <v>2734</v>
      </c>
      <c r="K762" s="107"/>
      <c r="L762" s="329">
        <f>'Punten per wedstrijd'!D512</f>
        <v>466.29999999999995</v>
      </c>
      <c r="M762" s="453" t="s">
        <v>2174</v>
      </c>
      <c r="N762" s="285" t="s">
        <v>25</v>
      </c>
      <c r="O762" s="107"/>
      <c r="P762" s="329">
        <f>'Punten per wedstrijd'!D781</f>
        <v>152.9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107" t="s">
        <v>2714</v>
      </c>
      <c r="W762" s="107"/>
      <c r="X762" s="329">
        <f>'Punten per wedstrijd'!D110</f>
        <v>4296.3999999999996</v>
      </c>
      <c r="Y762" s="453" t="s">
        <v>2174</v>
      </c>
      <c r="Z762" s="107" t="s">
        <v>633</v>
      </c>
      <c r="AA762" s="107"/>
      <c r="AB762" s="329">
        <f>'Punten per wedstrijd'!D314</f>
        <v>591.90000000000009</v>
      </c>
      <c r="AC762" s="453" t="s">
        <v>2174</v>
      </c>
      <c r="AD762" s="107" t="s">
        <v>2714</v>
      </c>
      <c r="AE762" s="107"/>
      <c r="AF762" s="329">
        <f>'Punten per wedstrijd'!D670</f>
        <v>144.19999999999999</v>
      </c>
    </row>
    <row r="763" spans="1:32" s="3" customFormat="1" ht="15.75" customHeight="1">
      <c r="A763" s="453" t="s">
        <v>2175</v>
      </c>
      <c r="B763" s="284" t="s">
        <v>3643</v>
      </c>
      <c r="C763" s="107"/>
      <c r="D763" s="329">
        <f>'Punten per wedstrijd'!D1092</f>
        <v>0</v>
      </c>
      <c r="E763" s="453" t="s">
        <v>2175</v>
      </c>
      <c r="F763" s="107" t="s">
        <v>675</v>
      </c>
      <c r="G763" s="107"/>
      <c r="H763" s="329">
        <f>'Punten per wedstrijd'!D158</f>
        <v>2738.8500000000004</v>
      </c>
      <c r="I763" s="453" t="s">
        <v>2175</v>
      </c>
      <c r="J763" s="284" t="s">
        <v>3625</v>
      </c>
      <c r="K763" s="107"/>
      <c r="L763" s="329">
        <f>'Punten per wedstrijd'!D447</f>
        <v>459.2</v>
      </c>
      <c r="M763" s="453" t="s">
        <v>2175</v>
      </c>
      <c r="N763" s="107" t="s">
        <v>2195</v>
      </c>
      <c r="O763" s="107"/>
      <c r="P763" s="329">
        <f>'Punten per wedstrijd'!D709</f>
        <v>152.80000000000001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7" t="s">
        <v>653</v>
      </c>
      <c r="W763" s="107"/>
      <c r="X763" s="329">
        <f>'Punten per wedstrijd'!D106</f>
        <v>4259.1000000000004</v>
      </c>
      <c r="Y763" s="453" t="s">
        <v>2175</v>
      </c>
      <c r="Z763" s="284" t="s">
        <v>3640</v>
      </c>
      <c r="AA763" s="107"/>
      <c r="AB763" s="329">
        <f>'Punten per wedstrijd'!D373</f>
        <v>588.6</v>
      </c>
      <c r="AC763" s="453" t="s">
        <v>2175</v>
      </c>
      <c r="AD763" s="285" t="s">
        <v>11</v>
      </c>
      <c r="AE763" s="107"/>
      <c r="AF763" s="329">
        <f>'Punten per wedstrijd'!D590</f>
        <v>144</v>
      </c>
    </row>
    <row r="764" spans="1:32" s="3" customFormat="1" ht="15.75" customHeight="1">
      <c r="A764" s="453" t="s">
        <v>2176</v>
      </c>
      <c r="B764" s="284" t="s">
        <v>3644</v>
      </c>
      <c r="C764" s="107"/>
      <c r="D764" s="329">
        <f>'Punten per wedstrijd'!D1093</f>
        <v>0</v>
      </c>
      <c r="E764" s="453" t="s">
        <v>2176</v>
      </c>
      <c r="F764" s="284" t="s">
        <v>3623</v>
      </c>
      <c r="G764" s="107"/>
      <c r="H764" s="329">
        <f>'Punten per wedstrijd'!D160</f>
        <v>2712.7999999999997</v>
      </c>
      <c r="I764" s="453" t="s">
        <v>2176</v>
      </c>
      <c r="J764" s="284" t="s">
        <v>3647</v>
      </c>
      <c r="K764" s="107"/>
      <c r="L764" s="329">
        <f>'Punten per wedstrijd'!D547</f>
        <v>458.20000000000005</v>
      </c>
      <c r="M764" s="453" t="s">
        <v>2176</v>
      </c>
      <c r="N764" s="106" t="s">
        <v>1342</v>
      </c>
      <c r="O764" s="107"/>
      <c r="P764" s="329">
        <f>'Punten per wedstrijd'!D716</f>
        <v>150.1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285" t="s">
        <v>1656</v>
      </c>
      <c r="W764" s="107"/>
      <c r="X764" s="329">
        <f>'Punten per wedstrijd'!D11</f>
        <v>4248.1499999999996</v>
      </c>
      <c r="Y764" s="453" t="s">
        <v>2176</v>
      </c>
      <c r="Z764" s="107" t="s">
        <v>3622</v>
      </c>
      <c r="AA764" s="107"/>
      <c r="AB764" s="329">
        <f>'Punten per wedstrijd'!D295</f>
        <v>587.09999999999991</v>
      </c>
      <c r="AC764" s="453" t="s">
        <v>2176</v>
      </c>
      <c r="AD764" s="284" t="s">
        <v>142</v>
      </c>
      <c r="AE764" s="107"/>
      <c r="AF764" s="329">
        <f>'Punten per wedstrijd'!D659</f>
        <v>143.20000000000002</v>
      </c>
    </row>
    <row r="765" spans="1:32" s="3" customFormat="1" ht="15.75" customHeight="1">
      <c r="A765" s="453" t="s">
        <v>2177</v>
      </c>
      <c r="B765" s="285" t="s">
        <v>31</v>
      </c>
      <c r="C765" s="107"/>
      <c r="D765" s="329">
        <f>'Punten per wedstrijd'!D1094</f>
        <v>0</v>
      </c>
      <c r="E765" s="453" t="s">
        <v>2177</v>
      </c>
      <c r="F765" s="285" t="s">
        <v>1656</v>
      </c>
      <c r="G765" s="107"/>
      <c r="H765" s="329">
        <f>'Punten per wedstrijd'!D151</f>
        <v>2710.9500000000003</v>
      </c>
      <c r="I765" s="453" t="s">
        <v>2177</v>
      </c>
      <c r="J765" s="107" t="s">
        <v>675</v>
      </c>
      <c r="K765" s="107"/>
      <c r="L765" s="329">
        <f>'Punten per wedstrijd'!D438</f>
        <v>452.1</v>
      </c>
      <c r="M765" s="453" t="s">
        <v>2177</v>
      </c>
      <c r="N765" s="284" t="s">
        <v>3631</v>
      </c>
      <c r="O765" s="107"/>
      <c r="P765" s="329">
        <f>'Punten per wedstrijd'!D755</f>
        <v>149.30000000000001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106" t="s">
        <v>1344</v>
      </c>
      <c r="W765" s="107"/>
      <c r="X765" s="329">
        <f>'Punten per wedstrijd'!D33</f>
        <v>4230.5</v>
      </c>
      <c r="Y765" s="453" t="s">
        <v>2177</v>
      </c>
      <c r="Z765" s="284" t="s">
        <v>3642</v>
      </c>
      <c r="AA765" s="107"/>
      <c r="AB765" s="329">
        <f>'Punten per wedstrijd'!D383</f>
        <v>574.6</v>
      </c>
      <c r="AC765" s="453" t="s">
        <v>2177</v>
      </c>
      <c r="AD765" s="107" t="s">
        <v>653</v>
      </c>
      <c r="AE765" s="107"/>
      <c r="AF765" s="329">
        <f>'Punten per wedstrijd'!D666</f>
        <v>142.30000000000001</v>
      </c>
    </row>
    <row r="766" spans="1:32" s="3" customFormat="1" ht="15.75" customHeight="1">
      <c r="A766" s="453" t="s">
        <v>2178</v>
      </c>
      <c r="B766" s="107" t="s">
        <v>2718</v>
      </c>
      <c r="C766" s="107"/>
      <c r="D766" s="329">
        <f>'Punten per wedstrijd'!D1095</f>
        <v>0</v>
      </c>
      <c r="E766" s="453" t="s">
        <v>2178</v>
      </c>
      <c r="F766" s="107" t="s">
        <v>2217</v>
      </c>
      <c r="G766" s="107"/>
      <c r="H766" s="329">
        <f>'Punten per wedstrijd'!D272</f>
        <v>2708.15</v>
      </c>
      <c r="I766" s="453" t="s">
        <v>2178</v>
      </c>
      <c r="J766" s="107" t="s">
        <v>654</v>
      </c>
      <c r="K766" s="107"/>
      <c r="L766" s="329">
        <f>'Punten per wedstrijd'!D525</f>
        <v>447</v>
      </c>
      <c r="M766" s="453" t="s">
        <v>2178</v>
      </c>
      <c r="N766" s="284" t="s">
        <v>143</v>
      </c>
      <c r="O766" s="107"/>
      <c r="P766" s="329">
        <f>'Punten per wedstrijd'!D822</f>
        <v>148.9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2729</v>
      </c>
      <c r="W766" s="107"/>
      <c r="X766" s="329">
        <f>'Punten per wedstrijd'!D133</f>
        <v>4160.2999999999993</v>
      </c>
      <c r="Y766" s="453" t="s">
        <v>2178</v>
      </c>
      <c r="Z766" s="284" t="s">
        <v>3644</v>
      </c>
      <c r="AA766" s="107"/>
      <c r="AB766" s="329">
        <f>'Punten per wedstrijd'!D393</f>
        <v>573.20000000000005</v>
      </c>
      <c r="AC766" s="453" t="s">
        <v>2178</v>
      </c>
      <c r="AD766" s="107" t="s">
        <v>3622</v>
      </c>
      <c r="AE766" s="107"/>
      <c r="AF766" s="329">
        <f>'Punten per wedstrijd'!D575</f>
        <v>140.70000000000002</v>
      </c>
    </row>
    <row r="767" spans="1:32" s="3" customFormat="1" ht="15.75" customHeight="1">
      <c r="A767" s="453" t="s">
        <v>2179</v>
      </c>
      <c r="B767" s="107" t="s">
        <v>694</v>
      </c>
      <c r="C767" s="107"/>
      <c r="D767" s="329">
        <f>'Punten per wedstrijd'!D1096</f>
        <v>0</v>
      </c>
      <c r="E767" s="453" t="s">
        <v>2179</v>
      </c>
      <c r="F767" s="284" t="s">
        <v>3620</v>
      </c>
      <c r="G767" s="107"/>
      <c r="H767" s="329">
        <f>'Punten per wedstrijd'!D147</f>
        <v>2659.75</v>
      </c>
      <c r="I767" s="453" t="s">
        <v>2179</v>
      </c>
      <c r="J767" s="107" t="s">
        <v>2195</v>
      </c>
      <c r="K767" s="107"/>
      <c r="L767" s="329">
        <f>'Punten per wedstrijd'!D429</f>
        <v>438.74999999999994</v>
      </c>
      <c r="M767" s="453" t="s">
        <v>2179</v>
      </c>
      <c r="N767" s="284" t="s">
        <v>3647</v>
      </c>
      <c r="O767" s="107"/>
      <c r="P767" s="329">
        <f>'Punten per wedstrijd'!D827</f>
        <v>147.60000000000002</v>
      </c>
      <c r="Q767" s="453" t="s">
        <v>2179</v>
      </c>
      <c r="R767" s="284" t="s">
        <v>3643</v>
      </c>
      <c r="S767" s="453"/>
      <c r="T767" s="329">
        <f>'Punten per wedstrijd'!D952</f>
        <v>0</v>
      </c>
      <c r="U767" s="453" t="s">
        <v>2179</v>
      </c>
      <c r="V767" s="107" t="s">
        <v>682</v>
      </c>
      <c r="W767" s="107"/>
      <c r="X767" s="329">
        <f>'Punten per wedstrijd'!D90</f>
        <v>4156.5999999999995</v>
      </c>
      <c r="Y767" s="453" t="s">
        <v>2179</v>
      </c>
      <c r="Z767" s="285" t="s">
        <v>1654</v>
      </c>
      <c r="AA767" s="107"/>
      <c r="AB767" s="329">
        <f>'Punten per wedstrijd'!D326</f>
        <v>570.79999999999995</v>
      </c>
      <c r="AC767" s="453" t="s">
        <v>2179</v>
      </c>
      <c r="AD767" s="107" t="s">
        <v>155</v>
      </c>
      <c r="AE767" s="107"/>
      <c r="AF767" s="329">
        <f>'Punten per wedstrijd'!D694</f>
        <v>138.4</v>
      </c>
    </row>
    <row r="768" spans="1:32" s="3" customFormat="1" ht="15.75" customHeight="1">
      <c r="A768" s="453" t="s">
        <v>2180</v>
      </c>
      <c r="B768" s="284" t="s">
        <v>3645</v>
      </c>
      <c r="C768" s="107"/>
      <c r="D768" s="329">
        <f>'Punten per wedstrijd'!D1097</f>
        <v>0</v>
      </c>
      <c r="E768" s="453" t="s">
        <v>2180</v>
      </c>
      <c r="F768" s="284" t="s">
        <v>3646</v>
      </c>
      <c r="G768" s="107"/>
      <c r="H768" s="329">
        <f>'Punten per wedstrijd'!D263</f>
        <v>2658</v>
      </c>
      <c r="I768" s="453" t="s">
        <v>2180</v>
      </c>
      <c r="J768" s="284" t="s">
        <v>3635</v>
      </c>
      <c r="K768" s="107"/>
      <c r="L768" s="329">
        <f>'Punten per wedstrijd'!D493</f>
        <v>433.5</v>
      </c>
      <c r="M768" s="453" t="s">
        <v>2180</v>
      </c>
      <c r="N768" s="107" t="s">
        <v>2721</v>
      </c>
      <c r="O768" s="107"/>
      <c r="P768" s="329">
        <f>'Punten per wedstrijd'!D824</f>
        <v>146.60000000000002</v>
      </c>
      <c r="Q768" s="453" t="s">
        <v>2180</v>
      </c>
      <c r="R768" s="284" t="s">
        <v>3644</v>
      </c>
      <c r="S768" s="453"/>
      <c r="T768" s="329">
        <f>'Punten per wedstrijd'!D953</f>
        <v>0</v>
      </c>
      <c r="U768" s="453" t="s">
        <v>2180</v>
      </c>
      <c r="V768" s="285" t="s">
        <v>1657</v>
      </c>
      <c r="W768" s="107"/>
      <c r="X768" s="329">
        <f>'Punten per wedstrijd'!D5</f>
        <v>4059.1000000000004</v>
      </c>
      <c r="Y768" s="453" t="s">
        <v>2180</v>
      </c>
      <c r="Z768" s="285" t="s">
        <v>1657</v>
      </c>
      <c r="AA768" s="107"/>
      <c r="AB768" s="329">
        <f>'Punten per wedstrijd'!D285</f>
        <v>562.5</v>
      </c>
      <c r="AC768" s="453" t="s">
        <v>2180</v>
      </c>
      <c r="AD768" s="107" t="s">
        <v>2832</v>
      </c>
      <c r="AE768" s="107"/>
      <c r="AF768" s="329">
        <f>'Punten per wedstrijd'!D671</f>
        <v>135.1</v>
      </c>
    </row>
    <row r="769" spans="1:32" s="3" customFormat="1" ht="15.75" customHeight="1">
      <c r="A769" s="453" t="s">
        <v>2181</v>
      </c>
      <c r="B769" s="107" t="s">
        <v>3685</v>
      </c>
      <c r="C769" s="107"/>
      <c r="D769" s="329">
        <f>'Punten per wedstrijd'!D1098</f>
        <v>0</v>
      </c>
      <c r="E769" s="453" t="s">
        <v>2181</v>
      </c>
      <c r="F769" s="284" t="s">
        <v>3630</v>
      </c>
      <c r="G769" s="107"/>
      <c r="H769" s="329">
        <f>'Punten per wedstrijd'!D191</f>
        <v>2640.7</v>
      </c>
      <c r="I769" s="453" t="s">
        <v>2181</v>
      </c>
      <c r="J769" s="107" t="s">
        <v>2733</v>
      </c>
      <c r="K769" s="107"/>
      <c r="L769" s="329">
        <f>'Punten per wedstrijd'!D478</f>
        <v>428.8</v>
      </c>
      <c r="M769" s="453" t="s">
        <v>2181</v>
      </c>
      <c r="N769" s="107" t="s">
        <v>639</v>
      </c>
      <c r="O769" s="107"/>
      <c r="P769" s="329">
        <f>'Punten per wedstrijd'!D739</f>
        <v>146.19999999999999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694</v>
      </c>
      <c r="W769" s="107"/>
      <c r="X769" s="329">
        <f>'Punten per wedstrijd'!D116</f>
        <v>4045.5499999999997</v>
      </c>
      <c r="Y769" s="453" t="s">
        <v>2181</v>
      </c>
      <c r="Z769" s="107" t="s">
        <v>2732</v>
      </c>
      <c r="AA769" s="107"/>
      <c r="AB769" s="329">
        <f>'Punten per wedstrijd'!D340</f>
        <v>554.9</v>
      </c>
      <c r="AC769" s="453" t="s">
        <v>2181</v>
      </c>
      <c r="AD769" s="285" t="s">
        <v>1653</v>
      </c>
      <c r="AE769" s="107"/>
      <c r="AF769" s="329">
        <f>'Punten per wedstrijd'!D581</f>
        <v>134.5</v>
      </c>
    </row>
    <row r="770" spans="1:32" s="3" customFormat="1" ht="15.75" customHeight="1">
      <c r="A770" s="453" t="s">
        <v>2182</v>
      </c>
      <c r="B770" s="107" t="s">
        <v>686</v>
      </c>
      <c r="C770" s="107"/>
      <c r="D770" s="329">
        <f>'Punten per wedstrijd'!D1099</f>
        <v>0</v>
      </c>
      <c r="E770" s="453" t="s">
        <v>2182</v>
      </c>
      <c r="F770" s="107" t="s">
        <v>2727</v>
      </c>
      <c r="G770" s="107"/>
      <c r="H770" s="329">
        <f>'Punten per wedstrijd'!D268</f>
        <v>2635.7</v>
      </c>
      <c r="I770" s="453" t="s">
        <v>2182</v>
      </c>
      <c r="J770" s="107" t="s">
        <v>2730</v>
      </c>
      <c r="K770" s="107"/>
      <c r="L770" s="329">
        <f>'Punten per wedstrijd'!D556</f>
        <v>424.80000000000007</v>
      </c>
      <c r="M770" s="453" t="s">
        <v>2182</v>
      </c>
      <c r="N770" s="284" t="s">
        <v>3645</v>
      </c>
      <c r="O770" s="107"/>
      <c r="P770" s="329">
        <f>'Punten per wedstrijd'!D817</f>
        <v>144.19999999999999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2726</v>
      </c>
      <c r="W770" s="107"/>
      <c r="X770" s="329">
        <f>'Punten per wedstrijd'!D70</f>
        <v>4040.15</v>
      </c>
      <c r="Y770" s="453" t="s">
        <v>2182</v>
      </c>
      <c r="Z770" s="285" t="s">
        <v>1667</v>
      </c>
      <c r="AA770" s="107"/>
      <c r="AB770" s="329">
        <f>'Punten per wedstrijd'!D348</f>
        <v>554.5</v>
      </c>
      <c r="AC770" s="453" t="s">
        <v>2182</v>
      </c>
      <c r="AD770" s="107" t="s">
        <v>639</v>
      </c>
      <c r="AE770" s="107"/>
      <c r="AF770" s="329">
        <f>'Punten per wedstrijd'!D599</f>
        <v>129.9</v>
      </c>
    </row>
    <row r="771" spans="1:32" s="3" customFormat="1" ht="15.75" customHeight="1">
      <c r="A771" s="453" t="s">
        <v>2183</v>
      </c>
      <c r="B771" s="285" t="s">
        <v>33</v>
      </c>
      <c r="C771" s="107"/>
      <c r="D771" s="329">
        <f>'Punten per wedstrijd'!D1100</f>
        <v>0</v>
      </c>
      <c r="E771" s="453" t="s">
        <v>2183</v>
      </c>
      <c r="F771" s="107" t="s">
        <v>162</v>
      </c>
      <c r="G771" s="107"/>
      <c r="H771" s="329">
        <f>'Punten per wedstrijd'!D189</f>
        <v>2583.6999999999998</v>
      </c>
      <c r="I771" s="453" t="s">
        <v>2183</v>
      </c>
      <c r="J771" s="107" t="s">
        <v>2717</v>
      </c>
      <c r="K771" s="107"/>
      <c r="L771" s="329">
        <f>'Punten per wedstrijd'!D434</f>
        <v>422.9</v>
      </c>
      <c r="M771" s="453" t="s">
        <v>2183</v>
      </c>
      <c r="N771" s="106" t="s">
        <v>1344</v>
      </c>
      <c r="O771" s="107"/>
      <c r="P771" s="329">
        <f>'Punten per wedstrijd'!D733</f>
        <v>143.6</v>
      </c>
      <c r="Q771" s="453" t="s">
        <v>2183</v>
      </c>
      <c r="R771" s="107" t="s">
        <v>3685</v>
      </c>
      <c r="S771" s="453"/>
      <c r="T771" s="329">
        <f>'Punten per wedstrijd'!D958</f>
        <v>0</v>
      </c>
      <c r="U771" s="453" t="s">
        <v>2183</v>
      </c>
      <c r="V771" s="285" t="s">
        <v>1690</v>
      </c>
      <c r="W771" s="107"/>
      <c r="X771" s="329">
        <f>'Punten per wedstrijd'!D104</f>
        <v>3987.4999999999995</v>
      </c>
      <c r="Y771" s="453" t="s">
        <v>2183</v>
      </c>
      <c r="Z771" s="106" t="s">
        <v>1346</v>
      </c>
      <c r="AA771" s="107"/>
      <c r="AB771" s="329">
        <f>'Punten per wedstrijd'!D286</f>
        <v>548.1</v>
      </c>
      <c r="AC771" s="453" t="s">
        <v>2183</v>
      </c>
      <c r="AD771" s="285" t="s">
        <v>1664</v>
      </c>
      <c r="AE771" s="107"/>
      <c r="AF771" s="329">
        <f>'Punten per wedstrijd'!D572</f>
        <v>129.60000000000002</v>
      </c>
    </row>
    <row r="772" spans="1:32" s="3" customFormat="1" ht="15.75" customHeight="1">
      <c r="A772" s="453" t="s">
        <v>2184</v>
      </c>
      <c r="B772" s="285" t="s">
        <v>37</v>
      </c>
      <c r="C772" s="107"/>
      <c r="D772" s="329">
        <f>'Punten per wedstrijd'!D1101</f>
        <v>0</v>
      </c>
      <c r="E772" s="453" t="s">
        <v>2184</v>
      </c>
      <c r="F772" s="106" t="s">
        <v>1345</v>
      </c>
      <c r="G772" s="107"/>
      <c r="H772" s="329">
        <f>'Punten per wedstrijd'!D224</f>
        <v>2578.4500000000003</v>
      </c>
      <c r="I772" s="453" t="s">
        <v>2184</v>
      </c>
      <c r="J772" s="284" t="s">
        <v>3643</v>
      </c>
      <c r="K772" s="107"/>
      <c r="L772" s="329">
        <f>'Punten per wedstrijd'!D532</f>
        <v>422.4</v>
      </c>
      <c r="M772" s="453" t="s">
        <v>2184</v>
      </c>
      <c r="N772" s="107" t="s">
        <v>2202</v>
      </c>
      <c r="O772" s="107"/>
      <c r="P772" s="329">
        <f>'Punten per wedstrijd'!D776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107" t="s">
        <v>669</v>
      </c>
      <c r="W772" s="107"/>
      <c r="X772" s="329">
        <f>'Punten per wedstrijd'!D97</f>
        <v>3982.85</v>
      </c>
      <c r="Y772" s="453" t="s">
        <v>2184</v>
      </c>
      <c r="Z772" s="107" t="s">
        <v>155</v>
      </c>
      <c r="AA772" s="107"/>
      <c r="AB772" s="329">
        <f>'Punten per wedstrijd'!D414</f>
        <v>547.4</v>
      </c>
      <c r="AC772" s="453" t="s">
        <v>2184</v>
      </c>
      <c r="AD772" s="107" t="s">
        <v>2721</v>
      </c>
      <c r="AE772" s="107"/>
      <c r="AF772" s="329">
        <f>'Punten per wedstrijd'!D684</f>
        <v>129</v>
      </c>
    </row>
    <row r="773" spans="1:32" s="3" customFormat="1" ht="15.75" customHeight="1">
      <c r="A773" s="453" t="s">
        <v>2185</v>
      </c>
      <c r="B773" s="284" t="s">
        <v>143</v>
      </c>
      <c r="C773" s="107"/>
      <c r="D773" s="329">
        <f>'Punten per wedstrijd'!D1102</f>
        <v>0</v>
      </c>
      <c r="E773" s="453" t="s">
        <v>2185</v>
      </c>
      <c r="F773" s="107" t="s">
        <v>3685</v>
      </c>
      <c r="G773" s="107"/>
      <c r="H773" s="329">
        <f>'Punten per wedstrijd'!D258</f>
        <v>2569.8000000000002</v>
      </c>
      <c r="I773" s="453" t="s">
        <v>2185</v>
      </c>
      <c r="J773" s="284" t="s">
        <v>3640</v>
      </c>
      <c r="K773" s="107"/>
      <c r="L773" s="329">
        <f>'Punten per wedstrijd'!D513</f>
        <v>402.20000000000005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3941.8999999999992</v>
      </c>
      <c r="Y773" s="453" t="s">
        <v>2185</v>
      </c>
      <c r="Z773" s="285" t="s">
        <v>1753</v>
      </c>
      <c r="AA773" s="107"/>
      <c r="AB773" s="329">
        <f>'Punten per wedstrijd'!D387</f>
        <v>538</v>
      </c>
      <c r="AC773" s="453" t="s">
        <v>2185</v>
      </c>
      <c r="AD773" s="107" t="s">
        <v>2197</v>
      </c>
      <c r="AE773" s="107"/>
      <c r="AF773" s="329">
        <f>'Punten per wedstrijd'!D591</f>
        <v>128.29999999999998</v>
      </c>
    </row>
    <row r="774" spans="1:32" s="3" customFormat="1" ht="15.75" customHeight="1">
      <c r="A774" s="453" t="s">
        <v>2186</v>
      </c>
      <c r="B774" s="284" t="s">
        <v>3646</v>
      </c>
      <c r="C774" s="107"/>
      <c r="D774" s="329">
        <f>'Punten per wedstrijd'!D1103</f>
        <v>0</v>
      </c>
      <c r="E774" s="453" t="s">
        <v>2186</v>
      </c>
      <c r="F774" s="107" t="s">
        <v>2220</v>
      </c>
      <c r="G774" s="107"/>
      <c r="H774" s="329">
        <f>'Punten per wedstrijd'!D193</f>
        <v>2557.5</v>
      </c>
      <c r="I774" s="453" t="s">
        <v>2186</v>
      </c>
      <c r="J774" s="107" t="s">
        <v>2724</v>
      </c>
      <c r="K774" s="107"/>
      <c r="L774" s="329">
        <f>'Punten per wedstrijd'!D522</f>
        <v>397.80000000000007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141</v>
      </c>
      <c r="W774" s="107"/>
      <c r="X774" s="329">
        <f>'Punten per wedstrijd'!D66</f>
        <v>3927.1</v>
      </c>
      <c r="Y774" s="453" t="s">
        <v>2186</v>
      </c>
      <c r="Z774" s="107" t="s">
        <v>2729</v>
      </c>
      <c r="AA774" s="107"/>
      <c r="AB774" s="329">
        <f>'Punten per wedstrijd'!D413</f>
        <v>525.9</v>
      </c>
      <c r="AC774" s="453" t="s">
        <v>2186</v>
      </c>
      <c r="AD774" s="107" t="s">
        <v>2711</v>
      </c>
      <c r="AE774" s="107"/>
      <c r="AF774" s="329">
        <f>'Punten per wedstrijd'!D614</f>
        <v>125.3</v>
      </c>
    </row>
    <row r="775" spans="1:32" s="3" customFormat="1" ht="15.75" customHeight="1">
      <c r="A775" s="453" t="s">
        <v>2187</v>
      </c>
      <c r="B775" s="107" t="s">
        <v>2721</v>
      </c>
      <c r="C775" s="107"/>
      <c r="D775" s="329">
        <f>'Punten per wedstrijd'!D1104</f>
        <v>0</v>
      </c>
      <c r="E775" s="453" t="s">
        <v>2187</v>
      </c>
      <c r="F775" s="107" t="s">
        <v>2730</v>
      </c>
      <c r="G775" s="107"/>
      <c r="H775" s="329">
        <f>'Punten per wedstrijd'!D276</f>
        <v>2531.1499999999996</v>
      </c>
      <c r="I775" s="453" t="s">
        <v>2187</v>
      </c>
      <c r="J775" s="284" t="s">
        <v>3631</v>
      </c>
      <c r="K775" s="107"/>
      <c r="L775" s="329">
        <f>'Punten per wedstrijd'!D475</f>
        <v>395.9</v>
      </c>
      <c r="M775" s="453" t="s">
        <v>2187</v>
      </c>
      <c r="N775" s="284" t="s">
        <v>3623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285" t="s">
        <v>1753</v>
      </c>
      <c r="W775" s="107"/>
      <c r="X775" s="329">
        <f>'Punten per wedstrijd'!D107</f>
        <v>3894.55</v>
      </c>
      <c r="Y775" s="453" t="s">
        <v>2187</v>
      </c>
      <c r="Z775" s="284" t="s">
        <v>3635</v>
      </c>
      <c r="AA775" s="107"/>
      <c r="AB775" s="329">
        <f>'Punten per wedstrijd'!D353</f>
        <v>525.69999999999993</v>
      </c>
      <c r="AC775" s="453" t="s">
        <v>2187</v>
      </c>
      <c r="AD775" s="107" t="s">
        <v>2727</v>
      </c>
      <c r="AE775" s="107"/>
      <c r="AF775" s="329">
        <f>'Punten per wedstrijd'!D688</f>
        <v>120.5</v>
      </c>
    </row>
    <row r="776" spans="1:32" s="3" customFormat="1" ht="15.75" customHeight="1">
      <c r="A776" s="453" t="s">
        <v>2188</v>
      </c>
      <c r="B776" s="106" t="s">
        <v>1351</v>
      </c>
      <c r="C776" s="107"/>
      <c r="D776" s="329">
        <f>'Punten per wedstrijd'!D1105</f>
        <v>0</v>
      </c>
      <c r="E776" s="453" t="s">
        <v>2188</v>
      </c>
      <c r="F776" s="285" t="s">
        <v>1658</v>
      </c>
      <c r="G776" s="107"/>
      <c r="H776" s="329">
        <f>'Punten per wedstrijd'!D175</f>
        <v>2499.2000000000003</v>
      </c>
      <c r="I776" s="453" t="s">
        <v>2188</v>
      </c>
      <c r="J776" s="107" t="s">
        <v>3685</v>
      </c>
      <c r="K776" s="107"/>
      <c r="L776" s="329">
        <f>'Punten per wedstrijd'!D538</f>
        <v>388.09999999999997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3646</v>
      </c>
      <c r="S776" s="453"/>
      <c r="T776" s="329">
        <f>'Punten per wedstrijd'!D963</f>
        <v>0</v>
      </c>
      <c r="U776" s="453" t="s">
        <v>2188</v>
      </c>
      <c r="V776" s="107" t="s">
        <v>2707</v>
      </c>
      <c r="W776" s="107"/>
      <c r="X776" s="329">
        <f>'Punten per wedstrijd'!D19</f>
        <v>3855.5</v>
      </c>
      <c r="Y776" s="453" t="s">
        <v>2188</v>
      </c>
      <c r="Z776" s="107" t="s">
        <v>2193</v>
      </c>
      <c r="AA776" s="107"/>
      <c r="AB776" s="329">
        <f>'Punten per wedstrijd'!D347</f>
        <v>514.29999999999995</v>
      </c>
      <c r="AC776" s="453" t="s">
        <v>2188</v>
      </c>
      <c r="AD776" s="106" t="s">
        <v>1346</v>
      </c>
      <c r="AE776" s="107"/>
      <c r="AF776" s="329">
        <f>'Punten per wedstrijd'!D566</f>
        <v>118.9</v>
      </c>
    </row>
    <row r="777" spans="1:32" s="3" customFormat="1" ht="15.75" customHeight="1">
      <c r="A777" s="453" t="s">
        <v>2189</v>
      </c>
      <c r="B777" s="107" t="s">
        <v>2722</v>
      </c>
      <c r="C777" s="107"/>
      <c r="D777" s="329">
        <f>'Punten per wedstrijd'!D1106</f>
        <v>0</v>
      </c>
      <c r="E777" s="453" t="s">
        <v>2189</v>
      </c>
      <c r="F777" s="107" t="s">
        <v>2717</v>
      </c>
      <c r="G777" s="107"/>
      <c r="H777" s="329">
        <f>'Punten per wedstrijd'!D154</f>
        <v>2458.8000000000002</v>
      </c>
      <c r="I777" s="453" t="s">
        <v>2189</v>
      </c>
      <c r="J777" s="107" t="s">
        <v>2727</v>
      </c>
      <c r="K777" s="107"/>
      <c r="L777" s="329">
        <f>'Punten per wedstrijd'!D548</f>
        <v>385.1</v>
      </c>
      <c r="M777" s="453" t="s">
        <v>2189</v>
      </c>
      <c r="N777" s="284" t="s">
        <v>3634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162</v>
      </c>
      <c r="W777" s="107"/>
      <c r="X777" s="329">
        <f>'Punten per wedstrijd'!D49</f>
        <v>3854.5</v>
      </c>
      <c r="Y777" s="453" t="s">
        <v>2189</v>
      </c>
      <c r="Z777" s="107" t="s">
        <v>2727</v>
      </c>
      <c r="AA777" s="107"/>
      <c r="AB777" s="329">
        <f>'Punten per wedstrijd'!D408</f>
        <v>511</v>
      </c>
      <c r="AC777" s="453" t="s">
        <v>2189</v>
      </c>
      <c r="AD777" s="107" t="s">
        <v>2198</v>
      </c>
      <c r="AE777" s="107"/>
      <c r="AF777" s="329">
        <f>'Punten per wedstrijd'!D648</f>
        <v>117.8</v>
      </c>
    </row>
    <row r="778" spans="1:32" s="3" customFormat="1" ht="15.75" customHeight="1">
      <c r="A778" s="453" t="s">
        <v>2190</v>
      </c>
      <c r="B778" s="284" t="s">
        <v>3647</v>
      </c>
      <c r="C778" s="107"/>
      <c r="D778" s="329">
        <f>'Punten per wedstrijd'!D1107</f>
        <v>0</v>
      </c>
      <c r="E778" s="453" t="s">
        <v>2190</v>
      </c>
      <c r="F778" s="284" t="s">
        <v>3642</v>
      </c>
      <c r="G778" s="107"/>
      <c r="H778" s="329">
        <f>'Punten per wedstrijd'!D243</f>
        <v>2279.1000000000004</v>
      </c>
      <c r="I778" s="453" t="s">
        <v>2190</v>
      </c>
      <c r="J778" s="285" t="s">
        <v>1657</v>
      </c>
      <c r="K778" s="107"/>
      <c r="L778" s="329">
        <f>'Punten per wedstrijd'!D425</f>
        <v>376.1</v>
      </c>
      <c r="M778" s="453" t="s">
        <v>2190</v>
      </c>
      <c r="N778" s="284" t="s">
        <v>3642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107" t="s">
        <v>2721</v>
      </c>
      <c r="W778" s="107"/>
      <c r="X778" s="329">
        <f>'Punten per wedstrijd'!D124</f>
        <v>3834.4500000000003</v>
      </c>
      <c r="Y778" s="453" t="s">
        <v>2190</v>
      </c>
      <c r="Z778" s="107" t="s">
        <v>2721</v>
      </c>
      <c r="AA778" s="107"/>
      <c r="AB778" s="329">
        <f>'Punten per wedstrijd'!D404</f>
        <v>505.8</v>
      </c>
      <c r="AC778" s="453" t="s">
        <v>2190</v>
      </c>
      <c r="AD778" s="107" t="s">
        <v>2709</v>
      </c>
      <c r="AE778" s="107"/>
      <c r="AF778" s="329">
        <f>'Punten per wedstrijd'!D698</f>
        <v>116.9</v>
      </c>
    </row>
    <row r="779" spans="1:32" s="3" customFormat="1" ht="15.75" customHeight="1">
      <c r="A779" s="453" t="s">
        <v>2191</v>
      </c>
      <c r="B779" s="107" t="s">
        <v>2727</v>
      </c>
      <c r="C779" s="107"/>
      <c r="D779" s="329">
        <f>'Punten per wedstrijd'!D1108</f>
        <v>0</v>
      </c>
      <c r="E779" s="453" t="s">
        <v>2191</v>
      </c>
      <c r="F779" s="285" t="s">
        <v>1690</v>
      </c>
      <c r="G779" s="107"/>
      <c r="H779" s="329">
        <f>'Punten per wedstrijd'!D244</f>
        <v>2259.85</v>
      </c>
      <c r="I779" s="453" t="s">
        <v>2191</v>
      </c>
      <c r="J779" s="107" t="s">
        <v>694</v>
      </c>
      <c r="K779" s="107"/>
      <c r="L779" s="329">
        <f>'Punten per wedstrijd'!D536</f>
        <v>356.55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107" t="s">
        <v>2196</v>
      </c>
      <c r="W779" s="107"/>
      <c r="X779" s="329">
        <f>'Punten per wedstrijd'!D22</f>
        <v>3828.1499999999996</v>
      </c>
      <c r="Y779" s="453" t="s">
        <v>2191</v>
      </c>
      <c r="Z779" s="285" t="s">
        <v>1690</v>
      </c>
      <c r="AA779" s="107"/>
      <c r="AB779" s="329">
        <f>'Punten per wedstrijd'!D384</f>
        <v>501.40000000000003</v>
      </c>
      <c r="AC779" s="453" t="s">
        <v>2191</v>
      </c>
      <c r="AD779" s="284" t="s">
        <v>3644</v>
      </c>
      <c r="AE779" s="107"/>
      <c r="AF779" s="329">
        <f>'Punten per wedstrijd'!D673</f>
        <v>111.7</v>
      </c>
    </row>
    <row r="780" spans="1:32" s="3" customFormat="1" ht="15.75" customHeight="1">
      <c r="A780" s="453" t="s">
        <v>2192</v>
      </c>
      <c r="B780" s="285" t="s">
        <v>1671</v>
      </c>
      <c r="C780" s="107"/>
      <c r="D780" s="329">
        <f>'Punten per wedstrijd'!D1109</f>
        <v>0</v>
      </c>
      <c r="E780" s="453" t="s">
        <v>2192</v>
      </c>
      <c r="F780" s="285" t="s">
        <v>1</v>
      </c>
      <c r="G780" s="107"/>
      <c r="H780" s="329">
        <f>'Punten per wedstrijd'!D150</f>
        <v>2201.5</v>
      </c>
      <c r="I780" s="453" t="s">
        <v>2192</v>
      </c>
      <c r="J780" s="107" t="s">
        <v>633</v>
      </c>
      <c r="K780" s="107"/>
      <c r="L780" s="329">
        <f>'Punten per wedstrijd'!D454</f>
        <v>345.29999999999995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5" t="s">
        <v>11</v>
      </c>
      <c r="W780" s="107"/>
      <c r="X780" s="329">
        <f>'Punten per wedstrijd'!D30</f>
        <v>3806.8999999999996</v>
      </c>
      <c r="Y780" s="453" t="s">
        <v>2192</v>
      </c>
      <c r="Z780" s="285" t="s">
        <v>1665</v>
      </c>
      <c r="AA780" s="107"/>
      <c r="AB780" s="329">
        <f>'Punten per wedstrijd'!D304</f>
        <v>493.90000000000009</v>
      </c>
      <c r="AC780" s="453" t="s">
        <v>2192</v>
      </c>
      <c r="AD780" s="285" t="s">
        <v>1658</v>
      </c>
      <c r="AE780" s="107"/>
      <c r="AF780" s="329">
        <f>'Punten per wedstrijd'!D595</f>
        <v>110</v>
      </c>
    </row>
    <row r="781" spans="1:32" s="3" customFormat="1" ht="15.75" customHeight="1">
      <c r="A781" s="453" t="s">
        <v>2303</v>
      </c>
      <c r="B781" s="107" t="s">
        <v>180</v>
      </c>
      <c r="C781" s="107"/>
      <c r="D781" s="329">
        <f>'Punten per wedstrijd'!D1110</f>
        <v>0</v>
      </c>
      <c r="E781" s="453" t="s">
        <v>2303</v>
      </c>
      <c r="F781" s="284" t="s">
        <v>3647</v>
      </c>
      <c r="G781" s="107"/>
      <c r="H781" s="329">
        <f>'Punten per wedstrijd'!D267</f>
        <v>2178.35</v>
      </c>
      <c r="I781" s="453" t="s">
        <v>2303</v>
      </c>
      <c r="J781" s="284" t="s">
        <v>3630</v>
      </c>
      <c r="K781" s="107"/>
      <c r="L781" s="329">
        <f>'Punten per wedstrijd'!D471</f>
        <v>333.90000000000003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3626</v>
      </c>
      <c r="W781" s="107"/>
      <c r="X781" s="329">
        <f>'Punten per wedstrijd'!D37</f>
        <v>3804</v>
      </c>
      <c r="Y781" s="453" t="s">
        <v>2303</v>
      </c>
      <c r="Z781" s="284" t="s">
        <v>3623</v>
      </c>
      <c r="AA781" s="107"/>
      <c r="AB781" s="329">
        <f>'Punten per wedstrijd'!D300</f>
        <v>493.4</v>
      </c>
      <c r="AC781" s="453" t="s">
        <v>2303</v>
      </c>
      <c r="AD781" s="107" t="s">
        <v>686</v>
      </c>
      <c r="AE781" s="107"/>
      <c r="AF781" s="329">
        <f>'Punten per wedstrijd'!D679</f>
        <v>103.60000000000001</v>
      </c>
    </row>
    <row r="782" spans="1:32" s="3" customFormat="1" ht="15.75" customHeight="1">
      <c r="A782" s="453" t="s">
        <v>2304</v>
      </c>
      <c r="B782" s="107" t="s">
        <v>2710</v>
      </c>
      <c r="C782" s="107"/>
      <c r="D782" s="329">
        <f>'Punten per wedstrijd'!D1111</f>
        <v>0</v>
      </c>
      <c r="E782" s="453" t="s">
        <v>2304</v>
      </c>
      <c r="F782" s="284" t="s">
        <v>3635</v>
      </c>
      <c r="G782" s="107"/>
      <c r="H782" s="329">
        <f>'Punten per wedstrijd'!D213</f>
        <v>2171.1499999999996</v>
      </c>
      <c r="I782" s="453" t="s">
        <v>2304</v>
      </c>
      <c r="J782" s="285" t="s">
        <v>1671</v>
      </c>
      <c r="K782" s="107"/>
      <c r="L782" s="329">
        <f>'Punten per wedstrijd'!D549</f>
        <v>332.1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4" t="s">
        <v>3627</v>
      </c>
      <c r="W782" s="107"/>
      <c r="X782" s="329">
        <f>'Punten per wedstrijd'!D43</f>
        <v>3741.7999999999997</v>
      </c>
      <c r="Y782" s="453" t="s">
        <v>2304</v>
      </c>
      <c r="Z782" s="285" t="s">
        <v>1658</v>
      </c>
      <c r="AA782" s="107"/>
      <c r="AB782" s="329">
        <f>'Punten per wedstrijd'!D315</f>
        <v>469.85</v>
      </c>
      <c r="AC782" s="453" t="s">
        <v>2304</v>
      </c>
      <c r="AD782" s="285" t="s">
        <v>1655</v>
      </c>
      <c r="AE782" s="107"/>
      <c r="AF782" s="329">
        <f>'Punten per wedstrijd'!D700</f>
        <v>99.8</v>
      </c>
    </row>
    <row r="783" spans="1:32" s="3" customFormat="1" ht="15.75" customHeight="1">
      <c r="A783" s="453" t="s">
        <v>2305</v>
      </c>
      <c r="B783" s="107" t="s">
        <v>2217</v>
      </c>
      <c r="C783" s="107"/>
      <c r="D783" s="329">
        <f>'Punten per wedstrijd'!D1112</f>
        <v>0</v>
      </c>
      <c r="E783" s="453" t="s">
        <v>2305</v>
      </c>
      <c r="F783" s="285" t="s">
        <v>1665</v>
      </c>
      <c r="G783" s="107"/>
      <c r="H783" s="329">
        <f>'Punten per wedstrijd'!D164</f>
        <v>2134.9</v>
      </c>
      <c r="I783" s="453" t="s">
        <v>2305</v>
      </c>
      <c r="J783" s="107" t="s">
        <v>668</v>
      </c>
      <c r="K783" s="107"/>
      <c r="L783" s="329">
        <f>'Punten per wedstrijd'!D498</f>
        <v>313.89999999999998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3577.2000000000007</v>
      </c>
      <c r="Y783" s="453" t="s">
        <v>2305</v>
      </c>
      <c r="Z783" s="107" t="s">
        <v>682</v>
      </c>
      <c r="AA783" s="107"/>
      <c r="AB783" s="329">
        <f>'Punten per wedstrijd'!D370</f>
        <v>466.5</v>
      </c>
      <c r="AC783" s="453" t="s">
        <v>2305</v>
      </c>
      <c r="AD783" s="107" t="s">
        <v>141</v>
      </c>
      <c r="AE783" s="107"/>
      <c r="AF783" s="329">
        <f>'Punten per wedstrijd'!D626</f>
        <v>99.7</v>
      </c>
    </row>
    <row r="784" spans="1:32" s="3" customFormat="1" ht="15.75" customHeight="1">
      <c r="A784" s="453" t="s">
        <v>2684</v>
      </c>
      <c r="B784" s="107" t="s">
        <v>2729</v>
      </c>
      <c r="C784" s="107"/>
      <c r="D784" s="329">
        <f>'Punten per wedstrijd'!D1113</f>
        <v>0</v>
      </c>
      <c r="E784" s="453" t="s">
        <v>2684</v>
      </c>
      <c r="F784" s="107" t="s">
        <v>668</v>
      </c>
      <c r="G784" s="107"/>
      <c r="H784" s="329">
        <f>'Punten per wedstrijd'!D218</f>
        <v>2056.3000000000002</v>
      </c>
      <c r="I784" s="453" t="s">
        <v>2684</v>
      </c>
      <c r="J784" s="107" t="s">
        <v>686</v>
      </c>
      <c r="K784" s="107"/>
      <c r="L784" s="329">
        <f>'Punten per wedstrijd'!D539</f>
        <v>301.20000000000005</v>
      </c>
      <c r="M784" s="453" t="s">
        <v>2684</v>
      </c>
      <c r="N784" s="284" t="s">
        <v>3646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285" t="s">
        <v>1665</v>
      </c>
      <c r="W784" s="107"/>
      <c r="X784" s="329">
        <f>'Punten per wedstrijd'!D24</f>
        <v>3456.7999999999997</v>
      </c>
      <c r="Y784" s="453" t="s">
        <v>2684</v>
      </c>
      <c r="Z784" s="107" t="s">
        <v>2714</v>
      </c>
      <c r="AA784" s="107"/>
      <c r="AB784" s="329">
        <f>'Punten per wedstrijd'!D390</f>
        <v>451.40000000000003</v>
      </c>
      <c r="AC784" s="453" t="s">
        <v>2684</v>
      </c>
      <c r="AD784" s="284" t="s">
        <v>3642</v>
      </c>
      <c r="AE784" s="107"/>
      <c r="AF784" s="329">
        <f>'Punten per wedstrijd'!D663</f>
        <v>95</v>
      </c>
    </row>
    <row r="785" spans="1:1565" s="3" customFormat="1" ht="15.75" customHeight="1">
      <c r="A785" s="453" t="s">
        <v>2685</v>
      </c>
      <c r="B785" s="107" t="s">
        <v>155</v>
      </c>
      <c r="C785" s="107"/>
      <c r="D785" s="329">
        <f>'Punten per wedstrijd'!D1114</f>
        <v>0</v>
      </c>
      <c r="E785" s="453" t="s">
        <v>2685</v>
      </c>
      <c r="F785" s="107" t="s">
        <v>694</v>
      </c>
      <c r="G785" s="107"/>
      <c r="H785" s="329">
        <f>'Punten per wedstrijd'!D256</f>
        <v>2055.75</v>
      </c>
      <c r="I785" s="453" t="s">
        <v>2685</v>
      </c>
      <c r="J785" s="107" t="s">
        <v>2201</v>
      </c>
      <c r="K785" s="107"/>
      <c r="L785" s="329">
        <f>'Punten per wedstrijd'!D470</f>
        <v>291.60000000000002</v>
      </c>
      <c r="M785" s="453" t="s">
        <v>2685</v>
      </c>
      <c r="N785" s="107" t="s">
        <v>2714</v>
      </c>
      <c r="O785" s="107"/>
      <c r="P785" s="329">
        <f>'Punten per wedstrijd'!D810</f>
        <v>102.2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6" t="s">
        <v>1346</v>
      </c>
      <c r="W785" s="107"/>
      <c r="X785" s="329">
        <f>'Punten per wedstrijd'!D6</f>
        <v>3453.7000000000003</v>
      </c>
      <c r="Y785" s="453" t="s">
        <v>2685</v>
      </c>
      <c r="Z785" s="285" t="s">
        <v>1656</v>
      </c>
      <c r="AA785" s="107"/>
      <c r="AB785" s="329">
        <f>'Punten per wedstrijd'!D291</f>
        <v>425.3</v>
      </c>
      <c r="AC785" s="453" t="s">
        <v>2685</v>
      </c>
      <c r="AD785" s="285" t="s">
        <v>1656</v>
      </c>
      <c r="AE785" s="107"/>
      <c r="AF785" s="329">
        <f>'Punten per wedstrijd'!D571</f>
        <v>79.5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284" t="s">
        <v>3648</v>
      </c>
      <c r="C786" s="107"/>
      <c r="D786" s="329">
        <f>'Punten per wedstrijd'!D1115</f>
        <v>0</v>
      </c>
      <c r="E786" s="453" t="s">
        <v>2686</v>
      </c>
      <c r="F786" s="107" t="s">
        <v>2197</v>
      </c>
      <c r="G786" s="107"/>
      <c r="H786" s="329">
        <f>'Punten per wedstrijd'!D171</f>
        <v>2038.95</v>
      </c>
      <c r="I786" s="453" t="s">
        <v>2686</v>
      </c>
      <c r="J786" s="107" t="s">
        <v>2200</v>
      </c>
      <c r="K786" s="107"/>
      <c r="L786" s="329">
        <f>'Punten per wedstrijd'!D476</f>
        <v>272.8</v>
      </c>
      <c r="M786" s="453" t="s">
        <v>2686</v>
      </c>
      <c r="N786" s="285" t="s">
        <v>1690</v>
      </c>
      <c r="O786" s="107"/>
      <c r="P786" s="329">
        <f>'Punten per wedstrijd'!D804</f>
        <v>99.3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1667</v>
      </c>
      <c r="W786" s="107"/>
      <c r="X786" s="329">
        <f>'Punten per wedstrijd'!D68</f>
        <v>3311.8</v>
      </c>
      <c r="Y786" s="453" t="s">
        <v>2686</v>
      </c>
      <c r="Z786" s="107" t="s">
        <v>2197</v>
      </c>
      <c r="AA786" s="107"/>
      <c r="AB786" s="329">
        <f>'Punten per wedstrijd'!D311</f>
        <v>392.09999999999997</v>
      </c>
      <c r="AC786" s="453" t="s">
        <v>2686</v>
      </c>
      <c r="AD786" s="284" t="s">
        <v>3643</v>
      </c>
      <c r="AE786" s="107"/>
      <c r="AF786" s="329">
        <f>'Punten per wedstrijd'!D672</f>
        <v>77.599999999999994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2730</v>
      </c>
      <c r="C787" s="107"/>
      <c r="D787" s="329">
        <f>'Punten per wedstrijd'!D1116</f>
        <v>0</v>
      </c>
      <c r="E787" s="453" t="s">
        <v>2687</v>
      </c>
      <c r="F787" s="107" t="s">
        <v>700</v>
      </c>
      <c r="G787" s="107"/>
      <c r="H787" s="329">
        <f>'Punten per wedstrijd'!D204</f>
        <v>2002.1</v>
      </c>
      <c r="I787" s="453" t="s">
        <v>2687</v>
      </c>
      <c r="J787" s="107" t="s">
        <v>700</v>
      </c>
      <c r="K787" s="107"/>
      <c r="L787" s="329">
        <f>'Punten per wedstrijd'!D484</f>
        <v>271.90000000000003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3648</v>
      </c>
      <c r="S787" s="453"/>
      <c r="T787" s="329">
        <f>'Punten per wedstrijd'!D975</f>
        <v>0</v>
      </c>
      <c r="U787" s="453" t="s">
        <v>2687</v>
      </c>
      <c r="V787" s="107" t="s">
        <v>639</v>
      </c>
      <c r="W787" s="107"/>
      <c r="X787" s="329">
        <f>'Punten per wedstrijd'!D39</f>
        <v>3281.7999999999997</v>
      </c>
      <c r="Y787" s="453" t="s">
        <v>2687</v>
      </c>
      <c r="Z787" s="284" t="s">
        <v>3626</v>
      </c>
      <c r="AA787" s="107"/>
      <c r="AB787" s="329">
        <f>'Punten per wedstrijd'!D317</f>
        <v>388.6</v>
      </c>
      <c r="AC787" s="453" t="s">
        <v>2687</v>
      </c>
      <c r="AD787" s="107" t="s">
        <v>2217</v>
      </c>
      <c r="AE787" s="107"/>
      <c r="AF787" s="329">
        <f>'Punten per wedstrijd'!D692</f>
        <v>66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107" t="s">
        <v>2728</v>
      </c>
      <c r="C788" s="107"/>
      <c r="D788" s="329">
        <f>'Punten per wedstrijd'!D1117</f>
        <v>0</v>
      </c>
      <c r="E788" s="453" t="s">
        <v>2688</v>
      </c>
      <c r="F788" s="284" t="s">
        <v>3628</v>
      </c>
      <c r="G788" s="107"/>
      <c r="H788" s="329">
        <f>'Punten per wedstrijd'!D185</f>
        <v>1975.35</v>
      </c>
      <c r="I788" s="453" t="s">
        <v>2688</v>
      </c>
      <c r="J788" s="285" t="s">
        <v>1649</v>
      </c>
      <c r="K788" s="107"/>
      <c r="L788" s="329">
        <f>'Punten per wedstrijd'!D529</f>
        <v>265.39999999999998</v>
      </c>
      <c r="M788" s="453" t="s">
        <v>2688</v>
      </c>
      <c r="N788" s="284" t="s">
        <v>3640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2873</v>
      </c>
      <c r="Y788" s="453" t="s">
        <v>2688</v>
      </c>
      <c r="Z788" s="284" t="s">
        <v>3643</v>
      </c>
      <c r="AA788" s="107"/>
      <c r="AB788" s="329">
        <f>'Punten per wedstrijd'!D392</f>
        <v>362.90000000000003</v>
      </c>
      <c r="AC788" s="453" t="s">
        <v>2688</v>
      </c>
      <c r="AD788" s="285" t="s">
        <v>31</v>
      </c>
      <c r="AE788" s="107"/>
      <c r="AF788" s="329">
        <f>'Punten per wedstrijd'!D674</f>
        <v>57.6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107" t="s">
        <v>2709</v>
      </c>
      <c r="C789" s="107"/>
      <c r="D789" s="329">
        <f>'Punten per wedstrijd'!D1118</f>
        <v>0</v>
      </c>
      <c r="E789" s="453" t="s">
        <v>2689</v>
      </c>
      <c r="F789" s="107" t="s">
        <v>639</v>
      </c>
      <c r="G789" s="107"/>
      <c r="H789" s="329">
        <f>'Punten per wedstrijd'!D179</f>
        <v>1947.6</v>
      </c>
      <c r="I789" s="453" t="s">
        <v>2689</v>
      </c>
      <c r="J789" s="107" t="s">
        <v>2212</v>
      </c>
      <c r="K789" s="107"/>
      <c r="L789" s="329">
        <f>'Punten per wedstrijd'!D446</f>
        <v>238.40000000000003</v>
      </c>
      <c r="M789" s="453" t="s">
        <v>2689</v>
      </c>
      <c r="N789" s="285" t="s">
        <v>37</v>
      </c>
      <c r="O789" s="107"/>
      <c r="P789" s="329">
        <f>'Punten per wedstrijd'!D821</f>
        <v>73.5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285" t="s">
        <v>1654</v>
      </c>
      <c r="W789" s="107"/>
      <c r="X789" s="329">
        <f>'Punten per wedstrijd'!D46</f>
        <v>2849.6500000000005</v>
      </c>
      <c r="Y789" s="453" t="s">
        <v>2689</v>
      </c>
      <c r="Z789" s="107" t="s">
        <v>2217</v>
      </c>
      <c r="AA789" s="107"/>
      <c r="AB789" s="329">
        <f>'Punten per wedstrijd'!D412</f>
        <v>350.9</v>
      </c>
      <c r="AC789" s="453" t="s">
        <v>2689</v>
      </c>
      <c r="AD789" s="284" t="s">
        <v>3623</v>
      </c>
      <c r="AE789" s="107"/>
      <c r="AF789" s="329">
        <f>'Punten per wedstrijd'!D580</f>
        <v>55.2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107" t="s">
        <v>658</v>
      </c>
      <c r="C790" s="107"/>
      <c r="D790" s="329">
        <f>'Punten per wedstrijd'!D1119</f>
        <v>0</v>
      </c>
      <c r="E790" s="453" t="s">
        <v>2690</v>
      </c>
      <c r="F790" s="107" t="s">
        <v>2193</v>
      </c>
      <c r="G790" s="107"/>
      <c r="H790" s="329">
        <f>'Punten per wedstrijd'!D207</f>
        <v>1796.1000000000001</v>
      </c>
      <c r="I790" s="453" t="s">
        <v>2690</v>
      </c>
      <c r="J790" s="107" t="s">
        <v>153</v>
      </c>
      <c r="K790" s="107"/>
      <c r="L790" s="329">
        <f>'Punten per wedstrijd'!D443</f>
        <v>224.29999999999995</v>
      </c>
      <c r="M790" s="453" t="s">
        <v>2690</v>
      </c>
      <c r="N790" s="107" t="s">
        <v>638</v>
      </c>
      <c r="O790" s="107"/>
      <c r="P790" s="329">
        <f>'Punten per wedstrijd'!D808</f>
        <v>62.800000000000011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107" t="s">
        <v>2198</v>
      </c>
      <c r="W790" s="107"/>
      <c r="X790" s="329">
        <f>'Punten per wedstrijd'!D88</f>
        <v>2802.25</v>
      </c>
      <c r="Y790" s="453" t="s">
        <v>2690</v>
      </c>
      <c r="Z790" s="285" t="s">
        <v>1</v>
      </c>
      <c r="AA790" s="107"/>
      <c r="AB790" s="329">
        <f>'Punten per wedstrijd'!D290</f>
        <v>302.60000000000002</v>
      </c>
      <c r="AC790" s="453" t="s">
        <v>2690</v>
      </c>
      <c r="AD790" s="285" t="s">
        <v>1649</v>
      </c>
      <c r="AE790" s="107"/>
      <c r="AF790" s="329">
        <f>'Punten per wedstrijd'!D669</f>
        <v>52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5" t="s">
        <v>1655</v>
      </c>
      <c r="C791" s="107"/>
      <c r="D791" s="329">
        <f>'Punten per wedstrijd'!D1120</f>
        <v>0</v>
      </c>
      <c r="E791" s="453" t="s">
        <v>2691</v>
      </c>
      <c r="F791" s="284" t="s">
        <v>3640</v>
      </c>
      <c r="G791" s="107"/>
      <c r="H791" s="329">
        <f>'Punten per wedstrijd'!D233</f>
        <v>1630.3</v>
      </c>
      <c r="I791" s="453" t="s">
        <v>2691</v>
      </c>
      <c r="J791" s="107" t="s">
        <v>2197</v>
      </c>
      <c r="K791" s="107"/>
      <c r="L791" s="329">
        <f>'Punten per wedstrijd'!D451</f>
        <v>215.10000000000002</v>
      </c>
      <c r="M791" s="453" t="s">
        <v>2691</v>
      </c>
      <c r="N791" s="284" t="s">
        <v>3636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1976.9</v>
      </c>
      <c r="Y791" s="453" t="s">
        <v>2691</v>
      </c>
      <c r="Z791" s="107" t="s">
        <v>2832</v>
      </c>
      <c r="AA791" s="107"/>
      <c r="AB791" s="329">
        <f>'Punten per wedstrijd'!D391</f>
        <v>206.4</v>
      </c>
      <c r="AC791" s="453" t="s">
        <v>2691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VLOOKUP(B797,$A$879:$F$2524,6,FALSE)</f>
        <v>932</v>
      </c>
      <c r="F797" s="179" t="s">
        <v>61</v>
      </c>
      <c r="G797" s="10">
        <f>E797*1.5*D797</f>
        <v>1398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VLOOKUP(K797,$A$879:$F$2524,6,FALSE)</f>
        <v>932</v>
      </c>
      <c r="O797" s="179" t="s">
        <v>61</v>
      </c>
      <c r="P797" s="10">
        <f>N797*1.5*M797</f>
        <v>1398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VLOOKUP(T797,$A$879:$F$2524,6,FALSE)</f>
        <v>932</v>
      </c>
      <c r="X797" s="179" t="s">
        <v>61</v>
      </c>
      <c r="Y797" s="10">
        <f>W797*1.5*V797</f>
        <v>1398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VLOOKUP(AC797,$A$879:$F$2524,6,FALSE)</f>
        <v>932</v>
      </c>
      <c r="AG797" s="179" t="s">
        <v>61</v>
      </c>
      <c r="AH797" s="10">
        <f>AF797*1.5*AE797</f>
        <v>1398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VLOOKUP(AL797,$A$879:$F$2524,6,FALSE)</f>
        <v>932</v>
      </c>
      <c r="AP797" s="179" t="s">
        <v>61</v>
      </c>
      <c r="AQ797" s="10">
        <f>AO797*1.5*AN797</f>
        <v>1398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VLOOKUP(AU797,$A$879:$F$2524,6,FALSE)</f>
        <v>932</v>
      </c>
      <c r="AY797" s="179" t="s">
        <v>61</v>
      </c>
      <c r="AZ797" s="10">
        <f>AX797*1.5*AW797</f>
        <v>1398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VLOOKUP(BD797,$A$879:$F$2524,6,FALSE)</f>
        <v>932</v>
      </c>
      <c r="BH797" s="179" t="s">
        <v>61</v>
      </c>
      <c r="BI797" s="10">
        <f>BG797*1.5*BF797</f>
        <v>1398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VLOOKUP(BM797,$A$879:$F$2524,6,FALSE)</f>
        <v>932</v>
      </c>
      <c r="BQ797" s="179" t="s">
        <v>61</v>
      </c>
      <c r="BR797" s="10">
        <f>BP797*1.5*BO797</f>
        <v>1398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VLOOKUP(BV797,$A$879:$F$2524,6,FALSE)</f>
        <v>932</v>
      </c>
      <c r="BZ797" s="179" t="s">
        <v>61</v>
      </c>
      <c r="CA797" s="10">
        <f>BY797*1.5*BX797</f>
        <v>1398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VLOOKUP(CE797,$A$879:$F$2524,6,FALSE)</f>
        <v>932</v>
      </c>
      <c r="CI797" s="179" t="s">
        <v>61</v>
      </c>
      <c r="CJ797" s="10">
        <f>CH797*1.5*CG797</f>
        <v>1398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VLOOKUP(CN797,$A$879:$F$2524,6,FALSE)</f>
        <v>932</v>
      </c>
      <c r="CR797" s="179" t="s">
        <v>61</v>
      </c>
      <c r="CS797" s="10">
        <f>CQ797*1.5*CP797</f>
        <v>1398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VLOOKUP(CW797,$A$879:$F$2524,6,FALSE)</f>
        <v>932</v>
      </c>
      <c r="DA797" s="179" t="s">
        <v>61</v>
      </c>
      <c r="DB797" s="10">
        <f>CZ797*1.5*CY797</f>
        <v>1398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VLOOKUP(DF797,$A$879:$F$2524,6,FALSE)</f>
        <v>932</v>
      </c>
      <c r="DJ797" s="179" t="s">
        <v>61</v>
      </c>
      <c r="DK797" s="10">
        <f>DI797*1.5*DH797</f>
        <v>1398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VLOOKUP(DO797,$A$879:$F$2524,6,FALSE)</f>
        <v>932</v>
      </c>
      <c r="DS797" s="179" t="s">
        <v>61</v>
      </c>
      <c r="DT797" s="10">
        <f>DR797*1.5*DQ797</f>
        <v>1398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VLOOKUP(DX797,$A$879:$F$2524,6,FALSE)</f>
        <v>932</v>
      </c>
      <c r="EB797" s="179" t="s">
        <v>61</v>
      </c>
      <c r="EC797" s="10">
        <f>EA797*1.5*DZ797</f>
        <v>1537.8000000000002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VLOOKUP(EG797,$A$879:$F$2524,6,FALSE)</f>
        <v>932</v>
      </c>
      <c r="EK797" s="179" t="s">
        <v>61</v>
      </c>
      <c r="EL797" s="10">
        <f>EJ797*1.5*EI797</f>
        <v>1398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VLOOKUP(EP797,$A$879:$F$2524,6,FALSE)</f>
        <v>932</v>
      </c>
      <c r="ET797" s="179" t="s">
        <v>61</v>
      </c>
      <c r="EU797" s="10">
        <f>ES797*1.5*ER797</f>
        <v>1398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VLOOKUP(EY797,$A$879:$F$2524,6,FALSE)</f>
        <v>932</v>
      </c>
      <c r="FC797" s="179" t="s">
        <v>61</v>
      </c>
      <c r="FD797" s="10">
        <f>FB797*1.5*FA797</f>
        <v>1398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VLOOKUP(FH797,$A$879:$F$2524,6,FALSE)</f>
        <v>932</v>
      </c>
      <c r="FL797" s="179" t="s">
        <v>61</v>
      </c>
      <c r="FM797" s="10">
        <f>FK797*1.5*FJ797</f>
        <v>1398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VLOOKUP(FQ797,$A$879:$F$2524,6,FALSE)</f>
        <v>932</v>
      </c>
      <c r="FU797" s="179" t="s">
        <v>61</v>
      </c>
      <c r="FV797" s="10">
        <f>FT797*1.5*FS797</f>
        <v>1537.8000000000002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VLOOKUP(FZ797,$A$879:$F$2524,6,FALSE)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VLOOKUP(GI797,$A$879:$F$2524,6,FALSE)</f>
        <v>932</v>
      </c>
      <c r="GM797" s="179" t="s">
        <v>61</v>
      </c>
      <c r="GN797" s="10">
        <f>GL797*1.5*GK797</f>
        <v>1398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VLOOKUP(GR797,$A$879:$F$2524,6,FALSE)</f>
        <v>932</v>
      </c>
      <c r="GV797" s="179" t="s">
        <v>61</v>
      </c>
      <c r="GW797" s="10">
        <f>GU797*1.5*GT797</f>
        <v>1398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VLOOKUP(HA797,$A$879:$F$2524,6,FALSE)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VLOOKUP(HJ797,$A$879:$F$2524,6,FALSE)</f>
        <v>932</v>
      </c>
      <c r="HN797" s="179" t="s">
        <v>61</v>
      </c>
      <c r="HO797" s="10">
        <f>HM797*1.5*HL797</f>
        <v>1398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VLOOKUP(HS797,$A$879:$F$2524,6,FALSE)</f>
        <v>932</v>
      </c>
      <c r="HW797" s="179" t="s">
        <v>61</v>
      </c>
      <c r="HX797" s="10">
        <f>HV797*1.5*HU797</f>
        <v>1398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VLOOKUP(IB797,$A$879:$F$2524,6,FALSE)</f>
        <v>932</v>
      </c>
      <c r="IF797" s="179" t="s">
        <v>61</v>
      </c>
      <c r="IG797" s="10">
        <f>IE797*1.5*ID797</f>
        <v>1398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VLOOKUP(IK797,$A$879:$F$2524,6,FALSE)</f>
        <v>932</v>
      </c>
      <c r="IO797" s="179" t="s">
        <v>61</v>
      </c>
      <c r="IP797" s="10">
        <f>IN797*1.5*IM797</f>
        <v>1398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VLOOKUP(IT797,$A$879:$F$2524,6,FALSE)</f>
        <v>932</v>
      </c>
      <c r="IX797" s="179" t="s">
        <v>61</v>
      </c>
      <c r="IY797" s="10">
        <f>IW797*1.5*IV797</f>
        <v>1398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VLOOKUP(JC797,$A$879:$F$2524,6,FALSE)</f>
        <v>932</v>
      </c>
      <c r="JG797" s="179" t="s">
        <v>61</v>
      </c>
      <c r="JH797" s="10">
        <f>JF797*1.5*JE797</f>
        <v>1398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VLOOKUP(JL797,$A$879:$F$2524,6,FALSE)</f>
        <v>932</v>
      </c>
      <c r="JP797" s="179" t="s">
        <v>61</v>
      </c>
      <c r="JQ797" s="10">
        <f>JO797*1.5*JN797</f>
        <v>1537.8000000000002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VLOOKUP(JU797,$A$879:$F$2524,6,FALSE)</f>
        <v>932</v>
      </c>
      <c r="JY797" s="179" t="s">
        <v>61</v>
      </c>
      <c r="JZ797" s="10">
        <f>JX797*1.5*JW797</f>
        <v>1398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VLOOKUP(KD797,$A$879:$F$2524,6,FALSE)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VLOOKUP(KM797,$A$879:$F$2524,6,FALSE)</f>
        <v>932</v>
      </c>
      <c r="KQ797" s="179" t="s">
        <v>61</v>
      </c>
      <c r="KR797" s="10">
        <f>KP797*1.5*KO797</f>
        <v>1398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VLOOKUP(KV797,$A$879:$F$2524,6,FALSE)</f>
        <v>932</v>
      </c>
      <c r="KZ797" s="179" t="s">
        <v>61</v>
      </c>
      <c r="LA797" s="10">
        <f>KY797*1.5*KX797</f>
        <v>1398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VLOOKUP(LE797,$A$879:$F$2524,6,FALSE)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VLOOKUP(LN797,$A$879:$F$2524,6,FALSE)</f>
        <v>932</v>
      </c>
      <c r="LR797" s="179" t="s">
        <v>61</v>
      </c>
      <c r="LS797" s="10">
        <f>LQ797*1.5*LP797</f>
        <v>1398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VLOOKUP(LW797,$A$879:$F$2524,6,FALSE)</f>
        <v>932</v>
      </c>
      <c r="MA797" s="179" t="s">
        <v>61</v>
      </c>
      <c r="MB797" s="10">
        <f>LZ797*1.5*LY797</f>
        <v>1398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VLOOKUP(MF797,$A$879:$F$2524,6,FALSE)</f>
        <v>932</v>
      </c>
      <c r="MJ797" s="179" t="s">
        <v>61</v>
      </c>
      <c r="MK797" s="10">
        <f>MI797*1.5*MH797</f>
        <v>1537.8000000000002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VLOOKUP(MO797,$A$879:$F$2524,6,FALSE)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VLOOKUP(MX797,$A$879:$F$2524,6,FALSE)</f>
        <v>932</v>
      </c>
      <c r="NB797" s="179" t="s">
        <v>61</v>
      </c>
      <c r="NC797" s="10">
        <f>NA797*1.5*MZ797</f>
        <v>1398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VLOOKUP(NG797,$A$879:$F$2524,6,FALSE)</f>
        <v>932</v>
      </c>
      <c r="NK797" s="179" t="s">
        <v>61</v>
      </c>
      <c r="NL797" s="10">
        <f>NJ797*1.5*NI797</f>
        <v>1398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VLOOKUP(NP797,$A$879:$F$2524,6,FALSE)</f>
        <v>932</v>
      </c>
      <c r="NT797" s="179" t="s">
        <v>61</v>
      </c>
      <c r="NU797" s="10">
        <f>NS797*1.5*NR797</f>
        <v>1398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VLOOKUP(NY797,$A$879:$F$2524,6,FALSE)</f>
        <v>932</v>
      </c>
      <c r="OC797" s="179" t="s">
        <v>61</v>
      </c>
      <c r="OD797" s="10">
        <f>OB797*1.5*OA797</f>
        <v>1398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VLOOKUP(OH797,$A$879:$F$2524,6,FALSE)</f>
        <v>932</v>
      </c>
      <c r="OL797" s="179" t="s">
        <v>61</v>
      </c>
      <c r="OM797" s="10">
        <f>OK797*1.5*OJ797</f>
        <v>1398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VLOOKUP(OQ797,$A$879:$F$2524,6,FALSE)</f>
        <v>932</v>
      </c>
      <c r="OU797" s="179" t="s">
        <v>61</v>
      </c>
      <c r="OV797" s="10">
        <f>OT797*1.5*OS797</f>
        <v>1398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VLOOKUP(OZ797,$A$879:$F$2524,6,FALSE)</f>
        <v>932</v>
      </c>
      <c r="PD797" s="179" t="s">
        <v>61</v>
      </c>
      <c r="PE797" s="10">
        <f>PC797*1.5*PB797</f>
        <v>1398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VLOOKUP(PI797,$A$879:$F$2524,6,FALSE)</f>
        <v>932</v>
      </c>
      <c r="PM797" s="179" t="s">
        <v>61</v>
      </c>
      <c r="PN797" s="10">
        <f>PL797*1.5*PK797</f>
        <v>1537.8000000000002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VLOOKUP(PR797,$A$879:$F$2524,6,FALSE)</f>
        <v>932</v>
      </c>
      <c r="PV797" s="179" t="s">
        <v>61</v>
      </c>
      <c r="PW797" s="10">
        <f>PU797*1.5*PT797</f>
        <v>1537.8000000000002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VLOOKUP(QA797,$A$879:$F$2524,6,FALSE)</f>
        <v>932</v>
      </c>
      <c r="QE797" s="179" t="s">
        <v>61</v>
      </c>
      <c r="QF797" s="10">
        <f>QD797*1.5*QC797</f>
        <v>1398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VLOOKUP(QJ797,$A$879:$F$2524,6,FALSE)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VLOOKUP(QS797,$A$879:$F$2524,6,FALSE)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VLOOKUP(RB797,$A$879:$F$2524,6,FALSE)</f>
        <v>932</v>
      </c>
      <c r="RF797" s="179" t="s">
        <v>61</v>
      </c>
      <c r="RG797" s="10">
        <f>RE797*1.5*RD797</f>
        <v>1398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VLOOKUP(RK797,$A$879:$F$2524,6,FALSE)</f>
        <v>932</v>
      </c>
      <c r="RO797" s="179" t="s">
        <v>61</v>
      </c>
      <c r="RP797" s="10">
        <f>RN797*1.5*RM797</f>
        <v>1537.8000000000002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VLOOKUP(RT797,$A$879:$F$2524,6,FALSE)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VLOOKUP(SC797,$A$879:$F$2524,6,FALSE)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VLOOKUP(SL797,$A$879:$F$2524,6,FALSE)</f>
        <v>932</v>
      </c>
      <c r="SP797" s="179" t="s">
        <v>61</v>
      </c>
      <c r="SQ797" s="10">
        <f>SO797*1.5*SN797</f>
        <v>1398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VLOOKUP(SU797,$A$879:$F$2524,6,FALSE)</f>
        <v>932</v>
      </c>
      <c r="SY797" s="179" t="s">
        <v>61</v>
      </c>
      <c r="SZ797" s="10">
        <f>SX797*1.5*SW797</f>
        <v>1398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VLOOKUP(TD797,$A$879:$F$2524,6,FALSE)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VLOOKUP(TM797,$A$879:$F$2524,6,FALSE)</f>
        <v>932</v>
      </c>
      <c r="TQ797" s="179" t="s">
        <v>61</v>
      </c>
      <c r="TR797" s="10">
        <f>TP797*1.5*TO797</f>
        <v>1398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VLOOKUP(TV797,$A$879:$F$2524,6,FALSE)</f>
        <v>932</v>
      </c>
      <c r="TZ797" s="179" t="s">
        <v>61</v>
      </c>
      <c r="UA797" s="10">
        <f>TY797*1.5*TX797</f>
        <v>1398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VLOOKUP(UE797,$A$879:$F$2524,6,FALSE)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VLOOKUP(UN797,$A$879:$F$2524,6,FALSE)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VLOOKUP(UW797,$A$879:$F$2524,6,FALSE)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VLOOKUP(VF797,$A$879:$F$2524,6,FALSE)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VLOOKUP(VO797,$A$879:$F$2524,6,FALSE)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VLOOKUP(VX797,$A$879:$F$2524,6,FALSE)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VLOOKUP(WG797,$A$879:$F$2524,6,FALSE)</f>
        <v>932</v>
      </c>
      <c r="WK797" s="179" t="s">
        <v>61</v>
      </c>
      <c r="WL797" s="10">
        <f>WJ797*1.5*WI797</f>
        <v>1398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VLOOKUP(WP797,$A$879:$F$2524,6,FALSE)</f>
        <v>932</v>
      </c>
      <c r="WT797" s="179" t="s">
        <v>61</v>
      </c>
      <c r="WU797" s="10">
        <f>WS797*1.5*WR797</f>
        <v>1398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VLOOKUP(WY797,$A$879:$F$2524,6,FALSE)</f>
        <v>932</v>
      </c>
      <c r="XC797" s="179" t="s">
        <v>61</v>
      </c>
      <c r="XD797" s="10">
        <f>XB797*1.5*XA797</f>
        <v>1398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VLOOKUP(XH797,$A$879:$F$2524,6,FALSE)</f>
        <v>932</v>
      </c>
      <c r="XL797" s="179" t="s">
        <v>61</v>
      </c>
      <c r="XM797" s="10">
        <f>XK797*1.5*XJ797</f>
        <v>1398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VLOOKUP(XQ797,$A$879:$F$2524,6,FALSE)</f>
        <v>932</v>
      </c>
      <c r="XU797" s="179" t="s">
        <v>61</v>
      </c>
      <c r="XV797" s="10">
        <f>XT797*1.5*XS797</f>
        <v>1398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VLOOKUP(XZ797,$A$879:$F$2524,6,FALSE)</f>
        <v>932</v>
      </c>
      <c r="YD797" s="179" t="s">
        <v>61</v>
      </c>
      <c r="YE797" s="10">
        <f>YC797*1.5*YB797</f>
        <v>1398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VLOOKUP(YI797,$A$879:$F$2524,6,FALSE)</f>
        <v>932</v>
      </c>
      <c r="YM797" s="179" t="s">
        <v>61</v>
      </c>
      <c r="YN797" s="10">
        <f>YL797*1.5*YK797</f>
        <v>1398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VLOOKUP(YR797,$A$879:$F$2524,6,FALSE)</f>
        <v>932</v>
      </c>
      <c r="YV797" s="179" t="s">
        <v>61</v>
      </c>
      <c r="YW797" s="10">
        <f>YU797*1.5*YT797</f>
        <v>1537.8000000000002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VLOOKUP(ZA797,$A$879:$F$2524,6,FALSE)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VLOOKUP(ZJ797,$A$879:$F$2524,6,FALSE)</f>
        <v>932</v>
      </c>
      <c r="ZN797" s="179" t="s">
        <v>61</v>
      </c>
      <c r="ZO797" s="10">
        <f>ZM797*1.5*ZL797</f>
        <v>1537.8000000000002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VLOOKUP(ZS797,$A$879:$F$2524,6,FALSE)</f>
        <v>932</v>
      </c>
      <c r="ZW797" s="179" t="s">
        <v>61</v>
      </c>
      <c r="ZX797" s="10">
        <f>ZV797*1.5*ZU797</f>
        <v>1537.8000000000002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VLOOKUP(AAB797,$A$879:$F$2524,6,FALSE)</f>
        <v>932</v>
      </c>
      <c r="AAF797" s="179" t="s">
        <v>61</v>
      </c>
      <c r="AAG797" s="10">
        <f>AAE797*1.5*AAD797</f>
        <v>1537.8000000000002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VLOOKUP(AAK797,$A$879:$F$2524,6,FALSE)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VLOOKUP(AAT797,$A$879:$F$2524,6,FALSE)</f>
        <v>932</v>
      </c>
      <c r="AAX797" s="179" t="s">
        <v>61</v>
      </c>
      <c r="AAY797" s="10">
        <f>AAW797*1.5*AAV797</f>
        <v>1398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VLOOKUP(ABC797,$A$879:$F$2524,6,FALSE)</f>
        <v>932</v>
      </c>
      <c r="ABG797" s="179" t="s">
        <v>61</v>
      </c>
      <c r="ABH797" s="10">
        <f>ABF797*1.5*ABE797</f>
        <v>1398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VLOOKUP(ABL797,$A$879:$F$2524,6,FALSE)</f>
        <v>932</v>
      </c>
      <c r="ABP797" s="179" t="s">
        <v>61</v>
      </c>
      <c r="ABQ797" s="10">
        <f>ABO797*1.5*ABN797</f>
        <v>1537.8000000000002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VLOOKUP(ABU797,$A$879:$F$2524,6,FALSE)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VLOOKUP(ACD797,$A$879:$F$2524,6,FALSE)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VLOOKUP(ACM797,$A$879:$F$2524,6,FALSE)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VLOOKUP(ACV797,$A$879:$F$2524,6,FALSE)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VLOOKUP(ADE797,$A$879:$F$2524,6,FALSE)</f>
        <v>932</v>
      </c>
      <c r="ADI797" s="179" t="s">
        <v>61</v>
      </c>
      <c r="ADJ797" s="10">
        <f>ADH797*1.5*ADG797</f>
        <v>1537.8000000000002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VLOOKUP(ADN797,$A$879:$F$2524,6,FALSE)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VLOOKUP(ADW797,$A$879:$F$2524,6,FALSE)</f>
        <v>276</v>
      </c>
      <c r="AEA797" s="179" t="s">
        <v>61</v>
      </c>
      <c r="AEB797" s="10">
        <f>ADZ797*1.5*ADY797</f>
        <v>414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VLOOKUP(AEF797,$A$879:$F$2524,6,FALSE)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VLOOKUP(AEO797,$A$879:$F$2524,6,FALSE)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VLOOKUP(AEX797,$A$879:$F$2524,6,FALSE)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VLOOKUP(AFG797,$A$879:$F$2524,6,FALSE)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VLOOKUP(AFP797,$A$879:$F$2524,6,FALSE)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VLOOKUP(AFY797,$A$879:$F$2524,6,FALSE)</f>
        <v>932</v>
      </c>
      <c r="AGC797" s="179" t="s">
        <v>61</v>
      </c>
      <c r="AGD797" s="10">
        <f>AGB797*1.5*AGA797</f>
        <v>1398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VLOOKUP(AGH797,$A$879:$F$2524,6,FALSE)</f>
        <v>932</v>
      </c>
      <c r="AGL797" s="179" t="s">
        <v>61</v>
      </c>
      <c r="AGM797" s="10">
        <f>AGK797*1.5*AGJ797</f>
        <v>1398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VLOOKUP(AGQ797,$A$879:$F$2524,6,FALSE)</f>
        <v>932</v>
      </c>
      <c r="AGU797" s="179" t="s">
        <v>61</v>
      </c>
      <c r="AGV797" s="10">
        <f>AGT797*1.5*AGS797</f>
        <v>1398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VLOOKUP(AGZ797,$A$879:$F$2524,6,FALSE)</f>
        <v>932</v>
      </c>
      <c r="AHD797" s="179" t="s">
        <v>61</v>
      </c>
      <c r="AHE797" s="10">
        <f>AHC797*1.5*AHB797</f>
        <v>1537.8000000000002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VLOOKUP(AHI797,$A$879:$F$2524,6,FALSE)</f>
        <v>932</v>
      </c>
      <c r="AHM797" s="179" t="s">
        <v>61</v>
      </c>
      <c r="AHN797" s="10">
        <f>AHL797*1.5*AHK797</f>
        <v>1398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VLOOKUP(AHR797,$A$879:$F$2524,6,FALSE)</f>
        <v>932</v>
      </c>
      <c r="AHV797" s="179" t="s">
        <v>61</v>
      </c>
      <c r="AHW797" s="10">
        <f>AHU797*1.5*AHT797</f>
        <v>1537.8000000000002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VLOOKUP(AIA797,$A$879:$F$2524,6,FALSE)</f>
        <v>932</v>
      </c>
      <c r="AIE797" s="179" t="s">
        <v>61</v>
      </c>
      <c r="AIF797" s="10">
        <f>AID797*1.5*AIC797</f>
        <v>1398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VLOOKUP(AIJ797,$A$879:$F$2524,6,FALSE)</f>
        <v>932</v>
      </c>
      <c r="AIN797" s="179" t="s">
        <v>61</v>
      </c>
      <c r="AIO797" s="10">
        <f>AIM797*1.5*AIL797</f>
        <v>1537.8000000000002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VLOOKUP(AIS797,$A$879:$F$2524,6,FALSE)</f>
        <v>932</v>
      </c>
      <c r="AIW797" s="179" t="s">
        <v>61</v>
      </c>
      <c r="AIX797" s="10">
        <f>AIV797*1.5*AIU797</f>
        <v>1398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VLOOKUP(AJB797,$A$879:$F$2524,6,FALSE)</f>
        <v>932</v>
      </c>
      <c r="AJF797" s="179" t="s">
        <v>61</v>
      </c>
      <c r="AJG797" s="10">
        <f>AJE797*1.5*AJD797</f>
        <v>1398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VLOOKUP(AJK797,$A$879:$F$2524,6,FALSE)</f>
        <v>932</v>
      </c>
      <c r="AJO797" s="179" t="s">
        <v>61</v>
      </c>
      <c r="AJP797" s="10">
        <f>AJN797*1.5*AJM797</f>
        <v>1398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VLOOKUP(AJT797,$A$879:$F$2524,6,FALSE)</f>
        <v>932</v>
      </c>
      <c r="AJX797" s="179" t="s">
        <v>61</v>
      </c>
      <c r="AJY797" s="10">
        <f>AJW797*1.5*AJV797</f>
        <v>1537.8000000000002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VLOOKUP(AKC797,$A$879:$F$2524,6,FALSE)</f>
        <v>932</v>
      </c>
      <c r="AKG797" s="179" t="s">
        <v>61</v>
      </c>
      <c r="AKH797" s="10">
        <f>AKF797*1.5*AKE797</f>
        <v>1537.8000000000002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VLOOKUP(AKL797,$A$879:$F$2524,6,FALSE)</f>
        <v>932</v>
      </c>
      <c r="AKP797" s="179" t="s">
        <v>61</v>
      </c>
      <c r="AKQ797" s="10">
        <f>AKO797*1.5*AKN797</f>
        <v>1398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VLOOKUP(AKU797,$A$879:$F$2524,6,FALSE)</f>
        <v>932</v>
      </c>
      <c r="AKY797" s="179" t="s">
        <v>61</v>
      </c>
      <c r="AKZ797" s="10">
        <f>AKX797*1.5*AKW797</f>
        <v>1398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VLOOKUP(ALD797,$A$879:$F$2524,6,FALSE)</f>
        <v>932</v>
      </c>
      <c r="ALH797" s="179" t="s">
        <v>61</v>
      </c>
      <c r="ALI797" s="10">
        <f>ALG797*1.5*ALF797</f>
        <v>1398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VLOOKUP(ALM797,$A$879:$F$2524,6,FALSE)</f>
        <v>932</v>
      </c>
      <c r="ALQ797" s="179" t="s">
        <v>61</v>
      </c>
      <c r="ALR797" s="10">
        <f>ALP797*1.5*ALO797</f>
        <v>1398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VLOOKUP(ALV797,$A$879:$F$2524,6,FALSE)</f>
        <v>932</v>
      </c>
      <c r="ALZ797" s="179" t="s">
        <v>61</v>
      </c>
      <c r="AMA797" s="10">
        <f>ALY797*1.5*ALX797</f>
        <v>1398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VLOOKUP(AME797,$A$879:$F$2524,6,FALSE)</f>
        <v>932</v>
      </c>
      <c r="AMI797" s="179" t="s">
        <v>61</v>
      </c>
      <c r="AMJ797" s="10">
        <f>AMH797*1.5*AMG797</f>
        <v>1537.8000000000002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VLOOKUP(AMN797,$A$879:$F$2524,6,FALSE)</f>
        <v>932</v>
      </c>
      <c r="AMR797" s="179" t="s">
        <v>61</v>
      </c>
      <c r="AMS797" s="10">
        <f>AMQ797*1.5*AMP797</f>
        <v>1537.8000000000002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VLOOKUP(AMW797,$A$879:$F$2524,6,FALSE)</f>
        <v>932</v>
      </c>
      <c r="ANA797" s="179" t="s">
        <v>61</v>
      </c>
      <c r="ANB797" s="10">
        <f>AMZ797*1.5*AMY797</f>
        <v>1398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VLOOKUP(ANF797,$A$879:$F$2524,6,FALSE)</f>
        <v>932</v>
      </c>
      <c r="ANJ797" s="179" t="s">
        <v>61</v>
      </c>
      <c r="ANK797" s="10">
        <f>ANI797*1.5*ANH797</f>
        <v>1537.8000000000002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VLOOKUP(ANO797,$A$879:$F$2524,6,FALSE)</f>
        <v>932</v>
      </c>
      <c r="ANS797" s="179" t="s">
        <v>61</v>
      </c>
      <c r="ANT797" s="10">
        <f>ANR797*1.5*ANQ797</f>
        <v>1398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VLOOKUP(ANX797,$A$879:$F$2524,6,FALSE)</f>
        <v>932</v>
      </c>
      <c r="AOB797" s="179" t="s">
        <v>61</v>
      </c>
      <c r="AOC797" s="10">
        <f>AOA797*1.5*ANZ797</f>
        <v>1537.8000000000002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VLOOKUP(AOG797,$A$879:$F$2524,6,FALSE)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VLOOKUP(AOP797,$A$879:$F$2524,6,FALSE)</f>
        <v>932</v>
      </c>
      <c r="AOT797" s="179" t="s">
        <v>61</v>
      </c>
      <c r="AOU797" s="10">
        <f>AOS797*1.5*AOR797</f>
        <v>1398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VLOOKUP(AOY797,$A$879:$F$2524,6,FALSE)</f>
        <v>932</v>
      </c>
      <c r="APC797" s="179" t="s">
        <v>61</v>
      </c>
      <c r="APD797" s="10">
        <f>APB797*1.5*APA797</f>
        <v>1398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VLOOKUP(APH797,$A$879:$F$2524,6,FALSE)</f>
        <v>932</v>
      </c>
      <c r="APL797" s="179" t="s">
        <v>61</v>
      </c>
      <c r="APM797" s="10">
        <f>APK797*1.5*APJ797</f>
        <v>1398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VLOOKUP(APQ797,$A$879:$F$2524,6,FALSE)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VLOOKUP(APZ797,$A$879:$F$2524,6,FALSE)</f>
        <v>932</v>
      </c>
      <c r="AQD797" s="179" t="s">
        <v>61</v>
      </c>
      <c r="AQE797" s="10">
        <f>AQC797*1.5*AQB797</f>
        <v>1398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VLOOKUP(AQI797,$A$879:$F$2524,6,FALSE)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VLOOKUP(AQR797,$A$879:$F$2524,6,FALSE)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VLOOKUP(ARA797,$A$879:$F$2524,6,FALSE)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VLOOKUP(ARJ797,$A$879:$F$2524,6,FALSE)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VLOOKUP(ARS797,$A$879:$F$2524,6,FALSE)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VLOOKUP(ASB797,$A$879:$F$2524,6,FALSE)</f>
        <v>276</v>
      </c>
      <c r="ASF797" s="179" t="s">
        <v>61</v>
      </c>
      <c r="ASG797" s="10">
        <f>ASE797*1.5*ASD797</f>
        <v>455.40000000000003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VLOOKUP(ASK797,$A$879:$F$2524,6,FALSE)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VLOOKUP(AST797,$A$879:$F$2524,6,FALSE)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VLOOKUP(ATC797,$A$879:$F$2524,6,FALSE)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VLOOKUP(ATL797,$A$879:$F$2524,6,FALSE)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VLOOKUP(ATU797,$A$879:$F$2524,6,FALSE)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VLOOKUP(AUD797,$A$879:$F$2524,6,FALSE)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VLOOKUP(AUM797,$A$879:$F$2524,6,FALSE)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VLOOKUP(AUV797,$A$879:$F$2524,6,FALSE)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VLOOKUP(AVE797,$A$879:$F$2524,6,FALSE)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VLOOKUP(AVN797,$A$879:$F$2524,6,FALSE)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VLOOKUP(AVW797,$A$879:$F$2524,6,FALSE)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VLOOKUP(AWF797,$A$879:$F$2524,6,FALSE)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VLOOKUP(AWO797,$A$879:$F$2524,6,FALSE)</f>
        <v>932</v>
      </c>
      <c r="AWS797" s="179" t="s">
        <v>61</v>
      </c>
      <c r="AWT797" s="10">
        <f>AWR797*1.5*AWQ797</f>
        <v>1537.8000000000002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VLOOKUP(AWX797,$A$879:$F$2524,6,FALSE)</f>
        <v>932</v>
      </c>
      <c r="AXB797" s="179" t="s">
        <v>61</v>
      </c>
      <c r="AXC797" s="10">
        <f>AXA797*1.5*AWZ797</f>
        <v>1398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VLOOKUP(AXG797,$A$879:$F$2524,6,FALSE)</f>
        <v>932</v>
      </c>
      <c r="AXK797" s="179" t="s">
        <v>61</v>
      </c>
      <c r="AXL797" s="10">
        <f>AXJ797*1.5*AXI797</f>
        <v>1398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VLOOKUP(AXP797,$A$879:$F$2524,6,FALSE)</f>
        <v>932</v>
      </c>
      <c r="AXT797" s="179" t="s">
        <v>61</v>
      </c>
      <c r="AXU797" s="10">
        <f>AXS797*1.5*AXR797</f>
        <v>1398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VLOOKUP(AXY797,$A$879:$F$2524,6,FALSE)</f>
        <v>932</v>
      </c>
      <c r="AYC797" s="179" t="s">
        <v>61</v>
      </c>
      <c r="AYD797" s="10">
        <f>AYB797*1.5*AYA797</f>
        <v>1537.8000000000002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VLOOKUP(AYH797,$A$879:$F$2524,6,FALSE)</f>
        <v>932</v>
      </c>
      <c r="AYL797" s="179" t="s">
        <v>61</v>
      </c>
      <c r="AYM797" s="10">
        <f>AYK797*1.5*AYJ797</f>
        <v>1537.8000000000002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VLOOKUP(AYQ797,$A$879:$F$2524,6,FALSE)</f>
        <v>932</v>
      </c>
      <c r="AYU797" s="179" t="s">
        <v>61</v>
      </c>
      <c r="AYV797" s="10">
        <f>AYT797*1.5*AYS797</f>
        <v>1398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VLOOKUP(AYZ797,$A$879:$F$2524,6,FALSE)</f>
        <v>932</v>
      </c>
      <c r="AZD797" s="179" t="s">
        <v>61</v>
      </c>
      <c r="AZE797" s="10">
        <f>AZC797*1.5*AZB797</f>
        <v>1398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VLOOKUP(AZI797,$A$879:$F$2524,6,FALSE)</f>
        <v>932</v>
      </c>
      <c r="AZM797" s="179" t="s">
        <v>61</v>
      </c>
      <c r="AZN797" s="10">
        <f>AZL797*1.5*AZK797</f>
        <v>1398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VLOOKUP(AZR797,$A$879:$F$2524,6,FALSE)</f>
        <v>276</v>
      </c>
      <c r="AZV797" s="179" t="s">
        <v>61</v>
      </c>
      <c r="AZW797" s="10">
        <f>AZU797*1.5*AZT797</f>
        <v>455.40000000000003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VLOOKUP(BAA797,$A$879:$F$2524,6,FALSE)</f>
        <v>932</v>
      </c>
      <c r="BAE797" s="179" t="s">
        <v>61</v>
      </c>
      <c r="BAF797" s="10">
        <f>BAD797*1.5*BAC797</f>
        <v>1398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VLOOKUP(BAJ797,$A$879:$F$2524,6,FALSE)</f>
        <v>932</v>
      </c>
      <c r="BAN797" s="179" t="s">
        <v>61</v>
      </c>
      <c r="BAO797" s="10">
        <f>BAM797*1.5*BAL797</f>
        <v>1398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VLOOKUP(BAS797,$A$879:$F$2524,6,FALSE)</f>
        <v>932</v>
      </c>
      <c r="BAW797" s="179" t="s">
        <v>61</v>
      </c>
      <c r="BAX797" s="10">
        <f>BAV797*1.5*BAU797</f>
        <v>1537.8000000000002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VLOOKUP(BBB797,$A$879:$F$2524,6,FALSE)</f>
        <v>932</v>
      </c>
      <c r="BBF797" s="179" t="s">
        <v>61</v>
      </c>
      <c r="BBG797" s="10">
        <f>BBE797*1.5*BBD797</f>
        <v>1537.8000000000002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VLOOKUP(BBK797,$A$879:$F$2524,6,FALSE)</f>
        <v>932</v>
      </c>
      <c r="BBO797" s="179" t="s">
        <v>61</v>
      </c>
      <c r="BBP797" s="10">
        <f>BBN797*1.5*BBM797</f>
        <v>1398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VLOOKUP(BBT797,$A$879:$F$2524,6,FALSE)</f>
        <v>932</v>
      </c>
      <c r="BBX797" s="179" t="s">
        <v>61</v>
      </c>
      <c r="BBY797" s="10">
        <f>BBW797*1.5*BBV797</f>
        <v>1398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VLOOKUP(BCC797,$A$879:$F$2524,6,FALSE)</f>
        <v>932</v>
      </c>
      <c r="BCG797" s="179" t="s">
        <v>61</v>
      </c>
      <c r="BCH797" s="10">
        <f>BCF797*1.5*BCE797</f>
        <v>1537.8000000000002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VLOOKUP(BCL797,$A$879:$F$2524,6,FALSE)</f>
        <v>932</v>
      </c>
      <c r="BCP797" s="179" t="s">
        <v>61</v>
      </c>
      <c r="BCQ797" s="10">
        <f>BCO797*1.5*BCN797</f>
        <v>1537.8000000000002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VLOOKUP(BCU797,$A$879:$F$2524,6,FALSE)</f>
        <v>932</v>
      </c>
      <c r="BCY797" s="179" t="s">
        <v>61</v>
      </c>
      <c r="BCZ797" s="10">
        <f>BCX797*1.5*BCW797</f>
        <v>1398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VLOOKUP(BDD797,$A$879:$F$2524,6,FALSE)</f>
        <v>932</v>
      </c>
      <c r="BDH797" s="179" t="s">
        <v>61</v>
      </c>
      <c r="BDI797" s="10">
        <f>BDG797*1.5*BDF797</f>
        <v>1537.8000000000002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VLOOKUP(BDM797,$A$879:$F$2524,6,FALSE)</f>
        <v>932</v>
      </c>
      <c r="BDQ797" s="179" t="s">
        <v>61</v>
      </c>
      <c r="BDR797" s="10">
        <f>BDP797*1.5*BDO797</f>
        <v>1537.8000000000002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VLOOKUP(BDV797,$A$879:$F$2524,6,FALSE)</f>
        <v>932</v>
      </c>
      <c r="BDZ797" s="179" t="s">
        <v>61</v>
      </c>
      <c r="BEA797" s="10">
        <f>BDY797*1.5*BDX797</f>
        <v>1398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VLOOKUP(BEE797,$A$879:$F$2524,6,FALSE)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VLOOKUP(BEN797,$A$879:$F$2524,6,FALSE)</f>
        <v>276</v>
      </c>
      <c r="BER797" s="179" t="s">
        <v>61</v>
      </c>
      <c r="BES797" s="10">
        <f>BEQ797*1.5*BEP797</f>
        <v>414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VLOOKUP(BEW797,$A$879:$F$2524,6,FALSE)</f>
        <v>932</v>
      </c>
      <c r="BFA797" s="179" t="s">
        <v>61</v>
      </c>
      <c r="BFB797" s="10">
        <f>BEZ797*1.5*BEY797</f>
        <v>1537.8000000000002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VLOOKUP(BFF797,$A$879:$F$2524,6,FALSE)</f>
        <v>932</v>
      </c>
      <c r="BFJ797" s="179" t="s">
        <v>61</v>
      </c>
      <c r="BFK797" s="10">
        <f>BFI797*1.5*BFH797</f>
        <v>1537.8000000000002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VLOOKUP(BFO797,$A$879:$F$2524,6,FALSE)</f>
        <v>932</v>
      </c>
      <c r="BFS797" s="179" t="s">
        <v>61</v>
      </c>
      <c r="BFT797" s="10">
        <f>BFR797*1.5*BFQ797</f>
        <v>1537.8000000000002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VLOOKUP(BFX797,$A$879:$F$2524,6,FALSE)</f>
        <v>932</v>
      </c>
      <c r="BGB797" s="179" t="s">
        <v>61</v>
      </c>
      <c r="BGC797" s="10">
        <f>BGA797*1.5*BFZ797</f>
        <v>1398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VLOOKUP(BGG797,$A$879:$F$2524,6,FALSE)</f>
        <v>276</v>
      </c>
      <c r="BGK797" s="179" t="s">
        <v>61</v>
      </c>
      <c r="BGL797" s="10">
        <f>BGJ797*1.5*BGI797</f>
        <v>414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VLOOKUP(BGP797,$A$879:$F$2524,6,FALSE)</f>
        <v>932</v>
      </c>
      <c r="BGT797" s="179" t="s">
        <v>61</v>
      </c>
      <c r="BGU797" s="10">
        <f>BGS797*1.5*BGR797</f>
        <v>1537.8000000000002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VLOOKUP(BGY797,$A$879:$F$2524,6,FALSE)</f>
        <v>932</v>
      </c>
      <c r="BHC797" s="179" t="s">
        <v>61</v>
      </c>
      <c r="BHD797" s="10">
        <f>BHB797*1.5*BHA797</f>
        <v>1398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VLOOKUP(B798,$A$879:$F$2524,6,FALSE)</f>
        <v>276</v>
      </c>
      <c r="F798" s="179" t="s">
        <v>63</v>
      </c>
      <c r="G798" s="10">
        <f>E798*1.4</f>
        <v>386.4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VLOOKUP(K798,$A$879:$F$2524,6,FALSE)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VLOOKUP(T798,$A$879:$F$2524,6,FALSE)</f>
        <v>276</v>
      </c>
      <c r="X798" s="179" t="s">
        <v>63</v>
      </c>
      <c r="Y798" s="10">
        <f>W798*1.4</f>
        <v>386.4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VLOOKUP(AC798,$A$879:$F$2524,6,FALSE)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VLOOKUP(AL798,$A$879:$F$2524,6,FALSE)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VLOOKUP(AU798,$A$879:$F$2524,6,FALSE)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VLOOKUP(BD798,$A$879:$F$2524,6,FALSE)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VLOOKUP(BM798,$A$879:$F$2524,6,FALSE)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VLOOKUP(BV798,$A$879:$F$2524,6,FALSE)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VLOOKUP(CE798,$A$879:$F$2524,6,FALSE)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VLOOKUP(CN798,$A$879:$F$2524,6,FALSE)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VLOOKUP(CW798,$A$879:$F$2524,6,FALSE)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VLOOKUP(DF798,$A$879:$F$2524,6,FALSE)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VLOOKUP(DO798,$A$879:$F$2524,6,FALSE)</f>
        <v>276</v>
      </c>
      <c r="DS798" s="179" t="s">
        <v>63</v>
      </c>
      <c r="DT798" s="10">
        <f>DR798*1.4</f>
        <v>386.4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VLOOKUP(DX798,$A$879:$F$2524,6,FALSE)</f>
        <v>276</v>
      </c>
      <c r="EB798" s="179" t="s">
        <v>63</v>
      </c>
      <c r="EC798" s="10">
        <f>EA798*1.4</f>
        <v>386.4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VLOOKUP(EG798,$A$879:$F$2524,6,FALSE)</f>
        <v>276</v>
      </c>
      <c r="EK798" s="179" t="s">
        <v>63</v>
      </c>
      <c r="EL798" s="10">
        <f>EJ798*1.4</f>
        <v>386.4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VLOOKUP(EP798,$A$879:$F$2524,6,FALSE)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VLOOKUP(EY798,$A$879:$F$2524,6,FALSE)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VLOOKUP(FH798,$A$879:$F$2524,6,FALSE)</f>
        <v>276</v>
      </c>
      <c r="FL798" s="179" t="s">
        <v>63</v>
      </c>
      <c r="FM798" s="10">
        <f>FK798*1.4</f>
        <v>386.4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VLOOKUP(FQ798,$A$879:$F$2524,6,FALSE)</f>
        <v>276</v>
      </c>
      <c r="FU798" s="179" t="s">
        <v>63</v>
      </c>
      <c r="FV798" s="10">
        <f>FT798*1.4</f>
        <v>386.4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VLOOKUP(FZ798,$A$879:$F$2524,6,FALSE)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VLOOKUP(GI798,$A$879:$F$2524,6,FALSE)</f>
        <v>276</v>
      </c>
      <c r="GM798" s="179" t="s">
        <v>63</v>
      </c>
      <c r="GN798" s="10">
        <f>GL798*1.4</f>
        <v>386.4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VLOOKUP(GR798,$A$879:$F$2524,6,FALSE)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VLOOKUP(HA798,$A$879:$F$2524,6,FALSE)</f>
        <v>276</v>
      </c>
      <c r="HE798" s="179" t="s">
        <v>63</v>
      </c>
      <c r="HF798" s="10">
        <f>HD798*1.4</f>
        <v>386.4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VLOOKUP(HJ798,$A$879:$F$2524,6,FALSE)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VLOOKUP(HS798,$A$879:$F$2524,6,FALSE)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VLOOKUP(IB798,$A$879:$F$2524,6,FALSE)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VLOOKUP(IK798,$A$879:$F$2524,6,FALSE)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VLOOKUP(IT798,$A$879:$F$2524,6,FALSE)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VLOOKUP(JC798,$A$879:$F$2524,6,FALSE)</f>
        <v>276</v>
      </c>
      <c r="JG798" s="179" t="s">
        <v>63</v>
      </c>
      <c r="JH798" s="10">
        <f>JF798*1.4</f>
        <v>386.4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VLOOKUP(JL798,$A$879:$F$2524,6,FALSE)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VLOOKUP(JU798,$A$879:$F$2524,6,FALSE)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VLOOKUP(KD798,$A$879:$F$2524,6,FALSE)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VLOOKUP(KM798,$A$879:$F$2524,6,FALSE)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VLOOKUP(KV798,$A$879:$F$2524,6,FALSE)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VLOOKUP(LE798,$A$879:$F$2524,6,FALSE)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VLOOKUP(LN798,$A$879:$F$2524,6,FALSE)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VLOOKUP(LW798,$A$879:$F$2524,6,FALSE)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VLOOKUP(MF798,$A$879:$F$2524,6,FALSE)</f>
        <v>276</v>
      </c>
      <c r="MJ798" s="179" t="s">
        <v>63</v>
      </c>
      <c r="MK798" s="10">
        <f>MI798*1.4</f>
        <v>386.4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VLOOKUP(MO798,$A$879:$F$2524,6,FALSE)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VLOOKUP(MX798,$A$879:$F$2524,6,FALSE)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VLOOKUP(NG798,$A$879:$F$2524,6,FALSE)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VLOOKUP(NP798,$A$879:$F$2524,6,FALSE)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VLOOKUP(NY798,$A$879:$F$2524,6,FALSE)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VLOOKUP(OH798,$A$879:$F$2524,6,FALSE)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VLOOKUP(OQ798,$A$879:$F$2524,6,FALSE)</f>
        <v>276</v>
      </c>
      <c r="OU798" s="179" t="s">
        <v>63</v>
      </c>
      <c r="OV798" s="10">
        <f>OT798*1.4</f>
        <v>386.4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VLOOKUP(OZ798,$A$879:$F$2524,6,FALSE)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VLOOKUP(PI798,$A$879:$F$2524,6,FALSE)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VLOOKUP(PR798,$A$879:$F$2524,6,FALSE)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VLOOKUP(QA798,$A$879:$F$2524,6,FALSE)</f>
        <v>276</v>
      </c>
      <c r="QE798" s="179" t="s">
        <v>63</v>
      </c>
      <c r="QF798" s="10">
        <f>QD798*1.4</f>
        <v>386.4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VLOOKUP(QJ798,$A$879:$F$2524,6,FALSE)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VLOOKUP(QS798,$A$879:$F$2524,6,FALSE)</f>
        <v>932</v>
      </c>
      <c r="QW798" s="179" t="s">
        <v>63</v>
      </c>
      <c r="QX798" s="10">
        <f>QV798*1.4</f>
        <v>1304.8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VLOOKUP(RB798,$A$879:$F$2524,6,FALSE)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VLOOKUP(RK798,$A$879:$F$2524,6,FALSE)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VLOOKUP(RT798,$A$879:$F$2524,6,FALSE)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VLOOKUP(SC798,$A$879:$F$2524,6,FALSE)</f>
        <v>932</v>
      </c>
      <c r="SG798" s="179" t="s">
        <v>63</v>
      </c>
      <c r="SH798" s="10">
        <f>SF798*1.4</f>
        <v>1304.8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VLOOKUP(SL798,$A$879:$F$2524,6,FALSE)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VLOOKUP(SU798,$A$879:$F$2524,6,FALSE)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VLOOKUP(TD798,$A$879:$F$2524,6,FALSE)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VLOOKUP(TM798,$A$879:$F$2524,6,FALSE)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VLOOKUP(TV798,$A$879:$F$2524,6,FALSE)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VLOOKUP(UE798,$A$879:$F$2524,6,FALSE)</f>
        <v>932</v>
      </c>
      <c r="UI798" s="179" t="s">
        <v>63</v>
      </c>
      <c r="UJ798" s="10">
        <f>UH798*1.4</f>
        <v>1304.8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VLOOKUP(UN798,$A$879:$F$2524,6,FALSE)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VLOOKUP(UW798,$A$879:$F$2524,6,FALSE)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VLOOKUP(VF798,$A$879:$F$2524,6,FALSE)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VLOOKUP(VO798,$A$879:$F$2524,6,FALSE)</f>
        <v>932</v>
      </c>
      <c r="VS798" s="179" t="s">
        <v>63</v>
      </c>
      <c r="VT798" s="10">
        <f>VR798*1.4</f>
        <v>1304.8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VLOOKUP(VX798,$A$879:$F$2524,6,FALSE)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VLOOKUP(WG798,$A$879:$F$2524,6,FALSE)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VLOOKUP(WP798,$A$879:$F$2524,6,FALSE)</f>
        <v>276</v>
      </c>
      <c r="WT798" s="179" t="s">
        <v>63</v>
      </c>
      <c r="WU798" s="10">
        <f>WS798*1.4</f>
        <v>386.4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VLOOKUP(WY798,$A$879:$F$2524,6,FALSE)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VLOOKUP(XH798,$A$879:$F$2524,6,FALSE)</f>
        <v>276</v>
      </c>
      <c r="XL798" s="179" t="s">
        <v>63</v>
      </c>
      <c r="XM798" s="10">
        <f>XK798*1.4</f>
        <v>386.4</v>
      </c>
      <c r="XO798" s="239"/>
      <c r="XP798" s="179" t="s">
        <v>62</v>
      </c>
      <c r="XQ798" s="361" t="s">
        <v>731</v>
      </c>
      <c r="XS798" s="180"/>
      <c r="XT798" s="180">
        <f>VLOOKUP(XQ798,$A$879:$F$2524,6,FALSE)</f>
        <v>276</v>
      </c>
      <c r="XU798" s="179" t="s">
        <v>63</v>
      </c>
      <c r="XV798" s="10">
        <f>XT798*1.4</f>
        <v>386.4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VLOOKUP(XZ798,$A$879:$F$2524,6,FALSE)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VLOOKUP(YI798,$A$879:$F$2524,6,FALSE)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VLOOKUP(YR798,$A$879:$F$2524,6,FALSE)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1" t="s">
        <v>529</v>
      </c>
      <c r="ZC798" s="180"/>
      <c r="ZD798" s="180">
        <f>VLOOKUP(ZA798,$A$879:$F$2524,6,FALSE)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VLOOKUP(ZJ798,$A$879:$F$2524,6,FALSE)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VLOOKUP(ZS798,$A$879:$F$2524,6,FALSE)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VLOOKUP(AAB798,$A$879:$F$2524,6,FALSE)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VLOOKUP(AAK798,$A$879:$F$2524,6,FALSE)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VLOOKUP(AAT798,$A$879:$F$2524,6,FALSE)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VLOOKUP(ABC798,$A$879:$F$2524,6,FALSE)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VLOOKUP(ABL798,$A$879:$F$2524,6,FALSE)</f>
        <v>276</v>
      </c>
      <c r="ABP798" s="179" t="s">
        <v>63</v>
      </c>
      <c r="ABQ798" s="10">
        <f>ABO798*1.4</f>
        <v>386.4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VLOOKUP(ABU798,$A$879:$F$2524,6,FALSE)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VLOOKUP(ACD798,$A$879:$F$2524,6,FALSE)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VLOOKUP(ACM798,$A$879:$F$2524,6,FALSE)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VLOOKUP(ACV798,$A$879:$F$2524,6,FALSE)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VLOOKUP(ADE798,$A$879:$F$2524,6,FALSE)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VLOOKUP(ADN798,$A$879:$F$2524,6,FALSE)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VLOOKUP(ADW798,$A$879:$F$2524,6,FALSE)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VLOOKUP(AEF798,$A$879:$F$2524,6,FALSE)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VLOOKUP(AEO798,$A$879:$F$2524,6,FALSE)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VLOOKUP(AEX798,$A$879:$F$2524,6,FALSE)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VLOOKUP(AFG798,$A$879:$F$2524,6,FALSE)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VLOOKUP(AFP798,$A$879:$F$2524,6,FALSE)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VLOOKUP(AFY798,$A$879:$F$2524,6,FALSE)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VLOOKUP(AGH798,$A$879:$F$2524,6,FALSE)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VLOOKUP(AGQ798,$A$879:$F$2524,6,FALSE)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VLOOKUP(AGZ798,$A$879:$F$2524,6,FALSE)</f>
        <v>276</v>
      </c>
      <c r="AHD798" s="179" t="s">
        <v>63</v>
      </c>
      <c r="AHE798" s="10">
        <f>AHC798*1.4</f>
        <v>386.4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VLOOKUP(AHI798,$A$879:$F$2524,6,FALSE)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VLOOKUP(AHR798,$A$879:$F$2524,6,FALSE)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VLOOKUP(AIA798,$A$879:$F$2524,6,FALSE)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VLOOKUP(AIJ798,$A$879:$F$2524,6,FALSE)</f>
        <v>276</v>
      </c>
      <c r="AIN798" s="179" t="s">
        <v>63</v>
      </c>
      <c r="AIO798" s="10">
        <f>AIM798*1.4</f>
        <v>386.4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VLOOKUP(AIS798,$A$879:$F$2524,6,FALSE)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VLOOKUP(AJB798,$A$879:$F$2524,6,FALSE)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VLOOKUP(AJK798,$A$879:$F$2524,6,FALSE)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VLOOKUP(AJT798,$A$879:$F$2524,6,FALSE)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VLOOKUP(AKC798,$A$879:$F$2524,6,FALSE)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VLOOKUP(AKL798,$A$879:$F$2524,6,FALSE)</f>
        <v>276</v>
      </c>
      <c r="AKP798" s="179" t="s">
        <v>63</v>
      </c>
      <c r="AKQ798" s="10">
        <f>AKO798*1.4</f>
        <v>386.4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VLOOKUP(AKU798,$A$879:$F$2524,6,FALSE)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VLOOKUP(ALD798,$A$879:$F$2524,6,FALSE)</f>
        <v>276</v>
      </c>
      <c r="ALH798" s="179" t="s">
        <v>63</v>
      </c>
      <c r="ALI798" s="10">
        <f>ALG798*1.4</f>
        <v>386.4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VLOOKUP(ALM798,$A$879:$F$2524,6,FALSE)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VLOOKUP(ALV798,$A$879:$F$2524,6,FALSE)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VLOOKUP(AME798,$A$879:$F$2524,6,FALSE)</f>
        <v>276</v>
      </c>
      <c r="AMI798" s="179" t="s">
        <v>63</v>
      </c>
      <c r="AMJ798" s="10">
        <f>AMH798*1.4</f>
        <v>386.4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VLOOKUP(AMN798,$A$879:$F$2524,6,FALSE)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VLOOKUP(AMW798,$A$879:$F$2524,6,FALSE)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VLOOKUP(ANF798,$A$879:$F$2524,6,FALSE)</f>
        <v>276</v>
      </c>
      <c r="ANJ798" s="179" t="s">
        <v>63</v>
      </c>
      <c r="ANK798" s="10">
        <f>ANI798*1.4</f>
        <v>386.4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VLOOKUP(ANO798,$A$879:$F$2524,6,FALSE)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VLOOKUP(ANX798,$A$879:$F$2524,6,FALSE)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VLOOKUP(AOG798,$A$879:$F$2524,6,FALSE)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VLOOKUP(AOP798,$A$879:$F$2524,6,FALSE)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VLOOKUP(AOY798,$A$879:$F$2524,6,FALSE)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VLOOKUP(APH798,$A$879:$F$2524,6,FALSE)</f>
        <v>276</v>
      </c>
      <c r="APL798" s="179" t="s">
        <v>63</v>
      </c>
      <c r="APM798" s="10">
        <f>APK798*1.4</f>
        <v>386.4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VLOOKUP(APQ798,$A$879:$F$2524,6,FALSE)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VLOOKUP(APZ798,$A$879:$F$2524,6,FALSE)</f>
        <v>276</v>
      </c>
      <c r="AQD798" s="179" t="s">
        <v>63</v>
      </c>
      <c r="AQE798" s="10">
        <f>AQC798*1.4</f>
        <v>386.4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VLOOKUP(AQI798,$A$879:$F$2524,6,FALSE)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VLOOKUP(AQR798,$A$879:$F$2524,6,FALSE)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VLOOKUP(ARA798,$A$879:$F$2524,6,FALSE)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VLOOKUP(ARJ798,$A$879:$F$2524,6,FALSE)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VLOOKUP(ARS798,$A$879:$F$2524,6,FALSE)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VLOOKUP(ASB798,$A$879:$F$2524,6,FALSE)</f>
        <v>932</v>
      </c>
      <c r="ASF798" s="179" t="s">
        <v>63</v>
      </c>
      <c r="ASG798" s="10">
        <f>ASE798*1.4</f>
        <v>1304.8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VLOOKUP(ASK798,$A$879:$F$2524,6,FALSE)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VLOOKUP(AST798,$A$879:$F$2524,6,FALSE)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VLOOKUP(ATC798,$A$879:$F$2524,6,FALSE)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VLOOKUP(ATL798,$A$879:$F$2524,6,FALSE)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VLOOKUP(ATU798,$A$879:$F$2524,6,FALSE)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VLOOKUP(AUD798,$A$879:$F$2524,6,FALSE)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VLOOKUP(AUM798,$A$879:$F$2524,6,FALSE)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VLOOKUP(AUV798,$A$879:$F$2524,6,FALSE)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VLOOKUP(AVE798,$A$879:$F$2524,6,FALSE)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VLOOKUP(AVN798,$A$879:$F$2524,6,FALSE)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VLOOKUP(AVW798,$A$879:$F$2524,6,FALSE)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VLOOKUP(AWF798,$A$879:$F$2524,6,FALSE)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VLOOKUP(AWO798,$A$879:$F$2524,6,FALSE)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VLOOKUP(AWX798,$A$879:$F$2524,6,FALSE)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VLOOKUP(AXG798,$A$879:$F$2524,6,FALSE)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VLOOKUP(AXP798,$A$879:$F$2524,6,FALSE)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VLOOKUP(AXY798,$A$879:$F$2524,6,FALSE)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VLOOKUP(AYH798,$A$879:$F$2524,6,FALSE)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VLOOKUP(AYQ798,$A$879:$F$2524,6,FALSE)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VLOOKUP(AYZ798,$A$879:$F$2524,6,FALSE)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VLOOKUP(AZI798,$A$879:$F$2524,6,FALSE)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VLOOKUP(AZR798,$A$879:$F$2524,6,FALSE)</f>
        <v>932</v>
      </c>
      <c r="AZV798" s="179" t="s">
        <v>63</v>
      </c>
      <c r="AZW798" s="10">
        <f>AZU798*1.4</f>
        <v>1304.8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VLOOKUP(BAA798,$A$879:$F$2524,6,FALSE)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VLOOKUP(BAJ798,$A$879:$F$2524,6,FALSE)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VLOOKUP(BAS798,$A$879:$F$2524,6,FALSE)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VLOOKUP(BBB798,$A$879:$F$2524,6,FALSE)</f>
        <v>276</v>
      </c>
      <c r="BBF798" s="179" t="s">
        <v>63</v>
      </c>
      <c r="BBG798" s="10">
        <f>BBE798*1.4</f>
        <v>386.4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VLOOKUP(BBK798,$A$879:$F$2524,6,FALSE)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VLOOKUP(BBT798,$A$879:$F$2524,6,FALSE)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VLOOKUP(BCC798,$A$879:$F$2524,6,FALSE)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VLOOKUP(BCL798,$A$879:$F$2524,6,FALSE)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VLOOKUP(BCU798,$A$879:$F$2524,6,FALSE)</f>
        <v>276</v>
      </c>
      <c r="BCY798" s="179" t="s">
        <v>63</v>
      </c>
      <c r="BCZ798" s="10">
        <f>BCX798*1.4</f>
        <v>386.4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VLOOKUP(BDD798,$A$879:$F$2524,6,FALSE)</f>
        <v>276</v>
      </c>
      <c r="BDH798" s="179" t="s">
        <v>63</v>
      </c>
      <c r="BDI798" s="10">
        <f>BDG798*1.4</f>
        <v>386.4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VLOOKUP(BDM798,$A$879:$F$2524,6,FALSE)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VLOOKUP(BDV798,$A$879:$F$2524,6,FALSE)</f>
        <v>276</v>
      </c>
      <c r="BDZ798" s="179" t="s">
        <v>63</v>
      </c>
      <c r="BEA798" s="10">
        <f>BDY798*1.4</f>
        <v>386.4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VLOOKUP(BEE798,$A$879:$F$2524,6,FALSE)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VLOOKUP(BEN798,$A$879:$F$2524,6,FALSE)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VLOOKUP(BEW798,$A$879:$F$2524,6,FALSE)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VLOOKUP(BFF798,$A$879:$F$2524,6,FALSE)</f>
        <v>276</v>
      </c>
      <c r="BFJ798" s="179" t="s">
        <v>63</v>
      </c>
      <c r="BFK798" s="10">
        <f>BFI798*1.4</f>
        <v>386.4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VLOOKUP(BFO798,$A$879:$F$2524,6,FALSE)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VLOOKUP(BFX798,$A$879:$F$2524,6,FALSE)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VLOOKUP(BGG798,$A$879:$F$2524,6,FALSE)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VLOOKUP(BGP798,$A$879:$F$2524,6,FALSE)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VLOOKUP(BGY798,$A$879:$F$2524,6,FALSE)</f>
        <v>276</v>
      </c>
      <c r="BHC798" s="179" t="s">
        <v>63</v>
      </c>
      <c r="BHD798" s="10">
        <f>BHB798*1.4</f>
        <v>386.4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VLOOKUP(B799,$A$879:$F$2524,6,FALSE)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VLOOKUP(K799,$A$879:$F$2524,6,FALSE)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VLOOKUP(T799,$A$879:$F$2524,6,FALSE)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VLOOKUP(AC799,$A$879:$F$2524,6,FALSE)</f>
        <v>276</v>
      </c>
      <c r="AG799" s="179" t="s">
        <v>65</v>
      </c>
      <c r="AH799" s="10">
        <f>AF799*1.3</f>
        <v>358.8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VLOOKUP(AL799,$A$879:$F$2524,6,FALSE)</f>
        <v>102</v>
      </c>
      <c r="AP799" s="179" t="s">
        <v>65</v>
      </c>
      <c r="AQ799" s="10">
        <f>AO799*1.3</f>
        <v>132.6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VLOOKUP(AU799,$A$879:$F$2524,6,FALSE)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VLOOKUP(BD799,$A$879:$F$2524,6,FALSE)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VLOOKUP(BM799,$A$879:$F$2524,6,FALSE)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VLOOKUP(BV799,$A$879:$F$2524,6,FALSE)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VLOOKUP(CE799,$A$879:$F$2524,6,FALSE)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VLOOKUP(CN799,$A$879:$F$2524,6,FALSE)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VLOOKUP(CW799,$A$879:$F$2524,6,FALSE)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VLOOKUP(DF799,$A$879:$F$2524,6,FALSE)</f>
        <v>276</v>
      </c>
      <c r="DJ799" s="179" t="s">
        <v>65</v>
      </c>
      <c r="DK799" s="10">
        <f>DI799*1.3</f>
        <v>358.8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VLOOKUP(DO799,$A$879:$F$2524,6,FALSE)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VLOOKUP(DX799,$A$879:$F$2524,6,FALSE)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VLOOKUP(EG799,$A$879:$F$2524,6,FALSE)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VLOOKUP(EP799,$A$879:$F$2524,6,FALSE)</f>
        <v>276</v>
      </c>
      <c r="ET799" s="179" t="s">
        <v>65</v>
      </c>
      <c r="EU799" s="10">
        <f>ES799*1.3</f>
        <v>358.8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VLOOKUP(EY799,$A$879:$F$2524,6,FALSE)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VLOOKUP(FH799,$A$879:$F$2524,6,FALSE)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VLOOKUP(FQ799,$A$879:$F$2524,6,FALSE)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VLOOKUP(FZ799,$A$879:$F$2524,6,FALSE)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VLOOKUP(GI799,$A$879:$F$2524,6,FALSE)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VLOOKUP(GR799,$A$879:$F$2524,6,FALSE)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VLOOKUP(HA799,$A$879:$F$2524,6,FALSE)</f>
        <v>932</v>
      </c>
      <c r="HE799" s="179" t="s">
        <v>65</v>
      </c>
      <c r="HF799" s="10">
        <f>HD799*1.3</f>
        <v>1211.6000000000001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VLOOKUP(HJ799,$A$879:$F$2524,6,FALSE)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VLOOKUP(HS799,$A$879:$F$2524,6,FALSE)</f>
        <v>276</v>
      </c>
      <c r="HW799" s="179" t="s">
        <v>65</v>
      </c>
      <c r="HX799" s="10">
        <f>HV799*1.3</f>
        <v>358.8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VLOOKUP(IB799,$A$879:$F$2524,6,FALSE)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VLOOKUP(IK799,$A$879:$F$2524,6,FALSE)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VLOOKUP(IT799,$A$879:$F$2524,6,FALSE)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VLOOKUP(JC799,$A$879:$F$2524,6,FALSE)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VLOOKUP(JL799,$A$879:$F$2524,6,FALSE)</f>
        <v>276</v>
      </c>
      <c r="JP799" s="179" t="s">
        <v>65</v>
      </c>
      <c r="JQ799" s="10">
        <f>JO799*1.3</f>
        <v>358.8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VLOOKUP(JU799,$A$879:$F$2524,6,FALSE)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VLOOKUP(KD799,$A$879:$F$2524,6,FALSE)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VLOOKUP(KM799,$A$879:$F$2524,6,FALSE)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VLOOKUP(KV799,$A$879:$F$2524,6,FALSE)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VLOOKUP(LE799,$A$879:$F$2524,6,FALSE)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VLOOKUP(LN799,$A$879:$F$2524,6,FALSE)</f>
        <v>276</v>
      </c>
      <c r="LR799" s="179" t="s">
        <v>65</v>
      </c>
      <c r="LS799" s="10">
        <f>LQ799*1.3</f>
        <v>358.8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VLOOKUP(LW799,$A$879:$F$2524,6,FALSE)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VLOOKUP(MF799,$A$879:$F$2524,6,FALSE)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VLOOKUP(MO799,$A$879:$F$2524,6,FALSE)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VLOOKUP(MX799,$A$879:$F$2524,6,FALSE)</f>
        <v>276</v>
      </c>
      <c r="NB799" s="179" t="s">
        <v>65</v>
      </c>
      <c r="NC799" s="10">
        <f>NA799*1.3</f>
        <v>358.8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VLOOKUP(NG799,$A$879:$F$2524,6,FALSE)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VLOOKUP(NP799,$A$879:$F$2524,6,FALSE)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VLOOKUP(NY799,$A$879:$F$2524,6,FALSE)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VLOOKUP(OH799,$A$879:$F$2524,6,FALSE)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VLOOKUP(OQ799,$A$879:$F$2524,6,FALSE)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VLOOKUP(OZ799,$A$879:$F$2524,6,FALSE)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VLOOKUP(PI799,$A$879:$F$2524,6,FALSE)</f>
        <v>276</v>
      </c>
      <c r="PM799" s="179" t="s">
        <v>65</v>
      </c>
      <c r="PN799" s="10">
        <f>PL799*1.3</f>
        <v>358.8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VLOOKUP(PR799,$A$879:$F$2524,6,FALSE)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VLOOKUP(QA799,$A$879:$F$2524,6,FALSE)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VLOOKUP(QJ799,$A$879:$F$2524,6,FALSE)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VLOOKUP(QS799,$A$879:$F$2524,6,FALSE)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VLOOKUP(RB799,$A$879:$F$2524,6,FALSE)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VLOOKUP(RK799,$A$879:$F$2524,6,FALSE)</f>
        <v>102</v>
      </c>
      <c r="RO799" s="179" t="s">
        <v>65</v>
      </c>
      <c r="RP799" s="10">
        <f>RN799*1.3</f>
        <v>132.6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VLOOKUP(RT799,$A$879:$F$2524,6,FALSE)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VLOOKUP(SC799,$A$879:$F$2524,6,FALSE)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VLOOKUP(SL799,$A$879:$F$2524,6,FALSE)</f>
        <v>276</v>
      </c>
      <c r="SP799" s="179" t="s">
        <v>65</v>
      </c>
      <c r="SQ799" s="10">
        <f>SO799*1.3</f>
        <v>358.8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VLOOKUP(SU799,$A$879:$F$2524,6,FALSE)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VLOOKUP(TD799,$A$879:$F$2524,6,FALSE)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VLOOKUP(TM799,$A$879:$F$2524,6,FALSE)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VLOOKUP(TV799,$A$879:$F$2524,6,FALSE)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VLOOKUP(UE799,$A$879:$F$2524,6,FALSE)</f>
        <v>102</v>
      </c>
      <c r="UI799" s="179" t="s">
        <v>65</v>
      </c>
      <c r="UJ799" s="10">
        <f>UH799*1.3</f>
        <v>132.6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VLOOKUP(UN799,$A$879:$F$2524,6,FALSE)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VLOOKUP(UW799,$A$879:$F$2524,6,FALSE)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VLOOKUP(VF799,$A$879:$F$2524,6,FALSE)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VLOOKUP(VO799,$A$879:$F$2524,6,FALSE)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VLOOKUP(VX799,$A$879:$F$2524,6,FALSE)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VLOOKUP(WG799,$A$879:$F$2524,6,FALSE)</f>
        <v>276</v>
      </c>
      <c r="WK799" s="179" t="s">
        <v>65</v>
      </c>
      <c r="WL799" s="10">
        <f>WJ799*1.3</f>
        <v>358.8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VLOOKUP(WP799,$A$879:$F$2524,6,FALSE)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VLOOKUP(WY799,$A$879:$F$2524,6,FALSE)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VLOOKUP(XH799,$A$879:$F$2524,6,FALSE)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VLOOKUP(XQ799,$A$879:$F$2524,6,FALSE)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VLOOKUP(XZ799,$A$879:$F$2524,6,FALSE)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VLOOKUP(YI799,$A$879:$F$2524,6,FALSE)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VLOOKUP(YR799,$A$879:$F$2524,6,FALSE)</f>
        <v>102</v>
      </c>
      <c r="YV799" s="179" t="s">
        <v>65</v>
      </c>
      <c r="YW799" s="10">
        <f>YU799*1.3</f>
        <v>132.6</v>
      </c>
      <c r="YY799" s="239"/>
      <c r="YZ799" s="179" t="s">
        <v>64</v>
      </c>
      <c r="ZA799" s="361" t="s">
        <v>532</v>
      </c>
      <c r="ZC799" s="180"/>
      <c r="ZD799" s="180">
        <f>VLOOKUP(ZA799,$A$879:$F$2524,6,FALSE)</f>
        <v>932</v>
      </c>
      <c r="ZE799" s="179" t="s">
        <v>65</v>
      </c>
      <c r="ZF799" s="10">
        <f>ZD799*1.3</f>
        <v>1211.6000000000001</v>
      </c>
      <c r="ZH799" s="239"/>
      <c r="ZI799" s="179" t="s">
        <v>64</v>
      </c>
      <c r="ZJ799" s="361" t="s">
        <v>731</v>
      </c>
      <c r="ZL799" s="180"/>
      <c r="ZM799" s="180">
        <f>VLOOKUP(ZJ799,$A$879:$F$2524,6,FALSE)</f>
        <v>276</v>
      </c>
      <c r="ZN799" s="179" t="s">
        <v>65</v>
      </c>
      <c r="ZO799" s="10">
        <f>ZM799*1.3</f>
        <v>358.8</v>
      </c>
      <c r="ZQ799" s="239"/>
      <c r="ZR799" s="179" t="s">
        <v>64</v>
      </c>
      <c r="ZS799" s="361" t="s">
        <v>731</v>
      </c>
      <c r="ZU799" s="180"/>
      <c r="ZV799" s="180">
        <f>VLOOKUP(ZS799,$A$879:$F$2524,6,FALSE)</f>
        <v>276</v>
      </c>
      <c r="ZW799" s="179" t="s">
        <v>65</v>
      </c>
      <c r="ZX799" s="10">
        <f>ZV799*1.3</f>
        <v>358.8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VLOOKUP(AAB799,$A$879:$F$2524,6,FALSE)</f>
        <v>276</v>
      </c>
      <c r="AAF799" s="179" t="s">
        <v>65</v>
      </c>
      <c r="AAG799" s="10">
        <f>AAE799*1.3</f>
        <v>358.8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VLOOKUP(AAK799,$A$879:$F$2524,6,FALSE)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VLOOKUP(AAT799,$A$879:$F$2524,6,FALSE)</f>
        <v>276</v>
      </c>
      <c r="AAX799" s="179" t="s">
        <v>65</v>
      </c>
      <c r="AAY799" s="10">
        <f>AAW799*1.3</f>
        <v>358.8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VLOOKUP(ABC799,$A$879:$F$2524,6,FALSE)</f>
        <v>276</v>
      </c>
      <c r="ABG799" s="179" t="s">
        <v>65</v>
      </c>
      <c r="ABH799" s="10">
        <f>ABF799*1.3</f>
        <v>358.8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VLOOKUP(ABL799,$A$879:$F$2524,6,FALSE)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VLOOKUP(ABU799,$A$879:$F$2524,6,FALSE)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VLOOKUP(ACD799,$A$879:$F$2524,6,FALSE)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VLOOKUP(ACM799,$A$879:$F$2524,6,FALSE)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VLOOKUP(ACV799,$A$879:$F$2524,6,FALSE)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VLOOKUP(ADE799,$A$879:$F$2524,6,FALSE)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VLOOKUP(ADN799,$A$879:$F$2524,6,FALSE)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VLOOKUP(ADW799,$A$879:$F$2524,6,FALSE)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VLOOKUP(AEF799,$A$879:$F$2524,6,FALSE)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VLOOKUP(AEO799,$A$879:$F$2524,6,FALSE)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VLOOKUP(AEX799,$A$879:$F$2524,6,FALSE)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VLOOKUP(AFG799,$A$879:$F$2524,6,FALSE)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VLOOKUP(AFP799,$A$879:$F$2524,6,FALSE)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VLOOKUP(AFY799,$A$879:$F$2524,6,FALSE)</f>
        <v>276</v>
      </c>
      <c r="AGC799" s="179" t="s">
        <v>65</v>
      </c>
      <c r="AGD799" s="10">
        <f>AGB799*1.3</f>
        <v>358.8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VLOOKUP(AGH799,$A$879:$F$2524,6,FALSE)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VLOOKUP(AGQ799,$A$879:$F$2524,6,FALSE)</f>
        <v>276</v>
      </c>
      <c r="AGU799" s="179" t="s">
        <v>65</v>
      </c>
      <c r="AGV799" s="10">
        <f>AGT799*1.3</f>
        <v>358.8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VLOOKUP(AGZ799,$A$879:$F$2524,6,FALSE)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VLOOKUP(AHI799,$A$879:$F$2524,6,FALSE)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VLOOKUP(AHR799,$A$879:$F$2524,6,FALSE)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VLOOKUP(AIA799,$A$879:$F$2524,6,FALSE)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VLOOKUP(AIJ799,$A$879:$F$2524,6,FALSE)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VLOOKUP(AIS799,$A$879:$F$2524,6,FALSE)</f>
        <v>276</v>
      </c>
      <c r="AIW799" s="179" t="s">
        <v>65</v>
      </c>
      <c r="AIX799" s="10">
        <f>AIV799*1.3</f>
        <v>358.8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VLOOKUP(AJB799,$A$879:$F$2524,6,FALSE)</f>
        <v>276</v>
      </c>
      <c r="AJF799" s="179" t="s">
        <v>65</v>
      </c>
      <c r="AJG799" s="10">
        <f>AJE799*1.3</f>
        <v>358.8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VLOOKUP(AJK799,$A$879:$F$2524,6,FALSE)</f>
        <v>276</v>
      </c>
      <c r="AJO799" s="179" t="s">
        <v>65</v>
      </c>
      <c r="AJP799" s="10">
        <f>AJN799*1.3</f>
        <v>358.8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VLOOKUP(AJT799,$A$879:$F$2524,6,FALSE)</f>
        <v>102</v>
      </c>
      <c r="AJX799" s="179" t="s">
        <v>65</v>
      </c>
      <c r="AJY799" s="10">
        <f>AJW799*1.3</f>
        <v>132.6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VLOOKUP(AKC799,$A$879:$F$2524,6,FALSE)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VLOOKUP(AKL799,$A$879:$F$2524,6,FALSE)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VLOOKUP(AKU799,$A$879:$F$2524,6,FALSE)</f>
        <v>276</v>
      </c>
      <c r="AKY799" s="179" t="s">
        <v>65</v>
      </c>
      <c r="AKZ799" s="10">
        <f>AKX799*1.3</f>
        <v>358.8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VLOOKUP(ALD799,$A$879:$F$2524,6,FALSE)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VLOOKUP(ALM799,$A$879:$F$2524,6,FALSE)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VLOOKUP(ALV799,$A$879:$F$2524,6,FALSE)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VLOOKUP(AME799,$A$879:$F$2524,6,FALSE)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VLOOKUP(AMN799,$A$879:$F$2524,6,FALSE)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VLOOKUP(AMW799,$A$879:$F$2524,6,FALSE)</f>
        <v>276</v>
      </c>
      <c r="ANA799" s="179" t="s">
        <v>65</v>
      </c>
      <c r="ANB799" s="10">
        <f>AMZ799*1.3</f>
        <v>358.8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VLOOKUP(ANF799,$A$879:$F$2524,6,FALSE)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VLOOKUP(ANO799,$A$879:$F$2524,6,FALSE)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VLOOKUP(ANX799,$A$879:$F$2524,6,FALSE)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VLOOKUP(AOG799,$A$879:$F$2524,6,FALSE)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VLOOKUP(AOP799,$A$879:$F$2524,6,FALSE)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VLOOKUP(AOY799,$A$879:$F$2524,6,FALSE)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VLOOKUP(APH799,$A$879:$F$2524,6,FALSE)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VLOOKUP(APQ799,$A$879:$F$2524,6,FALSE)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VLOOKUP(APZ799,$A$879:$F$2524,6,FALSE)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VLOOKUP(AQI799,$A$879:$F$2524,6,FALSE)</f>
        <v>932</v>
      </c>
      <c r="AQM799" s="179" t="s">
        <v>65</v>
      </c>
      <c r="AQN799" s="10">
        <f>AQL799*1.3</f>
        <v>1211.6000000000001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VLOOKUP(AQR799,$A$879:$F$2524,6,FALSE)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VLOOKUP(ARA799,$A$879:$F$2524,6,FALSE)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VLOOKUP(ARJ799,$A$879:$F$2524,6,FALSE)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VLOOKUP(ARS799,$A$879:$F$2524,6,FALSE)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VLOOKUP(ASB799,$A$879:$F$2524,6,FALSE)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VLOOKUP(ASK799,$A$879:$F$2524,6,FALSE)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VLOOKUP(AST799,$A$879:$F$2524,6,FALSE)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VLOOKUP(ATC799,$A$879:$F$2524,6,FALSE)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VLOOKUP(ATL799,$A$879:$F$2524,6,FALSE)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VLOOKUP(ATU799,$A$879:$F$2524,6,FALSE)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VLOOKUP(AUD799,$A$879:$F$2524,6,FALSE)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VLOOKUP(AUM799,$A$879:$F$2524,6,FALSE)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VLOOKUP(AUV799,$A$879:$F$2524,6,FALSE)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VLOOKUP(AVE799,$A$879:$F$2524,6,FALSE)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VLOOKUP(AVN799,$A$879:$F$2524,6,FALSE)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VLOOKUP(AVW799,$A$879:$F$2524,6,FALSE)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VLOOKUP(AWF799,$A$879:$F$2524,6,FALSE)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VLOOKUP(AWO799,$A$879:$F$2524,6,FALSE)</f>
        <v>276</v>
      </c>
      <c r="AWS799" s="179" t="s">
        <v>65</v>
      </c>
      <c r="AWT799" s="10">
        <f>AWR799*1.3</f>
        <v>358.8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VLOOKUP(AWX799,$A$879:$F$2524,6,FALSE)</f>
        <v>276</v>
      </c>
      <c r="AXB799" s="179" t="s">
        <v>65</v>
      </c>
      <c r="AXC799" s="10">
        <f>AXA799*1.3</f>
        <v>358.8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VLOOKUP(AXG799,$A$879:$F$2524,6,FALSE)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VLOOKUP(AXP799,$A$879:$F$2524,6,FALSE)</f>
        <v>276</v>
      </c>
      <c r="AXT799" s="179" t="s">
        <v>65</v>
      </c>
      <c r="AXU799" s="10">
        <f>AXS799*1.3</f>
        <v>358.8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VLOOKUP(AXY799,$A$879:$F$2524,6,FALSE)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VLOOKUP(AYH799,$A$879:$F$2524,6,FALSE)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VLOOKUP(AYQ799,$A$879:$F$2524,6,FALSE)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VLOOKUP(AYZ799,$A$879:$F$2524,6,FALSE)</f>
        <v>276</v>
      </c>
      <c r="AZD799" s="179" t="s">
        <v>65</v>
      </c>
      <c r="AZE799" s="10">
        <f>AZC799*1.3</f>
        <v>358.8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VLOOKUP(AZI799,$A$879:$F$2524,6,FALSE)</f>
        <v>276</v>
      </c>
      <c r="AZM799" s="179" t="s">
        <v>65</v>
      </c>
      <c r="AZN799" s="10">
        <f>AZL799*1.3</f>
        <v>358.8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VLOOKUP(AZR799,$A$879:$F$2524,6,FALSE)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VLOOKUP(BAA799,$A$879:$F$2524,6,FALSE)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VLOOKUP(BAJ799,$A$879:$F$2524,6,FALSE)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VLOOKUP(BAS799,$A$879:$F$2524,6,FALSE)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VLOOKUP(BBB799,$A$879:$F$2524,6,FALSE)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VLOOKUP(BBK799,$A$879:$F$2524,6,FALSE)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VLOOKUP(BBT799,$A$879:$F$2524,6,FALSE)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VLOOKUP(BCC799,$A$879:$F$2524,6,FALSE)</f>
        <v>276</v>
      </c>
      <c r="BCG799" s="179" t="s">
        <v>65</v>
      </c>
      <c r="BCH799" s="10">
        <f>BCF799*1.3</f>
        <v>358.8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VLOOKUP(BCL799,$A$879:$F$2524,6,FALSE)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VLOOKUP(BCU799,$A$879:$F$2524,6,FALSE)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VLOOKUP(BDD799,$A$879:$F$2524,6,FALSE)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VLOOKUP(BDM799,$A$879:$F$2524,6,FALSE)</f>
        <v>276</v>
      </c>
      <c r="BDQ799" s="179" t="s">
        <v>65</v>
      </c>
      <c r="BDR799" s="10">
        <f>BDP799*1.3</f>
        <v>358.8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VLOOKUP(BDV799,$A$879:$F$2524,6,FALSE)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VLOOKUP(BEE799,$A$879:$F$2524,6,FALSE)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VLOOKUP(BEN799,$A$879:$F$2524,6,FALSE)</f>
        <v>932</v>
      </c>
      <c r="BER799" s="179" t="s">
        <v>65</v>
      </c>
      <c r="BES799" s="10">
        <f>BEQ799*1.3</f>
        <v>1211.6000000000001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VLOOKUP(BEW799,$A$879:$F$2524,6,FALSE)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VLOOKUP(BFF799,$A$879:$F$2524,6,FALSE)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VLOOKUP(BFO799,$A$879:$F$2524,6,FALSE)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VLOOKUP(BFX799,$A$879:$F$2524,6,FALSE)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VLOOKUP(BGG799,$A$879:$F$2524,6,FALSE)</f>
        <v>932</v>
      </c>
      <c r="BGK799" s="179" t="s">
        <v>65</v>
      </c>
      <c r="BGL799" s="10">
        <f>BGJ799*1.3</f>
        <v>1211.6000000000001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VLOOKUP(BGP799,$A$879:$F$2524,6,FALSE)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VLOOKUP(BGY799,$A$879:$F$2524,6,FALSE)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VLOOKUP(B800,$A$879:$F$2524,6,FALSE)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VLOOKUP(K800,$A$879:$F$2524,6,FALSE)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VLOOKUP(T800,$A$879:$F$2524,6,FALSE)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VLOOKUP(AC800,$A$879:$F$2524,6,FALSE)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VLOOKUP(AL800,$A$879:$F$2524,6,FALSE)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VLOOKUP(AU800,$A$879:$F$2524,6,FALSE)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VLOOKUP(BD800,$A$879:$F$2524,6,FALSE)</f>
        <v>102</v>
      </c>
      <c r="BH800" s="179" t="s">
        <v>67</v>
      </c>
      <c r="BI800" s="10">
        <f>BG800*1.2</f>
        <v>122.39999999999999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VLOOKUP(BM800,$A$879:$F$2524,6,FALSE)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VLOOKUP(BV800,$A$879:$F$2524,6,FALSE)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VLOOKUP(CE800,$A$879:$F$2524,6,FALSE)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VLOOKUP(CN800,$A$879:$F$2524,6,FALSE)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VLOOKUP(CW800,$A$879:$F$2524,6,FALSE)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VLOOKUP(DF800,$A$879:$F$2524,6,FALSE)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VLOOKUP(DO800,$A$879:$F$2524,6,FALSE)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VLOOKUP(DX800,$A$879:$F$2524,6,FALSE)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VLOOKUP(EG800,$A$879:$F$2524,6,FALSE)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VLOOKUP(EP800,$A$879:$F$2524,6,FALSE)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VLOOKUP(EY800,$A$879:$F$2524,6,FALSE)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VLOOKUP(FH800,$A$879:$F$2524,6,FALSE)</f>
        <v>102</v>
      </c>
      <c r="FL800" s="179" t="s">
        <v>67</v>
      </c>
      <c r="FM800" s="10">
        <f>FK800*1.2</f>
        <v>122.39999999999999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VLOOKUP(FQ800,$A$879:$F$2524,6,FALSE)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VLOOKUP(FZ800,$A$879:$F$2524,6,FALSE)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VLOOKUP(GI800,$A$879:$F$2524,6,FALSE)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VLOOKUP(GR800,$A$879:$F$2524,6,FALSE)</f>
        <v>102</v>
      </c>
      <c r="GV800" s="179" t="s">
        <v>67</v>
      </c>
      <c r="GW800" s="10">
        <f>GU800*1.2</f>
        <v>122.39999999999999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VLOOKUP(HA800,$A$879:$F$2524,6,FALSE)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VLOOKUP(HJ800,$A$879:$F$2524,6,FALSE)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VLOOKUP(HS800,$A$879:$F$2524,6,FALSE)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VLOOKUP(IB800,$A$879:$F$2524,6,FALSE)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VLOOKUP(IK800,$A$879:$F$2524,6,FALSE)</f>
        <v>102</v>
      </c>
      <c r="IO800" s="179" t="s">
        <v>67</v>
      </c>
      <c r="IP800" s="10">
        <f>IN800*1.2</f>
        <v>122.39999999999999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VLOOKUP(IT800,$A$879:$F$2524,6,FALSE)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VLOOKUP(JC800,$A$879:$F$2524,6,FALSE)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VLOOKUP(JL800,$A$879:$F$2524,6,FALSE)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VLOOKUP(JU800,$A$879:$F$2524,6,FALSE)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VLOOKUP(KD800,$A$879:$F$2524,6,FALSE)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VLOOKUP(KM800,$A$879:$F$2524,6,FALSE)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VLOOKUP(KV800,$A$879:$F$2524,6,FALSE)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VLOOKUP(LE800,$A$879:$F$2524,6,FALSE)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VLOOKUP(LN800,$A$879:$F$2524,6,FALSE)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VLOOKUP(LW800,$A$879:$F$2524,6,FALSE)</f>
        <v>276</v>
      </c>
      <c r="MA800" s="179" t="s">
        <v>67</v>
      </c>
      <c r="MB800" s="10">
        <f>LZ800*1.2</f>
        <v>331.2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VLOOKUP(MF800,$A$879:$F$2524,6,FALSE)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VLOOKUP(MO800,$A$879:$F$2524,6,FALSE)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VLOOKUP(MX800,$A$879:$F$2524,6,FALSE)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VLOOKUP(NG800,$A$879:$F$2524,6,FALSE)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VLOOKUP(NP800,$A$879:$F$2524,6,FALSE)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VLOOKUP(NY800,$A$879:$F$2524,6,FALSE)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VLOOKUP(OH800,$A$879:$F$2524,6,FALSE)</f>
        <v>276</v>
      </c>
      <c r="OL800" s="179" t="s">
        <v>67</v>
      </c>
      <c r="OM800" s="10">
        <f>OK800*1.2</f>
        <v>331.2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VLOOKUP(OQ800,$A$879:$F$2524,6,FALSE)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VLOOKUP(OZ800,$A$879:$F$2524,6,FALSE)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VLOOKUP(PI800,$A$879:$F$2524,6,FALSE)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VLOOKUP(PR800,$A$879:$F$2524,6,FALSE)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VLOOKUP(QA800,$A$879:$F$2524,6,FALSE)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VLOOKUP(QJ800,$A$879:$F$2524,6,FALSE)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VLOOKUP(QS800,$A$879:$F$2524,6,FALSE)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VLOOKUP(RB800,$A$879:$F$2524,6,FALSE)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VLOOKUP(RK800,$A$879:$F$2524,6,FALSE)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VLOOKUP(RT800,$A$879:$F$2524,6,FALSE)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VLOOKUP(SC800,$A$879:$F$2524,6,FALSE)</f>
        <v>276</v>
      </c>
      <c r="SG800" s="179" t="s">
        <v>67</v>
      </c>
      <c r="SH800" s="10">
        <f>SF800*1.2</f>
        <v>331.2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VLOOKUP(SL800,$A$879:$F$2524,6,FALSE)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VLOOKUP(SU800,$A$879:$F$2524,6,FALSE)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VLOOKUP(TD800,$A$879:$F$2524,6,FALSE)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VLOOKUP(TM800,$A$879:$F$2524,6,FALSE)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VLOOKUP(TV800,$A$879:$F$2524,6,FALSE)</f>
        <v>102</v>
      </c>
      <c r="TZ800" s="179" t="s">
        <v>67</v>
      </c>
      <c r="UA800" s="10">
        <f>TY800*1.2</f>
        <v>122.39999999999999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VLOOKUP(UE800,$A$879:$F$2524,6,FALSE)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VLOOKUP(UN800,$A$879:$F$2524,6,FALSE)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VLOOKUP(UW800,$A$879:$F$2524,6,FALSE)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VLOOKUP(VF800,$A$879:$F$2524,6,FALSE)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VLOOKUP(VO800,$A$879:$F$2524,6,FALSE)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VLOOKUP(VX800,$A$879:$F$2524,6,FALSE)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VLOOKUP(WG800,$A$879:$F$2524,6,FALSE)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VLOOKUP(WP800,$A$879:$F$2524,6,FALSE)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VLOOKUP(WY800,$A$879:$F$2524,6,FALSE)</f>
        <v>276</v>
      </c>
      <c r="XC800" s="179" t="s">
        <v>67</v>
      </c>
      <c r="XD800" s="10">
        <f>XB800*1.2</f>
        <v>331.2</v>
      </c>
      <c r="XF800" s="239"/>
      <c r="XG800" s="179" t="s">
        <v>66</v>
      </c>
      <c r="XH800" s="371" t="s">
        <v>420</v>
      </c>
      <c r="XJ800" s="180"/>
      <c r="XK800" s="180">
        <f>VLOOKUP(XH800,$A$879:$F$2524,6,FALSE)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VLOOKUP(XQ800,$A$879:$F$2524,6,FALSE)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VLOOKUP(XZ800,$A$879:$F$2524,6,FALSE)</f>
        <v>276</v>
      </c>
      <c r="YD800" s="179" t="s">
        <v>67</v>
      </c>
      <c r="YE800" s="10">
        <f>YC800*1.2</f>
        <v>331.2</v>
      </c>
      <c r="YG800" s="239"/>
      <c r="YH800" s="179" t="s">
        <v>66</v>
      </c>
      <c r="YI800" s="361" t="s">
        <v>1694</v>
      </c>
      <c r="YK800" s="180"/>
      <c r="YL800" s="180">
        <f>VLOOKUP(YI800,$A$879:$F$2524,6,FALSE)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VLOOKUP(YR800,$A$879:$F$2524,6,FALSE)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VLOOKUP(ZA800,$A$879:$F$2524,6,FALSE)</f>
        <v>102</v>
      </c>
      <c r="ZE800" s="179" t="s">
        <v>67</v>
      </c>
      <c r="ZF800" s="10">
        <f>ZD800*1.2</f>
        <v>122.39999999999999</v>
      </c>
      <c r="ZH800" s="239"/>
      <c r="ZI800" s="179" t="s">
        <v>66</v>
      </c>
      <c r="ZJ800" s="361" t="s">
        <v>1006</v>
      </c>
      <c r="ZL800" s="180"/>
      <c r="ZM800" s="180">
        <f>VLOOKUP(ZJ800,$A$879:$F$2524,6,FALSE)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VLOOKUP(ZS800,$A$879:$F$2524,6,FALSE)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VLOOKUP(AAB800,$A$879:$F$2524,6,FALSE)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VLOOKUP(AAK800,$A$879:$F$2524,6,FALSE)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VLOOKUP(AAT800,$A$879:$F$2524,6,FALSE)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VLOOKUP(ABC800,$A$879:$F$2524,6,FALSE)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VLOOKUP(ABL800,$A$879:$F$2524,6,FALSE)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VLOOKUP(ABU800,$A$879:$F$2524,6,FALSE)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VLOOKUP(ACD800,$A$879:$F$2524,6,FALSE)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VLOOKUP(ACM800,$A$879:$F$2524,6,FALSE)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VLOOKUP(ACV800,$A$879:$F$2524,6,FALSE)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VLOOKUP(ADE800,$A$879:$F$2524,6,FALSE)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VLOOKUP(ADN800,$A$879:$F$2524,6,FALSE)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VLOOKUP(ADW800,$A$879:$F$2524,6,FALSE)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VLOOKUP(AEF800,$A$879:$F$2524,6,FALSE)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VLOOKUP(AEO800,$A$879:$F$2524,6,FALSE)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VLOOKUP(AEX800,$A$879:$F$2524,6,FALSE)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VLOOKUP(AFG800,$A$879:$F$2524,6,FALSE)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VLOOKUP(AFP800,$A$879:$F$2524,6,FALSE)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VLOOKUP(AFY800,$A$879:$F$2524,6,FALSE)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VLOOKUP(AGH800,$A$879:$F$2524,6,FALSE)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VLOOKUP(AGQ800,$A$879:$F$2524,6,FALSE)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VLOOKUP(AGZ800,$A$879:$F$2524,6,FALSE)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VLOOKUP(AHI800,$A$879:$F$2524,6,FALSE)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VLOOKUP(AHR800,$A$879:$F$2524,6,FALSE)</f>
        <v>102</v>
      </c>
      <c r="AHV800" s="179" t="s">
        <v>67</v>
      </c>
      <c r="AHW800" s="10">
        <f>AHU800*1.2</f>
        <v>122.39999999999999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VLOOKUP(AIA800,$A$879:$F$2524,6,FALSE)</f>
        <v>276</v>
      </c>
      <c r="AIE800" s="179" t="s">
        <v>67</v>
      </c>
      <c r="AIF800" s="10">
        <f>AID800*1.2</f>
        <v>331.2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VLOOKUP(AIJ800,$A$879:$F$2524,6,FALSE)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VLOOKUP(AIS800,$A$879:$F$2524,6,FALSE)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VLOOKUP(AJB800,$A$879:$F$2524,6,FALSE)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VLOOKUP(AJK800,$A$879:$F$2524,6,FALSE)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VLOOKUP(AJT800,$A$879:$F$2524,6,FALSE)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VLOOKUP(AKC800,$A$879:$F$2524,6,FALSE)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VLOOKUP(AKL800,$A$879:$F$2524,6,FALSE)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VLOOKUP(AKU800,$A$879:$F$2524,6,FALSE)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VLOOKUP(ALD800,$A$879:$F$2524,6,FALSE)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VLOOKUP(ALM800,$A$879:$F$2524,6,FALSE)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VLOOKUP(ALV800,$A$879:$F$2524,6,FALSE)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VLOOKUP(AME800,$A$879:$F$2524,6,FALSE)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VLOOKUP(AMN800,$A$879:$F$2524,6,FALSE)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VLOOKUP(AMW800,$A$879:$F$2524,6,FALSE)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VLOOKUP(ANF800,$A$879:$F$2524,6,FALSE)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VLOOKUP(ANO800,$A$879:$F$2524,6,FALSE)</f>
        <v>276</v>
      </c>
      <c r="ANS800" s="179" t="s">
        <v>67</v>
      </c>
      <c r="ANT800" s="10">
        <f>ANR800*1.2</f>
        <v>331.2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VLOOKUP(ANX800,$A$879:$F$2524,6,FALSE)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VLOOKUP(AOG800,$A$879:$F$2524,6,FALSE)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VLOOKUP(AOP800,$A$879:$F$2524,6,FALSE)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VLOOKUP(AOY800,$A$879:$F$2524,6,FALSE)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VLOOKUP(APH800,$A$879:$F$2524,6,FALSE)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VLOOKUP(APQ800,$A$879:$F$2524,6,FALSE)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VLOOKUP(APZ800,$A$879:$F$2524,6,FALSE)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VLOOKUP(AQI800,$A$879:$F$2524,6,FALSE)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VLOOKUP(AQR800,$A$879:$F$2524,6,FALSE)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VLOOKUP(ARA800,$A$879:$F$2524,6,FALSE)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VLOOKUP(ARJ800,$A$879:$F$2524,6,FALSE)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VLOOKUP(ARS800,$A$879:$F$2524,6,FALSE)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VLOOKUP(ASB800,$A$879:$F$2524,6,FALSE)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VLOOKUP(ASK800,$A$879:$F$2524,6,FALSE)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VLOOKUP(AST800,$A$879:$F$2524,6,FALSE)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VLOOKUP(ATC800,$A$879:$F$2524,6,FALSE)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VLOOKUP(ATL800,$A$879:$F$2524,6,FALSE)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VLOOKUP(ATU800,$A$879:$F$2524,6,FALSE)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VLOOKUP(AUD800,$A$879:$F$2524,6,FALSE)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VLOOKUP(AUM800,$A$879:$F$2524,6,FALSE)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VLOOKUP(AUV800,$A$879:$F$2524,6,FALSE)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VLOOKUP(AVE800,$A$879:$F$2524,6,FALSE)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VLOOKUP(AVN800,$A$879:$F$2524,6,FALSE)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VLOOKUP(AVW800,$A$879:$F$2524,6,FALSE)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VLOOKUP(AWF800,$A$879:$F$2524,6,FALSE)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VLOOKUP(AWO800,$A$879:$F$2524,6,FALSE)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VLOOKUP(AWX800,$A$879:$F$2524,6,FALSE)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VLOOKUP(AXG800,$A$879:$F$2524,6,FALSE)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VLOOKUP(AXP800,$A$879:$F$2524,6,FALSE)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VLOOKUP(AXY800,$A$879:$F$2524,6,FALSE)</f>
        <v>276</v>
      </c>
      <c r="AYC800" s="179" t="s">
        <v>67</v>
      </c>
      <c r="AYD800" s="10">
        <f>AYB800*1.2</f>
        <v>331.2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VLOOKUP(AYH800,$A$879:$F$2524,6,FALSE)</f>
        <v>276</v>
      </c>
      <c r="AYL800" s="179" t="s">
        <v>67</v>
      </c>
      <c r="AYM800" s="10">
        <f>AYK800*1.2</f>
        <v>331.2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VLOOKUP(AYQ800,$A$879:$F$2524,6,FALSE)</f>
        <v>276</v>
      </c>
      <c r="AYU800" s="179" t="s">
        <v>67</v>
      </c>
      <c r="AYV800" s="10">
        <f>AYT800*1.2</f>
        <v>331.2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VLOOKUP(AYZ800,$A$879:$F$2524,6,FALSE)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VLOOKUP(AZI800,$A$879:$F$2524,6,FALSE)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VLOOKUP(AZR800,$A$879:$F$2524,6,FALSE)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VLOOKUP(BAA800,$A$879:$F$2524,6,FALSE)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VLOOKUP(BAJ800,$A$879:$F$2524,6,FALSE)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VLOOKUP(BAS800,$A$879:$F$2524,6,FALSE)</f>
        <v>276</v>
      </c>
      <c r="BAW800" s="179" t="s">
        <v>67</v>
      </c>
      <c r="BAX800" s="10">
        <f>BAV800*1.2</f>
        <v>331.2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VLOOKUP(BBB800,$A$879:$F$2524,6,FALSE)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VLOOKUP(BBK800,$A$879:$F$2524,6,FALSE)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VLOOKUP(BBT800,$A$879:$F$2524,6,FALSE)</f>
        <v>276</v>
      </c>
      <c r="BBX800" s="179" t="s">
        <v>67</v>
      </c>
      <c r="BBY800" s="10">
        <f>BBW800*1.2</f>
        <v>331.2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VLOOKUP(BCC800,$A$879:$F$2524,6,FALSE)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VLOOKUP(BCL800,$A$879:$F$2524,6,FALSE)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VLOOKUP(BCU800,$A$879:$F$2524,6,FALSE)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VLOOKUP(BDD800,$A$879:$F$2524,6,FALSE)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VLOOKUP(BDM800,$A$879:$F$2524,6,FALSE)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VLOOKUP(BDV800,$A$879:$F$2524,6,FALSE)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VLOOKUP(BEE800,$A$879:$F$2524,6,FALSE)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VLOOKUP(BEN800,$A$879:$F$2524,6,FALSE)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VLOOKUP(BEW800,$A$879:$F$2524,6,FALSE)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VLOOKUP(BFF800,$A$879:$F$2524,6,FALSE)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VLOOKUP(BFO800,$A$879:$F$2524,6,FALSE)</f>
        <v>276</v>
      </c>
      <c r="BFS800" s="179" t="s">
        <v>67</v>
      </c>
      <c r="BFT800" s="10">
        <f>BFR800*1.2</f>
        <v>331.2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VLOOKUP(BFX800,$A$879:$F$2524,6,FALSE)</f>
        <v>276</v>
      </c>
      <c r="BGB800" s="179" t="s">
        <v>67</v>
      </c>
      <c r="BGC800" s="10">
        <f>BGA800*1.2</f>
        <v>331.2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VLOOKUP(BGG800,$A$879:$F$2524,6,FALSE)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VLOOKUP(BGP800,$A$879:$F$2524,6,FALSE)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VLOOKUP(BGY800,$A$879:$F$2524,6,FALSE)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VLOOKUP(B801,$A$879:$F$2524,6,FALSE)</f>
        <v>102</v>
      </c>
      <c r="F801" s="179" t="s">
        <v>69</v>
      </c>
      <c r="G801" s="10">
        <f>E801*1.1</f>
        <v>112.2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VLOOKUP(K801,$A$879:$F$2524,6,FALSE)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VLOOKUP(T801,$A$879:$F$2524,6,FALSE)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VLOOKUP(AC801,$A$879:$F$2524,6,FALSE)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VLOOKUP(AL801,$A$879:$F$2524,6,FALSE)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VLOOKUP(AU801,$A$879:$F$2524,6,FALSE)</f>
        <v>102</v>
      </c>
      <c r="AY801" s="179" t="s">
        <v>69</v>
      </c>
      <c r="AZ801" s="10">
        <f>AX801*1.1</f>
        <v>112.2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VLOOKUP(BD801,$A$879:$F$2524,6,FALSE)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VLOOKUP(BM801,$A$879:$F$2524,6,FALSE)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VLOOKUP(BV801,$A$879:$F$2524,6,FALSE)</f>
        <v>102</v>
      </c>
      <c r="BZ801" s="179" t="s">
        <v>69</v>
      </c>
      <c r="CA801" s="10">
        <f>BY801*1.1</f>
        <v>112.2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VLOOKUP(CE801,$A$879:$F$2524,6,FALSE)</f>
        <v>102</v>
      </c>
      <c r="CI801" s="179" t="s">
        <v>69</v>
      </c>
      <c r="CJ801" s="10">
        <f>CH801*1.1</f>
        <v>112.2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VLOOKUP(CN801,$A$879:$F$2524,6,FALSE)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VLOOKUP(CW801,$A$879:$F$2524,6,FALSE)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VLOOKUP(DF801,$A$879:$F$2524,6,FALSE)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VLOOKUP(DO801,$A$879:$F$2524,6,FALSE)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VLOOKUP(DX801,$A$879:$F$2524,6,FALSE)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VLOOKUP(EG801,$A$879:$F$2524,6,FALSE)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VLOOKUP(EP801,$A$879:$F$2524,6,FALSE)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VLOOKUP(EY801,$A$879:$F$2524,6,FALSE)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VLOOKUP(FH801,$A$879:$F$2524,6,FALSE)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VLOOKUP(FQ801,$A$879:$F$2524,6,FALSE)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VLOOKUP(FZ801,$A$879:$F$2524,6,FALSE)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VLOOKUP(GI801,$A$879:$F$2524,6,FALSE)</f>
        <v>102</v>
      </c>
      <c r="GM801" s="179" t="s">
        <v>69</v>
      </c>
      <c r="GN801" s="10">
        <f>GL801*1.1</f>
        <v>112.2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VLOOKUP(GR801,$A$879:$F$2524,6,FALSE)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VLOOKUP(HA801,$A$879:$F$2524,6,FALSE)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VLOOKUP(HJ801,$A$879:$F$2524,6,FALSE)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VLOOKUP(HS801,$A$879:$F$2524,6,FALSE)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VLOOKUP(IB801,$A$879:$F$2524,6,FALSE)</f>
        <v>276</v>
      </c>
      <c r="IF801" s="179" t="s">
        <v>69</v>
      </c>
      <c r="IG801" s="10">
        <f>IE801*1.1</f>
        <v>303.60000000000002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VLOOKUP(IK801,$A$879:$F$2524,6,FALSE)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VLOOKUP(IT801,$A$879:$F$2524,6,FALSE)</f>
        <v>276</v>
      </c>
      <c r="IX801" s="179" t="s">
        <v>69</v>
      </c>
      <c r="IY801" s="10">
        <f>IW801*1.1</f>
        <v>303.60000000000002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VLOOKUP(JC801,$A$879:$F$2524,6,FALSE)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VLOOKUP(JL801,$A$879:$F$2524,6,FALSE)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VLOOKUP(JU801,$A$879:$F$2524,6,FALSE)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VLOOKUP(KD801,$A$879:$F$2524,6,FALSE)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VLOOKUP(KM801,$A$879:$F$2524,6,FALSE)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VLOOKUP(KV801,$A$879:$F$2524,6,FALSE)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VLOOKUP(LE801,$A$879:$F$2524,6,FALSE)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VLOOKUP(LN801,$A$879:$F$2524,6,FALSE)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VLOOKUP(LW801,$A$879:$F$2524,6,FALSE)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VLOOKUP(MF801,$A$879:$F$2524,6,FALSE)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VLOOKUP(MO801,$A$879:$F$2524,6,FALSE)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VLOOKUP(MX801,$A$879:$F$2524,6,FALSE)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VLOOKUP(NG801,$A$879:$F$2524,6,FALSE)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VLOOKUP(NP801,$A$879:$F$2524,6,FALSE)</f>
        <v>102</v>
      </c>
      <c r="NT801" s="179" t="s">
        <v>69</v>
      </c>
      <c r="NU801" s="10">
        <f>NS801*1.1</f>
        <v>112.2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VLOOKUP(NY801,$A$879:$F$2524,6,FALSE)</f>
        <v>102</v>
      </c>
      <c r="OC801" s="179" t="s">
        <v>69</v>
      </c>
      <c r="OD801" s="10">
        <f>OB801*1.1</f>
        <v>112.2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VLOOKUP(OH801,$A$879:$F$2524,6,FALSE)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VLOOKUP(OQ801,$A$879:$F$2524,6,FALSE)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VLOOKUP(OZ801,$A$879:$F$2524,6,FALSE)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VLOOKUP(PI801,$A$879:$F$2524,6,FALSE)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VLOOKUP(PR801,$A$879:$F$2524,6,FALSE)</f>
        <v>276</v>
      </c>
      <c r="PV801" s="179" t="s">
        <v>69</v>
      </c>
      <c r="PW801" s="10">
        <f>PU801*1.1</f>
        <v>303.60000000000002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VLOOKUP(QA801,$A$879:$F$2524,6,FALSE)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VLOOKUP(QJ801,$A$879:$F$2524,6,FALSE)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VLOOKUP(QS801,$A$879:$F$2524,6,FALSE)</f>
        <v>102</v>
      </c>
      <c r="QW801" s="179" t="s">
        <v>69</v>
      </c>
      <c r="QX801" s="10">
        <f>QV801*1.1</f>
        <v>112.2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VLOOKUP(RB801,$A$879:$F$2524,6,FALSE)</f>
        <v>276</v>
      </c>
      <c r="RF801" s="179" t="s">
        <v>69</v>
      </c>
      <c r="RG801" s="10">
        <f>RE801*1.1</f>
        <v>303.60000000000002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VLOOKUP(RK801,$A$879:$F$2524,6,FALSE)</f>
        <v>276</v>
      </c>
      <c r="RO801" s="179" t="s">
        <v>69</v>
      </c>
      <c r="RP801" s="10">
        <f>RN801*1.1</f>
        <v>303.60000000000002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VLOOKUP(RT801,$A$879:$F$2524,6,FALSE)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VLOOKUP(SC801,$A$879:$F$2524,6,FALSE)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VLOOKUP(SL801,$A$879:$F$2524,6,FALSE)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VLOOKUP(SU801,$A$879:$F$2524,6,FALSE)</f>
        <v>276</v>
      </c>
      <c r="SY801" s="179" t="s">
        <v>69</v>
      </c>
      <c r="SZ801" s="10">
        <f>SX801*1.1</f>
        <v>303.60000000000002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VLOOKUP(TD801,$A$879:$F$2524,6,FALSE)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VLOOKUP(TM801,$A$879:$F$2524,6,FALSE)</f>
        <v>276</v>
      </c>
      <c r="TQ801" s="179" t="s">
        <v>69</v>
      </c>
      <c r="TR801" s="10">
        <f>TP801*1.1</f>
        <v>303.60000000000002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VLOOKUP(TV801,$A$879:$F$2524,6,FALSE)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VLOOKUP(UE801,$A$879:$F$2524,6,FALSE)</f>
        <v>276</v>
      </c>
      <c r="UI801" s="179" t="s">
        <v>69</v>
      </c>
      <c r="UJ801" s="10">
        <f>UH801*1.1</f>
        <v>303.60000000000002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VLOOKUP(UN801,$A$879:$F$2524,6,FALSE)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VLOOKUP(UW801,$A$879:$F$2524,6,FALSE)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VLOOKUP(VF801,$A$879:$F$2524,6,FALSE)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VLOOKUP(VO801,$A$879:$F$2524,6,FALSE)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VLOOKUP(VX801,$A$879:$F$2524,6,FALSE)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VLOOKUP(WG801,$A$879:$F$2524,6,FALSE)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VLOOKUP(WP801,$A$879:$F$2524,6,FALSE)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VLOOKUP(WY801,$A$879:$F$2524,6,FALSE)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VLOOKUP(XH801,$A$879:$F$2524,6,FALSE)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VLOOKUP(XQ801,$A$879:$F$2524,6,FALSE)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VLOOKUP(XZ801,$A$879:$F$2524,6,FALSE)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VLOOKUP(YI801,$A$879:$F$2524,6,FALSE)</f>
        <v>102</v>
      </c>
      <c r="YM801" s="179" t="s">
        <v>69</v>
      </c>
      <c r="YN801" s="10">
        <f>YL801*1.1</f>
        <v>112.2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VLOOKUP(YR801,$A$879:$F$2524,6,FALSE)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VLOOKUP(ZA801,$A$879:$F$2524,6,FALSE)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VLOOKUP(ZJ801,$A$879:$F$2524,6,FALSE)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VLOOKUP(ZS801,$A$879:$F$2524,6,FALSE)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VLOOKUP(AAB801,$A$879:$F$2524,6,FALSE)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VLOOKUP(AAK801,$A$879:$F$2524,6,FALSE)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VLOOKUP(AAT801,$A$879:$F$2524,6,FALSE)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VLOOKUP(ABC801,$A$879:$F$2524,6,FALSE)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VLOOKUP(ABL801,$A$879:$F$2524,6,FALSE)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VLOOKUP(ABU801,$A$879:$F$2524,6,FALSE)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VLOOKUP(ACD801,$A$879:$F$2524,6,FALSE)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VLOOKUP(ACM801,$A$879:$F$2524,6,FALSE)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VLOOKUP(ACV801,$A$879:$F$2524,6,FALSE)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VLOOKUP(ADE801,$A$879:$F$2524,6,FALSE)</f>
        <v>276</v>
      </c>
      <c r="ADI801" s="179" t="s">
        <v>69</v>
      </c>
      <c r="ADJ801" s="10">
        <f>ADH801*1.1</f>
        <v>303.60000000000002</v>
      </c>
      <c r="ADL801" s="239"/>
      <c r="ADM801" s="179" t="s">
        <v>68</v>
      </c>
      <c r="ADN801" s="75" t="s">
        <v>183</v>
      </c>
      <c r="ADP801" s="180"/>
      <c r="ADQ801" s="180" t="e">
        <f>VLOOKUP(ADN801,$A$879:$F$2524,6,FALSE)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VLOOKUP(ADW801,$A$879:$F$2524,6,FALSE)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VLOOKUP(AEF801,$A$879:$F$2524,6,FALSE)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VLOOKUP(AEO801,$A$879:$F$2524,6,FALSE)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VLOOKUP(AEX801,$A$879:$F$2524,6,FALSE)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VLOOKUP(AFG801,$A$879:$F$2524,6,FALSE)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VLOOKUP(AFP801,$A$879:$F$2524,6,FALSE)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VLOOKUP(AFY801,$A$879:$F$2524,6,FALSE)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VLOOKUP(AGH801,$A$879:$F$2524,6,FALSE)</f>
        <v>276</v>
      </c>
      <c r="AGL801" s="179" t="s">
        <v>69</v>
      </c>
      <c r="AGM801" s="10">
        <f>AGK801*1.1</f>
        <v>303.60000000000002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VLOOKUP(AGQ801,$A$879:$F$2524,6,FALSE)</f>
        <v>102</v>
      </c>
      <c r="AGU801" s="179" t="s">
        <v>69</v>
      </c>
      <c r="AGV801" s="10">
        <f>AGT801*1.1</f>
        <v>112.2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VLOOKUP(AGZ801,$A$879:$F$2524,6,FALSE)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VLOOKUP(AHI801,$A$879:$F$2524,6,FALSE)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VLOOKUP(AHR801,$A$879:$F$2524,6,FALSE)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VLOOKUP(AIA801,$A$879:$F$2524,6,FALSE)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VLOOKUP(AIJ801,$A$879:$F$2524,6,FALSE)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VLOOKUP(AIS801,$A$879:$F$2524,6,FALSE)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VLOOKUP(AJB801,$A$879:$F$2524,6,FALSE)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VLOOKUP(AJK801,$A$879:$F$2524,6,FALSE)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VLOOKUP(AJT801,$A$879:$F$2524,6,FALSE)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VLOOKUP(AKC801,$A$879:$F$2524,6,FALSE)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VLOOKUP(AKL801,$A$879:$F$2524,6,FALSE)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VLOOKUP(AKU801,$A$879:$F$2524,6,FALSE)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VLOOKUP(ALD801,$A$879:$F$2524,6,FALSE)</f>
        <v>102</v>
      </c>
      <c r="ALH801" s="179" t="s">
        <v>69</v>
      </c>
      <c r="ALI801" s="10">
        <f>ALG801*1.1</f>
        <v>112.2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VLOOKUP(ALM801,$A$879:$F$2524,6,FALSE)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VLOOKUP(ALV801,$A$879:$F$2524,6,FALSE)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VLOOKUP(AME801,$A$879:$F$2524,6,FALSE)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VLOOKUP(AMN801,$A$879:$F$2524,6,FALSE)</f>
        <v>102</v>
      </c>
      <c r="AMR801" s="179" t="s">
        <v>69</v>
      </c>
      <c r="AMS801" s="10">
        <f>AMQ801*1.1</f>
        <v>112.2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VLOOKUP(AMW801,$A$879:$F$2524,6,FALSE)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VLOOKUP(ANF801,$A$879:$F$2524,6,FALSE)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VLOOKUP(ANO801,$A$879:$F$2524,6,FALSE)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VLOOKUP(ANX801,$A$879:$F$2524,6,FALSE)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VLOOKUP(AOG801,$A$879:$F$2524,6,FALSE)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VLOOKUP(AOP801,$A$879:$F$2524,6,FALSE)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VLOOKUP(AOY801,$A$879:$F$2524,6,FALSE)</f>
        <v>276</v>
      </c>
      <c r="APC801" s="179" t="s">
        <v>69</v>
      </c>
      <c r="APD801" s="10">
        <f>APB801*1.1</f>
        <v>303.60000000000002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VLOOKUP(APH801,$A$879:$F$2524,6,FALSE)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VLOOKUP(APQ801,$A$879:$F$2524,6,FALSE)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VLOOKUP(APZ801,$A$879:$F$2524,6,FALSE)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VLOOKUP(AQI801,$A$879:$F$2524,6,FALSE)</f>
        <v>276</v>
      </c>
      <c r="AQM801" s="179" t="s">
        <v>69</v>
      </c>
      <c r="AQN801" s="10">
        <f>AQL801*1.1</f>
        <v>303.60000000000002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VLOOKUP(AQR801,$A$879:$F$2524,6,FALSE)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VLOOKUP(ARA801,$A$879:$F$2524,6,FALSE)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VLOOKUP(ARJ801,$A$879:$F$2524,6,FALSE)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VLOOKUP(ARS801,$A$879:$F$2524,6,FALSE)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VLOOKUP(ASB801,$A$879:$F$2524,6,FALSE)</f>
        <v>102</v>
      </c>
      <c r="ASF801" s="179" t="s">
        <v>69</v>
      </c>
      <c r="ASG801" s="10">
        <f>ASE801*1.1</f>
        <v>112.2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VLOOKUP(ASK801,$A$879:$F$2524,6,FALSE)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VLOOKUP(AST801,$A$879:$F$2524,6,FALSE)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VLOOKUP(ATC801,$A$879:$F$2524,6,FALSE)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VLOOKUP(ATL801,$A$879:$F$2524,6,FALSE)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VLOOKUP(ATU801,$A$879:$F$2524,6,FALSE)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VLOOKUP(AUD801,$A$879:$F$2524,6,FALSE)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VLOOKUP(AUM801,$A$879:$F$2524,6,FALSE)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VLOOKUP(AUV801,$A$879:$F$2524,6,FALSE)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VLOOKUP(AVE801,$A$879:$F$2524,6,FALSE)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VLOOKUP(AVN801,$A$879:$F$2524,6,FALSE)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VLOOKUP(AVW801,$A$879:$F$2524,6,FALSE)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VLOOKUP(AWF801,$A$879:$F$2524,6,FALSE)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VLOOKUP(AWO801,$A$879:$F$2524,6,FALSE)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VLOOKUP(AWX801,$A$879:$F$2524,6,FALSE)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VLOOKUP(AXG801,$A$879:$F$2524,6,FALSE)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VLOOKUP(AXP801,$A$879:$F$2524,6,FALSE)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VLOOKUP(AXY801,$A$879:$F$2524,6,FALSE)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VLOOKUP(AYH801,$A$879:$F$2524,6,FALSE)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VLOOKUP(AYQ801,$A$879:$F$2524,6,FALSE)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VLOOKUP(AYZ801,$A$879:$F$2524,6,FALSE)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VLOOKUP(AZI801,$A$879:$F$2524,6,FALSE)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VLOOKUP(AZR801,$A$879:$F$2524,6,FALSE)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VLOOKUP(BAA801,$A$879:$F$2524,6,FALSE)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VLOOKUP(BAJ801,$A$879:$F$2524,6,FALSE)</f>
        <v>276</v>
      </c>
      <c r="BAN801" s="179" t="s">
        <v>69</v>
      </c>
      <c r="BAO801" s="10">
        <f>BAM801*1.1</f>
        <v>303.60000000000002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VLOOKUP(BAS801,$A$879:$F$2524,6,FALSE)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VLOOKUP(BBB801,$A$879:$F$2524,6,FALSE)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VLOOKUP(BBK801,$A$879:$F$2524,6,FALSE)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VLOOKUP(BBT801,$A$879:$F$2524,6,FALSE)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VLOOKUP(BCC801,$A$879:$F$2524,6,FALSE)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VLOOKUP(BCL801,$A$879:$F$2524,6,FALSE)</f>
        <v>276</v>
      </c>
      <c r="BCP801" s="179" t="s">
        <v>69</v>
      </c>
      <c r="BCQ801" s="10">
        <f>BCO801*1.1</f>
        <v>303.60000000000002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VLOOKUP(BCU801,$A$879:$F$2524,6,FALSE)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VLOOKUP(BDD801,$A$879:$F$2524,6,FALSE)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VLOOKUP(BDM801,$A$879:$F$2524,6,FALSE)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VLOOKUP(BDV801,$A$879:$F$2524,6,FALSE)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VLOOKUP(BEE801,$A$879:$F$2524,6,FALSE)</f>
        <v>932</v>
      </c>
      <c r="BEI801" s="179" t="s">
        <v>69</v>
      </c>
      <c r="BEJ801" s="10">
        <f>BEH801*1.1</f>
        <v>1025.2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VLOOKUP(BEN801,$A$879:$F$2524,6,FALSE)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VLOOKUP(BEW801,$A$879:$F$2524,6,FALSE)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VLOOKUP(BFF801,$A$879:$F$2524,6,FALSE)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VLOOKUP(BFO801,$A$879:$F$2524,6,FALSE)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VLOOKUP(BFX801,$A$879:$F$2524,6,FALSE)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VLOOKUP(BGG801,$A$879:$F$2524,6,FALSE)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VLOOKUP(BGP801,$A$879:$F$2524,6,FALSE)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VLOOKUP(BGY801,$A$879:$F$2524,6,FALSE)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2278.1</v>
      </c>
      <c r="I802" s="233"/>
      <c r="J802" s="179"/>
      <c r="K802" s="437"/>
      <c r="M802" s="179"/>
      <c r="N802" s="179"/>
      <c r="O802" s="179"/>
      <c r="P802" s="10"/>
      <c r="Q802" s="10">
        <f>SUM(P797:P801)</f>
        <v>2275</v>
      </c>
      <c r="R802" s="233"/>
      <c r="S802" s="179"/>
      <c r="T802" s="437"/>
      <c r="V802" s="179"/>
      <c r="W802" s="179"/>
      <c r="X802" s="179"/>
      <c r="Y802" s="10"/>
      <c r="Z802" s="10">
        <f>SUM(Y797:Y801)</f>
        <v>2330.3000000000002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2308.6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2137.3999999999996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2162.7999999999997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2107.1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2107.1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2463.2999999999997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2102.7999999999997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2360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2312.5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2308.6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2330.3000000000002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2539.6000000000004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2359.3000000000002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2398.6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2275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2396.4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2567.1000000000004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2232.6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2107.1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2155.6999999999998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2123.6999999999998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2490.3000000000002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2294.1999999999998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2175.1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2308.6999999999998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2385.3000000000002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2448.4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2334.5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2150.7999999999997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2297.5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2308.6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2601.9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2564.1000000000004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2308.6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2299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2226.8999999999996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2200.2999999999997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2301.4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2342.4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2150.7999999999997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2530.9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2448.5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2330.3000000000002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2157.6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2479.2999999999997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2609.4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2182.4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2308.6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2294.1999999999998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2441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2198.8999999999996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1897.2999999999997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1102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2319.7999999999997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2391.1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2344.8000000000002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2586.9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2330.3000000000002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2661.3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2398.4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2260.2999999999997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2149.5000000000005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1770.8000000000002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2538.4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2741.4000000000005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2315.7000000000003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2392.6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2391.1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2499.1000000000004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2448.5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1335.5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2308.6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2294.1999999999998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2020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2567.1000000000004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2052.8999999999996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2314.9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2224.6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2470.1000000000004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2308.6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2308.6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2308.6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2222.1999999999998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2290.6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2253.5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2217.2999999999997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2232.6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2138.1999999999998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2107.1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2470.1000000000004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2605.6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2217.2999999999997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2567.1000000000004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2210.1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2278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2263.8999999999996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2413.6999999999998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2344.8000000000002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2329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2357.6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2283.9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1110.8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2530.9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2391.1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2270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2146.8999999999996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2455.7000000000003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2657.8999999999996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2451.1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2395.4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2308.6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2206.5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2284.5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2420.6999999999998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2441.2000000000003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2499.1000000000004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2318.5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2383.9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2530.9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2434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2330.3000000000002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2378.8000000000002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2448.4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2427.3000000000002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1813.8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2325.9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2444.8000000000002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2484.6000000000004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2441.2000000000003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2442.4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2176.1000000000004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2263.5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2385.3000000000002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VLOOKUP(B803,$A$879:$F$2524,6,FALSE)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VLOOKUP(K803,$A$879:$F$2524,6,FALSE)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VLOOKUP(T803,$A$879:$F$2524,6,FALSE)</f>
        <v>417</v>
      </c>
      <c r="X803" s="179" t="s">
        <v>61</v>
      </c>
      <c r="Y803" s="10">
        <f>W803*1.5*V803</f>
        <v>625.5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VLOOKUP(AC803,$A$879:$F$2524,6,FALSE)</f>
        <v>417</v>
      </c>
      <c r="AG803" s="179" t="s">
        <v>61</v>
      </c>
      <c r="AH803" s="10">
        <f>AF803*1.5*AE803</f>
        <v>625.5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VLOOKUP(AL803,$A$879:$F$2524,6,FALSE)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VLOOKUP(AU803,$A$879:$F$2524,6,FALSE)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VLOOKUP(BD803,$A$879:$F$2524,6,FALSE)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VLOOKUP(BM803,$A$879:$F$2524,6,FALSE)</f>
        <v>417</v>
      </c>
      <c r="BQ803" s="179" t="s">
        <v>61</v>
      </c>
      <c r="BR803" s="10">
        <f>BP803*1.5*BO803</f>
        <v>625.5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VLOOKUP(BV803,$A$879:$F$2524,6,FALSE)</f>
        <v>417</v>
      </c>
      <c r="BZ803" s="179" t="s">
        <v>61</v>
      </c>
      <c r="CA803" s="10">
        <f>BY803*1.5*BX803</f>
        <v>625.5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VLOOKUP(CE803,$A$879:$F$2524,6,FALSE)</f>
        <v>417</v>
      </c>
      <c r="CI803" s="179" t="s">
        <v>61</v>
      </c>
      <c r="CJ803" s="10">
        <f>CH803*1.5*CG803</f>
        <v>625.5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VLOOKUP(CN803,$A$879:$F$2524,6,FALSE)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VLOOKUP(CW803,$A$879:$F$2524,6,FALSE)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VLOOKUP(DF803,$A$879:$F$2524,6,FALSE)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VLOOKUP(DO803,$A$879:$F$2524,6,FALSE)</f>
        <v>417</v>
      </c>
      <c r="DS803" s="179" t="s">
        <v>61</v>
      </c>
      <c r="DT803" s="10">
        <f>DR803*1.5*DQ803</f>
        <v>625.5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VLOOKUP(DX803,$A$879:$F$2524,6,FALSE)</f>
        <v>417</v>
      </c>
      <c r="EB803" s="179" t="s">
        <v>61</v>
      </c>
      <c r="EC803" s="10">
        <f>EA803*1.5*DZ803</f>
        <v>625.5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VLOOKUP(EG803,$A$879:$F$2524,6,FALSE)</f>
        <v>417</v>
      </c>
      <c r="EK803" s="179" t="s">
        <v>61</v>
      </c>
      <c r="EL803" s="10">
        <f>EJ803*1.5*EI803</f>
        <v>625.5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VLOOKUP(EP803,$A$879:$F$2524,6,FALSE)</f>
        <v>417</v>
      </c>
      <c r="ET803" s="179" t="s">
        <v>61</v>
      </c>
      <c r="EU803" s="10">
        <f>ES803*1.5*ER803</f>
        <v>625.5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VLOOKUP(EY803,$A$879:$F$2524,6,FALSE)</f>
        <v>417</v>
      </c>
      <c r="FC803" s="179" t="s">
        <v>61</v>
      </c>
      <c r="FD803" s="10">
        <f>FB803*1.5*FA803</f>
        <v>625.5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VLOOKUP(FH803,$A$879:$F$2524,6,FALSE)</f>
        <v>417</v>
      </c>
      <c r="FL803" s="179" t="s">
        <v>61</v>
      </c>
      <c r="FM803" s="10">
        <f>FK803*1.5*FJ803</f>
        <v>625.5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VLOOKUP(FQ803,$A$879:$F$2524,6,FALSE)</f>
        <v>417</v>
      </c>
      <c r="FU803" s="179" t="s">
        <v>61</v>
      </c>
      <c r="FV803" s="10">
        <f>FT803*1.5*FS803</f>
        <v>625.5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VLOOKUP(FZ803,$A$879:$F$2524,6,FALSE)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VLOOKUP(GI803,$A$879:$F$2524,6,FALSE)</f>
        <v>417</v>
      </c>
      <c r="GM803" s="179" t="s">
        <v>61</v>
      </c>
      <c r="GN803" s="10">
        <f>GL803*1.5*GK803</f>
        <v>625.5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VLOOKUP(GR803,$A$879:$F$2524,6,FALSE)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VLOOKUP(HA803,$A$879:$F$2524,6,FALSE)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VLOOKUP(HJ803,$A$879:$F$2524,6,FALSE)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VLOOKUP(HS803,$A$879:$F$2524,6,FALSE)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VLOOKUP(IB803,$A$879:$F$2524,6,FALSE)</f>
        <v>417</v>
      </c>
      <c r="IF803" s="179" t="s">
        <v>61</v>
      </c>
      <c r="IG803" s="10">
        <f>IE803*1.5*ID803</f>
        <v>625.5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VLOOKUP(IK803,$A$879:$F$2524,6,FALSE)</f>
        <v>417</v>
      </c>
      <c r="IO803" s="179" t="s">
        <v>61</v>
      </c>
      <c r="IP803" s="10">
        <f>IN803*1.5*IM803</f>
        <v>625.5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VLOOKUP(IT803,$A$879:$F$2524,6,FALSE)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VLOOKUP(JC803,$A$879:$F$2524,6,FALSE)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VLOOKUP(JL803,$A$879:$F$2524,6,FALSE)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VLOOKUP(JU803,$A$879:$F$2524,6,FALSE)</f>
        <v>417</v>
      </c>
      <c r="JY803" s="179" t="s">
        <v>61</v>
      </c>
      <c r="JZ803" s="10">
        <f>JX803*1.5*JW803</f>
        <v>625.5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VLOOKUP(KD803,$A$879:$F$2524,6,FALSE)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VLOOKUP(KM803,$A$879:$F$2524,6,FALSE)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VLOOKUP(KV803,$A$879:$F$2524,6,FALSE)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VLOOKUP(LE803,$A$879:$F$2524,6,FALSE)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VLOOKUP(LN803,$A$879:$F$2524,6,FALSE)</f>
        <v>417</v>
      </c>
      <c r="LR803" s="179" t="s">
        <v>61</v>
      </c>
      <c r="LS803" s="10">
        <f>LQ803*1.5*LP803</f>
        <v>750.6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VLOOKUP(LW803,$A$879:$F$2524,6,FALSE)</f>
        <v>417</v>
      </c>
      <c r="MA803" s="179" t="s">
        <v>61</v>
      </c>
      <c r="MB803" s="10">
        <f>LZ803*1.5*LY803</f>
        <v>625.5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VLOOKUP(MF803,$A$879:$F$2524,6,FALSE)</f>
        <v>417</v>
      </c>
      <c r="MJ803" s="179" t="s">
        <v>61</v>
      </c>
      <c r="MK803" s="10">
        <f>MI803*1.5*MH803</f>
        <v>625.5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VLOOKUP(MO803,$A$879:$F$2524,6,FALSE)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VLOOKUP(MX803,$A$879:$F$2524,6,FALSE)</f>
        <v>417</v>
      </c>
      <c r="NB803" s="179" t="s">
        <v>61</v>
      </c>
      <c r="NC803" s="10">
        <f>NA803*1.5*MZ803</f>
        <v>625.5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VLOOKUP(NG803,$A$879:$F$2524,6,FALSE)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VLOOKUP(NP803,$A$879:$F$2524,6,FALSE)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VLOOKUP(NY803,$A$879:$F$2524,6,FALSE)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VLOOKUP(OH803,$A$879:$F$2524,6,FALSE)</f>
        <v>417</v>
      </c>
      <c r="OL803" s="179" t="s">
        <v>61</v>
      </c>
      <c r="OM803" s="10">
        <f>OK803*1.5*OJ803</f>
        <v>625.5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VLOOKUP(OQ803,$A$879:$F$2524,6,FALSE)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VLOOKUP(OZ803,$A$879:$F$2524,6,FALSE)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VLOOKUP(PI803,$A$879:$F$2524,6,FALSE)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VLOOKUP(PR803,$A$879:$F$2524,6,FALSE)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VLOOKUP(QA803,$A$879:$F$2524,6,FALSE)</f>
        <v>417</v>
      </c>
      <c r="QE803" s="179" t="s">
        <v>61</v>
      </c>
      <c r="QF803" s="10">
        <f>QD803*1.5*QC803</f>
        <v>625.5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VLOOKUP(QJ803,$A$879:$F$2524,6,FALSE)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VLOOKUP(QS803,$A$879:$F$2524,6,FALSE)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VLOOKUP(RB803,$A$879:$F$2524,6,FALSE)</f>
        <v>137</v>
      </c>
      <c r="RF803" s="179" t="s">
        <v>61</v>
      </c>
      <c r="RG803" s="10">
        <f>RE803*1.5*RD803</f>
        <v>205.5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VLOOKUP(RK803,$A$879:$F$2524,6,FALSE)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VLOOKUP(RT803,$A$879:$F$2524,6,FALSE)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VLOOKUP(SC803,$A$879:$F$2524,6,FALSE)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VLOOKUP(SL803,$A$879:$F$2524,6,FALSE)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VLOOKUP(SU803,$A$879:$F$2524,6,FALSE)</f>
        <v>417</v>
      </c>
      <c r="SY803" s="179" t="s">
        <v>61</v>
      </c>
      <c r="SZ803" s="10">
        <f>SX803*1.5*SW803</f>
        <v>625.5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VLOOKUP(TD803,$A$879:$F$2524,6,FALSE)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VLOOKUP(TM803,$A$879:$F$2524,6,FALSE)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VLOOKUP(TV803,$A$879:$F$2524,6,FALSE)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VLOOKUP(UE803,$A$879:$F$2524,6,FALSE)</f>
        <v>137</v>
      </c>
      <c r="UI803" s="179" t="s">
        <v>61</v>
      </c>
      <c r="UJ803" s="10">
        <f>UH803*1.5*UG803</f>
        <v>246.6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VLOOKUP(UN803,$A$879:$F$2524,6,FALSE)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VLOOKUP(UW803,$A$879:$F$2524,6,FALSE)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VLOOKUP(VF803,$A$879:$F$2524,6,FALSE)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VLOOKUP(VO803,$A$879:$F$2524,6,FALSE)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VLOOKUP(VX803,$A$879:$F$2524,6,FALSE)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VLOOKUP(WG803,$A$879:$F$2524,6,FALSE)</f>
        <v>417</v>
      </c>
      <c r="WK803" s="179" t="s">
        <v>61</v>
      </c>
      <c r="WL803" s="10">
        <f>WJ803*1.5*WI803</f>
        <v>625.5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VLOOKUP(WP803,$A$879:$F$2524,6,FALSE)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VLOOKUP(WY803,$A$879:$F$2524,6,FALSE)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VLOOKUP(XH803,$A$879:$F$2524,6,FALSE)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VLOOKUP(XQ803,$A$879:$F$2524,6,FALSE)</f>
        <v>417</v>
      </c>
      <c r="XU803" s="179" t="s">
        <v>61</v>
      </c>
      <c r="XV803" s="10">
        <f>XT803*1.5*XS803</f>
        <v>625.5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VLOOKUP(XZ803,$A$879:$F$2524,6,FALSE)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VLOOKUP(YI803,$A$879:$F$2524,6,FALSE)</f>
        <v>417</v>
      </c>
      <c r="YM803" s="179" t="s">
        <v>61</v>
      </c>
      <c r="YN803" s="10">
        <f>YL803*1.5*YK803</f>
        <v>625.5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VLOOKUP(YR803,$A$879:$F$2524,6,FALSE)</f>
        <v>84</v>
      </c>
      <c r="YV803" s="179" t="s">
        <v>61</v>
      </c>
      <c r="YW803" s="10">
        <f>YU803*1.5*YT803</f>
        <v>126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VLOOKUP(ZA803,$A$879:$F$2524,6,FALSE)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VLOOKUP(ZJ803,$A$879:$F$2524,6,FALSE)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VLOOKUP(ZS803,$A$879:$F$2524,6,FALSE)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VLOOKUP(AAB803,$A$879:$F$2524,6,FALSE)</f>
        <v>252</v>
      </c>
      <c r="AAF803" s="179" t="s">
        <v>61</v>
      </c>
      <c r="AAG803" s="10">
        <f>AAE803*1.5*AAD803</f>
        <v>378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VLOOKUP(AAK803,$A$879:$F$2524,6,FALSE)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VLOOKUP(AAT803,$A$879:$F$2524,6,FALSE)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VLOOKUP(ABC803,$A$879:$F$2524,6,FALSE)</f>
        <v>417</v>
      </c>
      <c r="ABG803" s="179" t="s">
        <v>61</v>
      </c>
      <c r="ABH803" s="10">
        <f>ABF803*1.5*ABE803</f>
        <v>625.5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VLOOKUP(ABL803,$A$879:$F$2524,6,FALSE)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VLOOKUP(ABU803,$A$879:$F$2524,6,FALSE)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VLOOKUP(ACD803,$A$879:$F$2524,6,FALSE)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VLOOKUP(ACM803,$A$879:$F$2524,6,FALSE)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VLOOKUP(ACV803,$A$879:$F$2524,6,FALSE)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VLOOKUP(ADE803,$A$879:$F$2524,6,FALSE)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VLOOKUP(ADN803,$A$879:$F$2524,6,FALSE)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VLOOKUP(ADW803,$A$879:$F$2524,6,FALSE)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VLOOKUP(AEF803,$A$879:$F$2524,6,FALSE)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VLOOKUP(AEO803,$A$879:$F$2524,6,FALSE)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VLOOKUP(AEX803,$A$879:$F$2524,6,FALSE)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VLOOKUP(AFG803,$A$879:$F$2524,6,FALSE)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VLOOKUP(AFP803,$A$879:$F$2524,6,FALSE)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VLOOKUP(AFY803,$A$879:$F$2524,6,FALSE)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VLOOKUP(AGH803,$A$879:$F$2524,6,FALSE)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VLOOKUP(AGQ803,$A$879:$F$2524,6,FALSE)</f>
        <v>137</v>
      </c>
      <c r="AGU803" s="179" t="s">
        <v>61</v>
      </c>
      <c r="AGV803" s="10">
        <f>AGT803*1.5*AGS803</f>
        <v>205.5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VLOOKUP(AGZ803,$A$879:$F$2524,6,FALSE)</f>
        <v>137</v>
      </c>
      <c r="AHD803" s="179" t="s">
        <v>61</v>
      </c>
      <c r="AHE803" s="10">
        <f>AHC803*1.5*AHB803</f>
        <v>205.5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VLOOKUP(AHI803,$A$879:$F$2524,6,FALSE)</f>
        <v>62</v>
      </c>
      <c r="AHM803" s="179" t="s">
        <v>61</v>
      </c>
      <c r="AHN803" s="10">
        <f>AHL803*1.5*AHK803</f>
        <v>93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VLOOKUP(AHR803,$A$879:$F$2524,6,FALSE)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VLOOKUP(AIA803,$A$879:$F$2524,6,FALSE)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VLOOKUP(AIJ803,$A$879:$F$2524,6,FALSE)</f>
        <v>417</v>
      </c>
      <c r="AIN803" s="179" t="s">
        <v>61</v>
      </c>
      <c r="AIO803" s="10">
        <f>AIM803*1.5*AIL803</f>
        <v>625.5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VLOOKUP(AIS803,$A$879:$F$2524,6,FALSE)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VLOOKUP(AJB803,$A$879:$F$2524,6,FALSE)</f>
        <v>417</v>
      </c>
      <c r="AJF803" s="179" t="s">
        <v>61</v>
      </c>
      <c r="AJG803" s="10">
        <f>AJE803*1.5*AJD803</f>
        <v>625.5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VLOOKUP(AJK803,$A$879:$F$2524,6,FALSE)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VLOOKUP(AJT803,$A$879:$F$2524,6,FALSE)</f>
        <v>417</v>
      </c>
      <c r="AJX803" s="179" t="s">
        <v>61</v>
      </c>
      <c r="AJY803" s="10">
        <f>AJW803*1.5*AJV803</f>
        <v>625.5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VLOOKUP(AKC803,$A$879:$F$2524,6,FALSE)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VLOOKUP(AKL803,$A$879:$F$2524,6,FALSE)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VLOOKUP(AKU803,$A$879:$F$2524,6,FALSE)</f>
        <v>417</v>
      </c>
      <c r="AKY803" s="179" t="s">
        <v>61</v>
      </c>
      <c r="AKZ803" s="10">
        <f>AKX803*1.5*AKW803</f>
        <v>625.5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VLOOKUP(ALD803,$A$879:$F$2524,6,FALSE)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VLOOKUP(ALM803,$A$879:$F$2524,6,FALSE)</f>
        <v>252</v>
      </c>
      <c r="ALQ803" s="179" t="s">
        <v>61</v>
      </c>
      <c r="ALR803" s="10">
        <f>ALP803*1.5*ALO803</f>
        <v>378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VLOOKUP(ALV803,$A$879:$F$2524,6,FALSE)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VLOOKUP(AME803,$A$879:$F$2524,6,FALSE)</f>
        <v>417</v>
      </c>
      <c r="AMI803" s="179" t="s">
        <v>61</v>
      </c>
      <c r="AMJ803" s="10">
        <f>AMH803*1.5*AMG803</f>
        <v>625.5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VLOOKUP(AMN803,$A$879:$F$2524,6,FALSE)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VLOOKUP(AMW803,$A$879:$F$2524,6,FALSE)</f>
        <v>597</v>
      </c>
      <c r="ANA803" s="179" t="s">
        <v>61</v>
      </c>
      <c r="ANB803" s="10">
        <f>AMZ803*1.5*AMY803</f>
        <v>895.5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VLOOKUP(ANF803,$A$879:$F$2524,6,FALSE)</f>
        <v>417</v>
      </c>
      <c r="ANJ803" s="179" t="s">
        <v>61</v>
      </c>
      <c r="ANK803" s="10">
        <f>ANI803*1.5*ANH803</f>
        <v>625.5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VLOOKUP(ANO803,$A$879:$F$2524,6,FALSE)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VLOOKUP(ANX803,$A$879:$F$2524,6,FALSE)</f>
        <v>417</v>
      </c>
      <c r="AOB803" s="179" t="s">
        <v>61</v>
      </c>
      <c r="AOC803" s="10">
        <f>AOA803*1.5*ANZ803</f>
        <v>625.5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VLOOKUP(AOG803,$A$879:$F$2524,6,FALSE)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VLOOKUP(AOP803,$A$879:$F$2524,6,FALSE)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VLOOKUP(AOY803,$A$879:$F$2524,6,FALSE)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VLOOKUP(APH803,$A$879:$F$2524,6,FALSE)</f>
        <v>417</v>
      </c>
      <c r="APL803" s="179" t="s">
        <v>61</v>
      </c>
      <c r="APM803" s="10">
        <f>APK803*1.5*APJ803</f>
        <v>750.6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VLOOKUP(APQ803,$A$879:$F$2524,6,FALSE)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VLOOKUP(APZ803,$A$879:$F$2524,6,FALSE)</f>
        <v>417</v>
      </c>
      <c r="AQD803" s="179" t="s">
        <v>61</v>
      </c>
      <c r="AQE803" s="10">
        <f>AQC803*1.5*AQB803</f>
        <v>625.5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VLOOKUP(AQI803,$A$879:$F$2524,6,FALSE)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VLOOKUP(AQR803,$A$879:$F$2524,6,FALSE)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VLOOKUP(ARA803,$A$879:$F$2524,6,FALSE)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VLOOKUP(ARJ803,$A$879:$F$2524,6,FALSE)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VLOOKUP(ARS803,$A$879:$F$2524,6,FALSE)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VLOOKUP(ASB803,$A$879:$F$2524,6,FALSE)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VLOOKUP(ASK803,$A$879:$F$2524,6,FALSE)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VLOOKUP(AST803,$A$879:$F$2524,6,FALSE)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VLOOKUP(ATC803,$A$879:$F$2524,6,FALSE)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VLOOKUP(ATL803,$A$879:$F$2524,6,FALSE)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VLOOKUP(ATU803,$A$879:$F$2524,6,FALSE)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VLOOKUP(AUD803,$A$879:$F$2524,6,FALSE)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VLOOKUP(AUM803,$A$879:$F$2524,6,FALSE)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VLOOKUP(AUV803,$A$879:$F$2524,6,FALSE)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VLOOKUP(AVE803,$A$879:$F$2524,6,FALSE)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VLOOKUP(AVN803,$A$879:$F$2524,6,FALSE)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VLOOKUP(AVW803,$A$879:$F$2524,6,FALSE)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VLOOKUP(AWF803,$A$879:$F$2524,6,FALSE)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VLOOKUP(AWO803,$A$879:$F$2524,6,FALSE)</f>
        <v>417</v>
      </c>
      <c r="AWS803" s="179" t="s">
        <v>61</v>
      </c>
      <c r="AWT803" s="10">
        <f>AWR803*1.5*AWQ803</f>
        <v>625.5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VLOOKUP(AWX803,$A$879:$F$2524,6,FALSE)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VLOOKUP(AXG803,$A$879:$F$2524,6,FALSE)</f>
        <v>417</v>
      </c>
      <c r="AXK803" s="179" t="s">
        <v>61</v>
      </c>
      <c r="AXL803" s="10">
        <f>AXJ803*1.5*AXI803</f>
        <v>625.5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VLOOKUP(AXP803,$A$879:$F$2524,6,FALSE)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VLOOKUP(AXY803,$A$879:$F$2524,6,FALSE)</f>
        <v>417</v>
      </c>
      <c r="AYC803" s="179" t="s">
        <v>61</v>
      </c>
      <c r="AYD803" s="10">
        <f>AYB803*1.5*AYA803</f>
        <v>625.5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VLOOKUP(AYH803,$A$879:$F$2524,6,FALSE)</f>
        <v>597</v>
      </c>
      <c r="AYL803" s="179" t="s">
        <v>61</v>
      </c>
      <c r="AYM803" s="10">
        <f>AYK803*1.5*AYJ803</f>
        <v>895.5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VLOOKUP(AYQ803,$A$879:$F$2524,6,FALSE)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VLOOKUP(AYZ803,$A$879:$F$2524,6,FALSE)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VLOOKUP(AZI803,$A$879:$F$2524,6,FALSE)</f>
        <v>417</v>
      </c>
      <c r="AZM803" s="179" t="s">
        <v>61</v>
      </c>
      <c r="AZN803" s="10">
        <f>AZL803*1.5*AZK803</f>
        <v>625.5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VLOOKUP(AZR803,$A$879:$F$2524,6,FALSE)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VLOOKUP(BAA803,$A$879:$F$2524,6,FALSE)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VLOOKUP(BAJ803,$A$879:$F$2524,6,FALSE)</f>
        <v>252</v>
      </c>
      <c r="BAN803" s="179" t="s">
        <v>61</v>
      </c>
      <c r="BAO803" s="10">
        <f>BAM803*1.5*BAL803</f>
        <v>378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VLOOKUP(BAS803,$A$879:$F$2524,6,FALSE)</f>
        <v>597</v>
      </c>
      <c r="BAW803" s="179" t="s">
        <v>61</v>
      </c>
      <c r="BAX803" s="10">
        <f>BAV803*1.5*BAU803</f>
        <v>895.5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VLOOKUP(BBB803,$A$879:$F$2524,6,FALSE)</f>
        <v>597</v>
      </c>
      <c r="BBF803" s="179" t="s">
        <v>61</v>
      </c>
      <c r="BBG803" s="10">
        <f>BBE803*1.5*BBD803</f>
        <v>895.5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VLOOKUP(BBK803,$A$879:$F$2524,6,FALSE)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VLOOKUP(BBT803,$A$879:$F$2524,6,FALSE)</f>
        <v>417</v>
      </c>
      <c r="BBX803" s="179" t="s">
        <v>61</v>
      </c>
      <c r="BBY803" s="10">
        <f>BBW803*1.5*BBV803</f>
        <v>625.5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VLOOKUP(BCC803,$A$879:$F$2524,6,FALSE)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VLOOKUP(BCL803,$A$879:$F$2524,6,FALSE)</f>
        <v>417</v>
      </c>
      <c r="BCP803" s="179" t="s">
        <v>61</v>
      </c>
      <c r="BCQ803" s="10">
        <f>BCO803*1.5*BCN803</f>
        <v>625.5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VLOOKUP(BCU803,$A$879:$F$2524,6,FALSE)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VLOOKUP(BDD803,$A$879:$F$2524,6,FALSE)</f>
        <v>417</v>
      </c>
      <c r="BDH803" s="179" t="s">
        <v>61</v>
      </c>
      <c r="BDI803" s="10">
        <f>BDG803*1.5*BDF803</f>
        <v>625.5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VLOOKUP(BDM803,$A$879:$F$2524,6,FALSE)</f>
        <v>417</v>
      </c>
      <c r="BDQ803" s="179" t="s">
        <v>61</v>
      </c>
      <c r="BDR803" s="10">
        <f>BDP803*1.5*BDO803</f>
        <v>625.5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VLOOKUP(BDV803,$A$879:$F$2524,6,FALSE)</f>
        <v>417</v>
      </c>
      <c r="BDZ803" s="179" t="s">
        <v>61</v>
      </c>
      <c r="BEA803" s="10">
        <f>BDY803*1.5*BDX803</f>
        <v>750.6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VLOOKUP(BEE803,$A$879:$F$2524,6,FALSE)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VLOOKUP(BEN803,$A$879:$F$2524,6,FALSE)</f>
        <v>417</v>
      </c>
      <c r="BER803" s="179" t="s">
        <v>61</v>
      </c>
      <c r="BES803" s="10">
        <f>BEQ803*1.5*BEP803</f>
        <v>750.6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VLOOKUP(BEW803,$A$879:$F$2524,6,FALSE)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VLOOKUP(BFF803,$A$879:$F$2524,6,FALSE)</f>
        <v>417</v>
      </c>
      <c r="BFJ803" s="179" t="s">
        <v>61</v>
      </c>
      <c r="BFK803" s="10">
        <f>BFI803*1.5*BFH803</f>
        <v>625.5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VLOOKUP(BFO803,$A$879:$F$2524,6,FALSE)</f>
        <v>417</v>
      </c>
      <c r="BFS803" s="179" t="s">
        <v>61</v>
      </c>
      <c r="BFT803" s="10">
        <f>BFR803*1.5*BFQ803</f>
        <v>625.5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VLOOKUP(BFX803,$A$879:$F$2524,6,FALSE)</f>
        <v>417</v>
      </c>
      <c r="BGB803" s="179" t="s">
        <v>61</v>
      </c>
      <c r="BGC803" s="10">
        <f>BGA803*1.5*BFZ803</f>
        <v>625.5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VLOOKUP(BGG803,$A$879:$F$2524,6,FALSE)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VLOOKUP(BGP803,$A$879:$F$2524,6,FALSE)</f>
        <v>417</v>
      </c>
      <c r="BGT803" s="179" t="s">
        <v>61</v>
      </c>
      <c r="BGU803" s="10">
        <f>BGS803*1.5*BGR803</f>
        <v>625.5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VLOOKUP(BGY803,$A$879:$F$2524,6,FALSE)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VLOOKUP(B804,$A$879:$F$2524,6,FALSE)</f>
        <v>417</v>
      </c>
      <c r="F804" s="179" t="s">
        <v>63</v>
      </c>
      <c r="G804" s="10">
        <f>E804*1.4</f>
        <v>583.79999999999995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VLOOKUP(K804,$A$879:$F$2524,6,FALSE)</f>
        <v>417</v>
      </c>
      <c r="O804" s="179" t="s">
        <v>63</v>
      </c>
      <c r="P804" s="10">
        <f>N804*1.4</f>
        <v>583.79999999999995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VLOOKUP(T804,$A$879:$F$2524,6,FALSE)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VLOOKUP(AC804,$A$879:$F$2524,6,FALSE)</f>
        <v>597</v>
      </c>
      <c r="AG804" s="179" t="s">
        <v>63</v>
      </c>
      <c r="AH804" s="10">
        <f>AF804*1.4</f>
        <v>835.8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VLOOKUP(AL804,$A$879:$F$2524,6,FALSE)</f>
        <v>417</v>
      </c>
      <c r="AP804" s="179" t="s">
        <v>63</v>
      </c>
      <c r="AQ804" s="10">
        <f>AO804*1.4</f>
        <v>583.79999999999995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VLOOKUP(AU804,$A$879:$F$2524,6,FALSE)</f>
        <v>597</v>
      </c>
      <c r="AY804" s="179" t="s">
        <v>63</v>
      </c>
      <c r="AZ804" s="10">
        <f>AX804*1.4</f>
        <v>835.8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VLOOKUP(BD804,$A$879:$F$2524,6,FALSE)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VLOOKUP(BM804,$A$879:$F$2524,6,FALSE)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VLOOKUP(BV804,$A$879:$F$2524,6,FALSE)</f>
        <v>597</v>
      </c>
      <c r="BZ804" s="179" t="s">
        <v>63</v>
      </c>
      <c r="CA804" s="10">
        <f>BY804*1.4</f>
        <v>835.8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VLOOKUP(CE804,$A$879:$F$2524,6,FALSE)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VLOOKUP(CN804,$A$879:$F$2524,6,FALSE)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VLOOKUP(CW804,$A$879:$F$2524,6,FALSE)</f>
        <v>417</v>
      </c>
      <c r="DA804" s="179" t="s">
        <v>63</v>
      </c>
      <c r="DB804" s="10">
        <f>CZ804*1.4</f>
        <v>583.79999999999995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VLOOKUP(DF804,$A$879:$F$2524,6,FALSE)</f>
        <v>417</v>
      </c>
      <c r="DJ804" s="179" t="s">
        <v>63</v>
      </c>
      <c r="DK804" s="10">
        <f>DI804*1.4</f>
        <v>583.79999999999995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VLOOKUP(DO804,$A$879:$F$2524,6,FALSE)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VLOOKUP(DX804,$A$879:$F$2524,6,FALSE)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VLOOKUP(EG804,$A$879:$F$2524,6,FALSE)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VLOOKUP(EP804,$A$879:$F$2524,6,FALSE)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VLOOKUP(EY804,$A$879:$F$2524,6,FALSE)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VLOOKUP(FH804,$A$879:$F$2524,6,FALSE)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VLOOKUP(FQ804,$A$879:$F$2524,6,FALSE)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VLOOKUP(FZ804,$A$879:$F$2524,6,FALSE)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VLOOKUP(GI804,$A$879:$F$2524,6,FALSE)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VLOOKUP(GR804,$A$879:$F$2524,6,FALSE)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VLOOKUP(HA804,$A$879:$F$2524,6,FALSE)</f>
        <v>417</v>
      </c>
      <c r="HE804" s="179" t="s">
        <v>63</v>
      </c>
      <c r="HF804" s="10">
        <f>HD804*1.4</f>
        <v>583.79999999999995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VLOOKUP(HJ804,$A$879:$F$2524,6,FALSE)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VLOOKUP(HS804,$A$879:$F$2524,6,FALSE)</f>
        <v>417</v>
      </c>
      <c r="HW804" s="179" t="s">
        <v>63</v>
      </c>
      <c r="HX804" s="10">
        <f>HV804*1.4</f>
        <v>583.79999999999995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VLOOKUP(IB804,$A$879:$F$2524,6,FALSE)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VLOOKUP(IK804,$A$879:$F$2524,6,FALSE)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VLOOKUP(IT804,$A$879:$F$2524,6,FALSE)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VLOOKUP(JC804,$A$879:$F$2524,6,FALSE)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VLOOKUP(JL804,$A$879:$F$2524,6,FALSE)</f>
        <v>417</v>
      </c>
      <c r="JP804" s="179" t="s">
        <v>63</v>
      </c>
      <c r="JQ804" s="10">
        <f>JO804*1.4</f>
        <v>583.79999999999995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VLOOKUP(JU804,$A$879:$F$2524,6,FALSE)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VLOOKUP(KD804,$A$879:$F$2524,6,FALSE)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VLOOKUP(KM804,$A$879:$F$2524,6,FALSE)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VLOOKUP(KV804,$A$879:$F$2524,6,FALSE)</f>
        <v>417</v>
      </c>
      <c r="KZ804" s="179" t="s">
        <v>63</v>
      </c>
      <c r="LA804" s="10">
        <f>KY804*1.4</f>
        <v>583.79999999999995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VLOOKUP(LE804,$A$879:$F$2524,6,FALSE)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VLOOKUP(LN804,$A$879:$F$2524,6,FALSE)</f>
        <v>597</v>
      </c>
      <c r="LR804" s="179" t="s">
        <v>63</v>
      </c>
      <c r="LS804" s="10">
        <f>LQ804*1.4</f>
        <v>835.8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VLOOKUP(LW804,$A$879:$F$2524,6,FALSE)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VLOOKUP(MF804,$A$879:$F$2524,6,FALSE)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VLOOKUP(MO804,$A$879:$F$2524,6,FALSE)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VLOOKUP(MX804,$A$879:$F$2524,6,FALSE)</f>
        <v>597</v>
      </c>
      <c r="NB804" s="179" t="s">
        <v>63</v>
      </c>
      <c r="NC804" s="10">
        <f>NA804*1.4</f>
        <v>835.8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VLOOKUP(NG804,$A$879:$F$2524,6,FALSE)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VLOOKUP(NP804,$A$879:$F$2524,6,FALSE)</f>
        <v>137</v>
      </c>
      <c r="NT804" s="179" t="s">
        <v>63</v>
      </c>
      <c r="NU804" s="10">
        <f>NS804*1.4</f>
        <v>191.79999999999998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VLOOKUP(NY804,$A$879:$F$2524,6,FALSE)</f>
        <v>252</v>
      </c>
      <c r="OC804" s="179" t="s">
        <v>63</v>
      </c>
      <c r="OD804" s="10">
        <f>OB804*1.4</f>
        <v>352.79999999999995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VLOOKUP(OH804,$A$879:$F$2524,6,FALSE)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VLOOKUP(OQ804,$A$879:$F$2524,6,FALSE)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VLOOKUP(OZ804,$A$879:$F$2524,6,FALSE)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VLOOKUP(PI804,$A$879:$F$2524,6,FALSE)</f>
        <v>417</v>
      </c>
      <c r="PM804" s="179" t="s">
        <v>63</v>
      </c>
      <c r="PN804" s="10">
        <f>PL804*1.4</f>
        <v>583.79999999999995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VLOOKUP(PR804,$A$879:$F$2524,6,FALSE)</f>
        <v>417</v>
      </c>
      <c r="PV804" s="179" t="s">
        <v>63</v>
      </c>
      <c r="PW804" s="10">
        <f>PU804*1.4</f>
        <v>583.79999999999995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VLOOKUP(QA804,$A$879:$F$2524,6,FALSE)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VLOOKUP(QJ804,$A$879:$F$2524,6,FALSE)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VLOOKUP(QS804,$A$879:$F$2524,6,FALSE)</f>
        <v>252</v>
      </c>
      <c r="QW804" s="179" t="s">
        <v>63</v>
      </c>
      <c r="QX804" s="10">
        <f>QV804*1.4</f>
        <v>352.79999999999995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VLOOKUP(RB804,$A$879:$F$2524,6,FALSE)</f>
        <v>62</v>
      </c>
      <c r="RF804" s="179" t="s">
        <v>63</v>
      </c>
      <c r="RG804" s="10">
        <f>RE804*1.4</f>
        <v>86.8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VLOOKUP(RK804,$A$879:$F$2524,6,FALSE)</f>
        <v>252</v>
      </c>
      <c r="RO804" s="179" t="s">
        <v>63</v>
      </c>
      <c r="RP804" s="10">
        <f>RN804*1.4</f>
        <v>352.79999999999995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VLOOKUP(RT804,$A$879:$F$2524,6,FALSE)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VLOOKUP(SC804,$A$879:$F$2524,6,FALSE)</f>
        <v>417</v>
      </c>
      <c r="SG804" s="179" t="s">
        <v>63</v>
      </c>
      <c r="SH804" s="10">
        <f>SF804*1.4</f>
        <v>583.79999999999995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VLOOKUP(SL804,$A$879:$F$2524,6,FALSE)</f>
        <v>417</v>
      </c>
      <c r="SP804" s="179" t="s">
        <v>63</v>
      </c>
      <c r="SQ804" s="10">
        <f>SO804*1.4</f>
        <v>583.79999999999995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VLOOKUP(SU804,$A$879:$F$2524,6,FALSE)</f>
        <v>597</v>
      </c>
      <c r="SY804" s="179" t="s">
        <v>63</v>
      </c>
      <c r="SZ804" s="10">
        <f>SX804*1.4</f>
        <v>835.8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VLOOKUP(TD804,$A$879:$F$2524,6,FALSE)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VLOOKUP(TM804,$A$879:$F$2524,6,FALSE)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VLOOKUP(TV804,$A$879:$F$2524,6,FALSE)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VLOOKUP(UE804,$A$879:$F$2524,6,FALSE)</f>
        <v>84</v>
      </c>
      <c r="UI804" s="179" t="s">
        <v>63</v>
      </c>
      <c r="UJ804" s="10">
        <f>UH804*1.4</f>
        <v>117.6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VLOOKUP(UN804,$A$879:$F$2524,6,FALSE)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VLOOKUP(UW804,$A$879:$F$2524,6,FALSE)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VLOOKUP(VF804,$A$879:$F$2524,6,FALSE)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VLOOKUP(VO804,$A$879:$F$2524,6,FALSE)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VLOOKUP(VX804,$A$879:$F$2524,6,FALSE)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VLOOKUP(WG804,$A$879:$F$2524,6,FALSE)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VLOOKUP(WP804,$A$879:$F$2524,6,FALSE)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VLOOKUP(WY804,$A$879:$F$2524,6,FALSE)</f>
        <v>417</v>
      </c>
      <c r="XC804" s="179" t="s">
        <v>63</v>
      </c>
      <c r="XD804" s="10">
        <f>XB804*1.4</f>
        <v>583.79999999999995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VLOOKUP(XH804,$A$879:$F$2524,6,FALSE)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VLOOKUP(XQ804,$A$879:$F$2524,6,FALSE)</f>
        <v>137</v>
      </c>
      <c r="XU804" s="179" t="s">
        <v>63</v>
      </c>
      <c r="XV804" s="10">
        <f>XT804*1.4</f>
        <v>191.79999999999998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VLOOKUP(XZ804,$A$879:$F$2524,6,FALSE)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VLOOKUP(YI804,$A$879:$F$2524,6,FALSE)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VLOOKUP(YR804,$A$879:$F$2524,6,FALSE)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VLOOKUP(ZA804,$A$879:$F$2524,6,FALSE)</f>
        <v>417</v>
      </c>
      <c r="ZE804" s="179" t="s">
        <v>63</v>
      </c>
      <c r="ZF804" s="10">
        <f>ZD804*1.4</f>
        <v>583.79999999999995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VLOOKUP(ZJ804,$A$879:$F$2524,6,FALSE)</f>
        <v>417</v>
      </c>
      <c r="ZN804" s="179" t="s">
        <v>63</v>
      </c>
      <c r="ZO804" s="10">
        <f>ZM804*1.4</f>
        <v>583.79999999999995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VLOOKUP(ZS804,$A$879:$F$2524,6,FALSE)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VLOOKUP(AAB804,$A$879:$F$2524,6,FALSE)</f>
        <v>417</v>
      </c>
      <c r="AAF804" s="179" t="s">
        <v>63</v>
      </c>
      <c r="AAG804" s="10">
        <f>AAE804*1.4</f>
        <v>583.79999999999995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VLOOKUP(AAK804,$A$879:$F$2524,6,FALSE)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VLOOKUP(AAT804,$A$879:$F$2524,6,FALSE)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VLOOKUP(ABC804,$A$879:$F$2524,6,FALSE)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VLOOKUP(ABL804,$A$879:$F$2524,6,FALSE)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VLOOKUP(ABU804,$A$879:$F$2524,6,FALSE)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VLOOKUP(ACD804,$A$879:$F$2524,6,FALSE)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VLOOKUP(ACM804,$A$879:$F$2524,6,FALSE)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VLOOKUP(ACV804,$A$879:$F$2524,6,FALSE)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VLOOKUP(ADE804,$A$879:$F$2524,6,FALSE)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VLOOKUP(ADN804,$A$879:$F$2524,6,FALSE)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VLOOKUP(ADW804,$A$879:$F$2524,6,FALSE)</f>
        <v>252</v>
      </c>
      <c r="AEA804" s="179" t="s">
        <v>63</v>
      </c>
      <c r="AEB804" s="10">
        <f>ADZ804*1.4</f>
        <v>352.79999999999995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VLOOKUP(AEF804,$A$879:$F$2524,6,FALSE)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VLOOKUP(AEO804,$A$879:$F$2524,6,FALSE)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VLOOKUP(AEX804,$A$879:$F$2524,6,FALSE)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VLOOKUP(AFG804,$A$879:$F$2524,6,FALSE)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VLOOKUP(AFP804,$A$879:$F$2524,6,FALSE)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VLOOKUP(AFY804,$A$879:$F$2524,6,FALSE)</f>
        <v>417</v>
      </c>
      <c r="AGC804" s="179" t="s">
        <v>63</v>
      </c>
      <c r="AGD804" s="10">
        <f>AGB804*1.4</f>
        <v>583.79999999999995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VLOOKUP(AGH804,$A$879:$F$2524,6,FALSE)</f>
        <v>417</v>
      </c>
      <c r="AGL804" s="179" t="s">
        <v>63</v>
      </c>
      <c r="AGM804" s="10">
        <f>AGK804*1.4</f>
        <v>583.79999999999995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VLOOKUP(AGQ804,$A$879:$F$2524,6,FALSE)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VLOOKUP(AGZ804,$A$879:$F$2524,6,FALSE)</f>
        <v>417</v>
      </c>
      <c r="AHD804" s="179" t="s">
        <v>63</v>
      </c>
      <c r="AHE804" s="10">
        <f>AHC804*1.4</f>
        <v>583.79999999999995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VLOOKUP(AHI804,$A$879:$F$2524,6,FALSE)</f>
        <v>84</v>
      </c>
      <c r="AHM804" s="179" t="s">
        <v>63</v>
      </c>
      <c r="AHN804" s="10">
        <f>AHL804*1.4</f>
        <v>117.6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VLOOKUP(AHR804,$A$879:$F$2524,6,FALSE)</f>
        <v>252</v>
      </c>
      <c r="AHV804" s="179" t="s">
        <v>63</v>
      </c>
      <c r="AHW804" s="10">
        <f>AHU804*1.4</f>
        <v>352.79999999999995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VLOOKUP(AIA804,$A$879:$F$2524,6,FALSE)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VLOOKUP(AIJ804,$A$879:$F$2524,6,FALSE)</f>
        <v>252</v>
      </c>
      <c r="AIN804" s="179" t="s">
        <v>63</v>
      </c>
      <c r="AIO804" s="10">
        <f>AIM804*1.4</f>
        <v>352.79999999999995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VLOOKUP(AIS804,$A$879:$F$2524,6,FALSE)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VLOOKUP(AJB804,$A$879:$F$2524,6,FALSE)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VLOOKUP(AJK804,$A$879:$F$2524,6,FALSE)</f>
        <v>417</v>
      </c>
      <c r="AJO804" s="179" t="s">
        <v>63</v>
      </c>
      <c r="AJP804" s="10">
        <f>AJN804*1.4</f>
        <v>583.79999999999995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VLOOKUP(AJT804,$A$879:$F$2524,6,FALSE)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VLOOKUP(AKC804,$A$879:$F$2524,6,FALSE)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VLOOKUP(AKL804,$A$879:$F$2524,6,FALSE)</f>
        <v>417</v>
      </c>
      <c r="AKP804" s="179" t="s">
        <v>63</v>
      </c>
      <c r="AKQ804" s="10">
        <f>AKO804*1.4</f>
        <v>583.79999999999995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VLOOKUP(AKU804,$A$879:$F$2524,6,FALSE)</f>
        <v>597</v>
      </c>
      <c r="AKY804" s="179" t="s">
        <v>63</v>
      </c>
      <c r="AKZ804" s="10">
        <f>AKX804*1.4</f>
        <v>835.8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VLOOKUP(ALD804,$A$879:$F$2524,6,FALSE)</f>
        <v>417</v>
      </c>
      <c r="ALH804" s="179" t="s">
        <v>63</v>
      </c>
      <c r="ALI804" s="10">
        <f>ALG804*1.4</f>
        <v>583.79999999999995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VLOOKUP(ALM804,$A$879:$F$2524,6,FALSE)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VLOOKUP(ALV804,$A$879:$F$2524,6,FALSE)</f>
        <v>417</v>
      </c>
      <c r="ALZ804" s="179" t="s">
        <v>63</v>
      </c>
      <c r="AMA804" s="10">
        <f>ALY804*1.4</f>
        <v>583.79999999999995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VLOOKUP(AME804,$A$879:$F$2524,6,FALSE)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VLOOKUP(AMN804,$A$879:$F$2524,6,FALSE)</f>
        <v>417</v>
      </c>
      <c r="AMR804" s="179" t="s">
        <v>63</v>
      </c>
      <c r="AMS804" s="10">
        <f>AMQ804*1.4</f>
        <v>583.79999999999995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VLOOKUP(AMW804,$A$879:$F$2524,6,FALSE)</f>
        <v>417</v>
      </c>
      <c r="ANA804" s="179" t="s">
        <v>63</v>
      </c>
      <c r="ANB804" s="10">
        <f>AMZ804*1.4</f>
        <v>583.79999999999995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VLOOKUP(ANF804,$A$879:$F$2524,6,FALSE)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VLOOKUP(ANO804,$A$879:$F$2524,6,FALSE)</f>
        <v>597</v>
      </c>
      <c r="ANS804" s="179" t="s">
        <v>63</v>
      </c>
      <c r="ANT804" s="10">
        <f>ANR804*1.4</f>
        <v>835.8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VLOOKUP(ANX804,$A$879:$F$2524,6,FALSE)</f>
        <v>252</v>
      </c>
      <c r="AOB804" s="179" t="s">
        <v>63</v>
      </c>
      <c r="AOC804" s="10">
        <f>AOA804*1.4</f>
        <v>352.79999999999995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VLOOKUP(AOG804,$A$879:$F$2524,6,FALSE)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VLOOKUP(AOP804,$A$879:$F$2524,6,FALSE)</f>
        <v>252</v>
      </c>
      <c r="AOT804" s="179" t="s">
        <v>63</v>
      </c>
      <c r="AOU804" s="10">
        <f>AOS804*1.4</f>
        <v>352.79999999999995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VLOOKUP(AOY804,$A$879:$F$2524,6,FALSE)</f>
        <v>417</v>
      </c>
      <c r="APC804" s="179" t="s">
        <v>63</v>
      </c>
      <c r="APD804" s="10">
        <f>APB804*1.4</f>
        <v>583.79999999999995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VLOOKUP(APH804,$A$879:$F$2524,6,FALSE)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VLOOKUP(APQ804,$A$879:$F$2524,6,FALSE)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VLOOKUP(APZ804,$A$879:$F$2524,6,FALSE)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VLOOKUP(AQI804,$A$879:$F$2524,6,FALSE)</f>
        <v>62</v>
      </c>
      <c r="AQM804" s="179" t="s">
        <v>63</v>
      </c>
      <c r="AQN804" s="10">
        <f>AQL804*1.4</f>
        <v>86.8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VLOOKUP(AQR804,$A$879:$F$2524,6,FALSE)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VLOOKUP(ARA804,$A$879:$F$2524,6,FALSE)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VLOOKUP(ARJ804,$A$879:$F$2524,6,FALSE)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VLOOKUP(ARS804,$A$879:$F$2524,6,FALSE)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VLOOKUP(ASB804,$A$879:$F$2524,6,FALSE)</f>
        <v>417</v>
      </c>
      <c r="ASF804" s="179" t="s">
        <v>63</v>
      </c>
      <c r="ASG804" s="10">
        <f>ASE804*1.4</f>
        <v>583.79999999999995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VLOOKUP(ASK804,$A$879:$F$2524,6,FALSE)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VLOOKUP(AST804,$A$879:$F$2524,6,FALSE)</f>
        <v>137</v>
      </c>
      <c r="ASX804" s="179" t="s">
        <v>63</v>
      </c>
      <c r="ASY804" s="10">
        <f>ASW804*1.4</f>
        <v>191.79999999999998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VLOOKUP(ATC804,$A$879:$F$2524,6,FALSE)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VLOOKUP(ATL804,$A$879:$F$2524,6,FALSE)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VLOOKUP(ATU804,$A$879:$F$2524,6,FALSE)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VLOOKUP(AUD804,$A$879:$F$2524,6,FALSE)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VLOOKUP(AUM804,$A$879:$F$2524,6,FALSE)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VLOOKUP(AUV804,$A$879:$F$2524,6,FALSE)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VLOOKUP(AVE804,$A$879:$F$2524,6,FALSE)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VLOOKUP(AVN804,$A$879:$F$2524,6,FALSE)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VLOOKUP(AVW804,$A$879:$F$2524,6,FALSE)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VLOOKUP(AWF804,$A$879:$F$2524,6,FALSE)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VLOOKUP(AWO804,$A$879:$F$2524,6,FALSE)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VLOOKUP(AWX804,$A$879:$F$2524,6,FALSE)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VLOOKUP(AXG804,$A$879:$F$2524,6,FALSE)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VLOOKUP(AXP804,$A$879:$F$2524,6,FALSE)</f>
        <v>597</v>
      </c>
      <c r="AXT804" s="179" t="s">
        <v>63</v>
      </c>
      <c r="AXU804" s="10">
        <f>AXS804*1.4</f>
        <v>835.8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VLOOKUP(AXY804,$A$879:$F$2524,6,FALSE)</f>
        <v>597</v>
      </c>
      <c r="AYC804" s="179" t="s">
        <v>63</v>
      </c>
      <c r="AYD804" s="10">
        <f>AYB804*1.4</f>
        <v>835.8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VLOOKUP(AYH804,$A$879:$F$2524,6,FALSE)</f>
        <v>417</v>
      </c>
      <c r="AYL804" s="179" t="s">
        <v>63</v>
      </c>
      <c r="AYM804" s="10">
        <f>AYK804*1.4</f>
        <v>583.79999999999995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VLOOKUP(AYQ804,$A$879:$F$2524,6,FALSE)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VLOOKUP(AYZ804,$A$879:$F$2524,6,FALSE)</f>
        <v>417</v>
      </c>
      <c r="AZD804" s="179" t="s">
        <v>63</v>
      </c>
      <c r="AZE804" s="10">
        <f>AZC804*1.4</f>
        <v>583.79999999999995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VLOOKUP(AZI804,$A$879:$F$2524,6,FALSE)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VLOOKUP(AZR804,$A$879:$F$2524,6,FALSE)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VLOOKUP(BAA804,$A$879:$F$2524,6,FALSE)</f>
        <v>417</v>
      </c>
      <c r="BAE804" s="179" t="s">
        <v>63</v>
      </c>
      <c r="BAF804" s="10">
        <f>BAD804*1.4</f>
        <v>583.79999999999995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VLOOKUP(BAJ804,$A$879:$F$2524,6,FALSE)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VLOOKUP(BAS804,$A$879:$F$2524,6,FALSE)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VLOOKUP(BBB804,$A$879:$F$2524,6,FALSE)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VLOOKUP(BBK804,$A$879:$F$2524,6,FALSE)</f>
        <v>417</v>
      </c>
      <c r="BBO804" s="179" t="s">
        <v>63</v>
      </c>
      <c r="BBP804" s="10">
        <f>BBN804*1.4</f>
        <v>583.79999999999995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VLOOKUP(BBT804,$A$879:$F$2524,6,FALSE)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VLOOKUP(BCC804,$A$879:$F$2524,6,FALSE)</f>
        <v>417</v>
      </c>
      <c r="BCG804" s="179" t="s">
        <v>63</v>
      </c>
      <c r="BCH804" s="10">
        <f>BCF804*1.4</f>
        <v>583.79999999999995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VLOOKUP(BCL804,$A$879:$F$2524,6,FALSE)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VLOOKUP(BCU804,$A$879:$F$2524,6,FALSE)</f>
        <v>597</v>
      </c>
      <c r="BCY804" s="179" t="s">
        <v>63</v>
      </c>
      <c r="BCZ804" s="10">
        <f>BCX804*1.4</f>
        <v>835.8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VLOOKUP(BDD804,$A$879:$F$2524,6,FALSE)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VLOOKUP(BDM804,$A$879:$F$2524,6,FALSE)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VLOOKUP(BDV804,$A$879:$F$2524,6,FALSE)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VLOOKUP(BEE804,$A$879:$F$2524,6,FALSE)</f>
        <v>252</v>
      </c>
      <c r="BEI804" s="179" t="s">
        <v>63</v>
      </c>
      <c r="BEJ804" s="10">
        <f>BEH804*1.4</f>
        <v>352.79999999999995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VLOOKUP(BEN804,$A$879:$F$2524,6,FALSE)</f>
        <v>137</v>
      </c>
      <c r="BER804" s="179" t="s">
        <v>63</v>
      </c>
      <c r="BES804" s="10">
        <f>BEQ804*1.4</f>
        <v>191.79999999999998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VLOOKUP(BEW804,$A$879:$F$2524,6,FALSE)</f>
        <v>417</v>
      </c>
      <c r="BFA804" s="179" t="s">
        <v>63</v>
      </c>
      <c r="BFB804" s="10">
        <f>BEZ804*1.4</f>
        <v>583.79999999999995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VLOOKUP(BFF804,$A$879:$F$2524,6,FALSE)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VLOOKUP(BFO804,$A$879:$F$2524,6,FALSE)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VLOOKUP(BFX804,$A$879:$F$2524,6,FALSE)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VLOOKUP(BGG804,$A$879:$F$2524,6,FALSE)</f>
        <v>137</v>
      </c>
      <c r="BGK804" s="179" t="s">
        <v>63</v>
      </c>
      <c r="BGL804" s="10">
        <f>BGJ804*1.4</f>
        <v>191.79999999999998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VLOOKUP(BGP804,$A$879:$F$2524,6,FALSE)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VLOOKUP(BGY804,$A$879:$F$2524,6,FALSE)</f>
        <v>417</v>
      </c>
      <c r="BHC804" s="179" t="s">
        <v>63</v>
      </c>
      <c r="BHD804" s="10">
        <f>BHB804*1.4</f>
        <v>583.79999999999995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VLOOKUP(B805,$A$879:$F$2524,6,FALSE)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VLOOKUP(K805,$A$879:$F$2524,6,FALSE)</f>
        <v>597</v>
      </c>
      <c r="O805" s="179" t="s">
        <v>65</v>
      </c>
      <c r="P805" s="10">
        <f>N805*1.3</f>
        <v>776.1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VLOOKUP(T805,$A$879:$F$2524,6,FALSE)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VLOOKUP(AC805,$A$879:$F$2524,6,FALSE)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VLOOKUP(AL805,$A$879:$F$2524,6,FALSE)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VLOOKUP(AU805,$A$879:$F$2524,6,FALSE)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VLOOKUP(BD805,$A$879:$F$2524,6,FALSE)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VLOOKUP(BM805,$A$879:$F$2524,6,FALSE)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VLOOKUP(BV805,$A$879:$F$2524,6,FALSE)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VLOOKUP(CE805,$A$879:$F$2524,6,FALSE)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VLOOKUP(CN805,$A$879:$F$2524,6,FALSE)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VLOOKUP(CW805,$A$879:$F$2524,6,FALSE)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VLOOKUP(DF805,$A$879:$F$2524,6,FALSE)</f>
        <v>597</v>
      </c>
      <c r="DJ805" s="179" t="s">
        <v>65</v>
      </c>
      <c r="DK805" s="10">
        <f>DI805*1.3</f>
        <v>776.1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VLOOKUP(DO805,$A$879:$F$2524,6,FALSE)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VLOOKUP(DX805,$A$879:$F$2524,6,FALSE)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VLOOKUP(EG805,$A$879:$F$2524,6,FALSE)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VLOOKUP(EP805,$A$879:$F$2524,6,FALSE)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VLOOKUP(EY805,$A$879:$F$2524,6,FALSE)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VLOOKUP(FH805,$A$879:$F$2524,6,FALSE)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VLOOKUP(FQ805,$A$879:$F$2524,6,FALSE)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VLOOKUP(FZ805,$A$879:$F$2524,6,FALSE)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VLOOKUP(GI805,$A$879:$F$2524,6,FALSE)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VLOOKUP(GR805,$A$879:$F$2524,6,FALSE)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VLOOKUP(HA805,$A$879:$F$2524,6,FALSE)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VLOOKUP(HJ805,$A$879:$F$2524,6,FALSE)</f>
        <v>252</v>
      </c>
      <c r="HN805" s="179" t="s">
        <v>65</v>
      </c>
      <c r="HO805" s="10">
        <f>HM805*1.3</f>
        <v>327.60000000000002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VLOOKUP(HS805,$A$879:$F$2524,6,FALSE)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VLOOKUP(IB805,$A$879:$F$2524,6,FALSE)</f>
        <v>597</v>
      </c>
      <c r="IF805" s="179" t="s">
        <v>65</v>
      </c>
      <c r="IG805" s="10">
        <f>IE805*1.3</f>
        <v>776.1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VLOOKUP(IK805,$A$879:$F$2524,6,FALSE)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VLOOKUP(IT805,$A$879:$F$2524,6,FALSE)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VLOOKUP(JC805,$A$879:$F$2524,6,FALSE)</f>
        <v>417</v>
      </c>
      <c r="JG805" s="179" t="s">
        <v>65</v>
      </c>
      <c r="JH805" s="10">
        <f>JF805*1.3</f>
        <v>542.1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VLOOKUP(JL805,$A$879:$F$2524,6,FALSE)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VLOOKUP(JU805,$A$879:$F$2524,6,FALSE)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VLOOKUP(KD805,$A$879:$F$2524,6,FALSE)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VLOOKUP(KM805,$A$879:$F$2524,6,FALSE)</f>
        <v>252</v>
      </c>
      <c r="KQ805" s="179" t="s">
        <v>65</v>
      </c>
      <c r="KR805" s="10">
        <f>KP805*1.3</f>
        <v>327.60000000000002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VLOOKUP(KV805,$A$879:$F$2524,6,FALSE)</f>
        <v>252</v>
      </c>
      <c r="KZ805" s="179" t="s">
        <v>65</v>
      </c>
      <c r="LA805" s="10">
        <f>KY805*1.3</f>
        <v>327.60000000000002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VLOOKUP(LE805,$A$879:$F$2524,6,FALSE)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VLOOKUP(LN805,$A$879:$F$2524,6,FALSE)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VLOOKUP(LW805,$A$879:$F$2524,6,FALSE)</f>
        <v>597</v>
      </c>
      <c r="MA805" s="179" t="s">
        <v>65</v>
      </c>
      <c r="MB805" s="10">
        <f>LZ805*1.3</f>
        <v>776.1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VLOOKUP(MF805,$A$879:$F$2524,6,FALSE)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VLOOKUP(MO805,$A$879:$F$2524,6,FALSE)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VLOOKUP(MX805,$A$879:$F$2524,6,FALSE)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VLOOKUP(NG805,$A$879:$F$2524,6,FALSE)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VLOOKUP(NP805,$A$879:$F$2524,6,FALSE)</f>
        <v>417</v>
      </c>
      <c r="NT805" s="179" t="s">
        <v>65</v>
      </c>
      <c r="NU805" s="10">
        <f>NS805*1.3</f>
        <v>542.1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VLOOKUP(NY805,$A$879:$F$2524,6,FALSE)</f>
        <v>417</v>
      </c>
      <c r="OC805" s="179" t="s">
        <v>65</v>
      </c>
      <c r="OD805" s="10">
        <f>OB805*1.3</f>
        <v>542.1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VLOOKUP(OH805,$A$879:$F$2524,6,FALSE)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VLOOKUP(OQ805,$A$879:$F$2524,6,FALSE)</f>
        <v>137</v>
      </c>
      <c r="OU805" s="179" t="s">
        <v>65</v>
      </c>
      <c r="OV805" s="10">
        <f>OT805*1.3</f>
        <v>178.1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VLOOKUP(OZ805,$A$879:$F$2524,6,FALSE)</f>
        <v>252</v>
      </c>
      <c r="PD805" s="179" t="s">
        <v>65</v>
      </c>
      <c r="PE805" s="10">
        <f>PC805*1.3</f>
        <v>327.60000000000002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VLOOKUP(PI805,$A$879:$F$2524,6,FALSE)</f>
        <v>597</v>
      </c>
      <c r="PM805" s="179" t="s">
        <v>65</v>
      </c>
      <c r="PN805" s="10">
        <f>PL805*1.3</f>
        <v>776.1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VLOOKUP(PR805,$A$879:$F$2524,6,FALSE)</f>
        <v>252</v>
      </c>
      <c r="PV805" s="179" t="s">
        <v>65</v>
      </c>
      <c r="PW805" s="10">
        <f>PU805*1.3</f>
        <v>327.60000000000002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VLOOKUP(QA805,$A$879:$F$2524,6,FALSE)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VLOOKUP(QJ805,$A$879:$F$2524,6,FALSE)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VLOOKUP(QS805,$A$879:$F$2524,6,FALSE)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VLOOKUP(RB805,$A$879:$F$2524,6,FALSE)</f>
        <v>417</v>
      </c>
      <c r="RF805" s="179" t="s">
        <v>65</v>
      </c>
      <c r="RG805" s="10">
        <f>RE805*1.3</f>
        <v>542.1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VLOOKUP(RK805,$A$879:$F$2524,6,FALSE)</f>
        <v>84</v>
      </c>
      <c r="RO805" s="179" t="s">
        <v>65</v>
      </c>
      <c r="RP805" s="10">
        <f>RN805*1.3</f>
        <v>109.2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VLOOKUP(RT805,$A$879:$F$2524,6,FALSE)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VLOOKUP(SC805,$A$879:$F$2524,6,FALSE)</f>
        <v>597</v>
      </c>
      <c r="SG805" s="179" t="s">
        <v>65</v>
      </c>
      <c r="SH805" s="10">
        <f>SF805*1.3</f>
        <v>776.1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VLOOKUP(SL805,$A$879:$F$2524,6,FALSE)</f>
        <v>597</v>
      </c>
      <c r="SP805" s="179" t="s">
        <v>65</v>
      </c>
      <c r="SQ805" s="10">
        <f>SO805*1.3</f>
        <v>776.1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VLOOKUP(SU805,$A$879:$F$2524,6,FALSE)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VLOOKUP(TD805,$A$879:$F$2524,6,FALSE)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VLOOKUP(TM805,$A$879:$F$2524,6,FALSE)</f>
        <v>84</v>
      </c>
      <c r="TQ805" s="179" t="s">
        <v>65</v>
      </c>
      <c r="TR805" s="10">
        <f>TP805*1.3</f>
        <v>109.2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VLOOKUP(TV805,$A$879:$F$2524,6,FALSE)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VLOOKUP(UE805,$A$879:$F$2524,6,FALSE)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VLOOKUP(UN805,$A$879:$F$2524,6,FALSE)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VLOOKUP(UW805,$A$879:$F$2524,6,FALSE)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VLOOKUP(VF805,$A$879:$F$2524,6,FALSE)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VLOOKUP(VO805,$A$879:$F$2524,6,FALSE)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VLOOKUP(VX805,$A$879:$F$2524,6,FALSE)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VLOOKUP(WG805,$A$879:$F$2524,6,FALSE)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VLOOKUP(WP805,$A$879:$F$2524,6,FALSE)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VLOOKUP(WY805,$A$879:$F$2524,6,FALSE)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VLOOKUP(XH805,$A$879:$F$2524,6,FALSE)</f>
        <v>417</v>
      </c>
      <c r="XL805" s="179" t="s">
        <v>65</v>
      </c>
      <c r="XM805" s="10">
        <f>XK805*1.3</f>
        <v>542.1</v>
      </c>
      <c r="XO805" s="239"/>
      <c r="XP805" s="179" t="s">
        <v>72</v>
      </c>
      <c r="XQ805" s="361" t="s">
        <v>1705</v>
      </c>
      <c r="XS805" s="180"/>
      <c r="XT805" s="180">
        <f>VLOOKUP(XQ805,$A$879:$F$2524,6,FALSE)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VLOOKUP(XZ805,$A$879:$F$2524,6,FALSE)</f>
        <v>417</v>
      </c>
      <c r="YD805" s="179" t="s">
        <v>65</v>
      </c>
      <c r="YE805" s="10">
        <f>YC805*1.3</f>
        <v>542.1</v>
      </c>
      <c r="YG805" s="239"/>
      <c r="YH805" s="179" t="s">
        <v>72</v>
      </c>
      <c r="YI805" s="361" t="s">
        <v>1705</v>
      </c>
      <c r="YK805" s="180"/>
      <c r="YL805" s="180">
        <f>VLOOKUP(YI805,$A$879:$F$2524,6,FALSE)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VLOOKUP(YR805,$A$879:$F$2524,6,FALSE)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VLOOKUP(ZA805,$A$879:$F$2524,6,FALSE)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VLOOKUP(ZJ805,$A$879:$F$2524,6,FALSE)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VLOOKUP(ZS805,$A$879:$F$2524,6,FALSE)</f>
        <v>417</v>
      </c>
      <c r="ZW805" s="179" t="s">
        <v>65</v>
      </c>
      <c r="ZX805" s="10">
        <f>ZV805*1.3</f>
        <v>542.1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VLOOKUP(AAB805,$A$879:$F$2524,6,FALSE)</f>
        <v>597</v>
      </c>
      <c r="AAF805" s="179" t="s">
        <v>65</v>
      </c>
      <c r="AAG805" s="10">
        <f>AAE805*1.3</f>
        <v>776.1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VLOOKUP(AAK805,$A$879:$F$2524,6,FALSE)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VLOOKUP(AAT805,$A$879:$F$2524,6,FALSE)</f>
        <v>597</v>
      </c>
      <c r="AAX805" s="179" t="s">
        <v>65</v>
      </c>
      <c r="AAY805" s="10">
        <f>AAW805*1.3</f>
        <v>776.1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VLOOKUP(ABC805,$A$879:$F$2524,6,FALSE)</f>
        <v>137</v>
      </c>
      <c r="ABG805" s="179" t="s">
        <v>65</v>
      </c>
      <c r="ABH805" s="10">
        <f>ABF805*1.3</f>
        <v>178.1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VLOOKUP(ABL805,$A$879:$F$2524,6,FALSE)</f>
        <v>252</v>
      </c>
      <c r="ABP805" s="179" t="s">
        <v>65</v>
      </c>
      <c r="ABQ805" s="10">
        <f>ABO805*1.3</f>
        <v>327.60000000000002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VLOOKUP(ABU805,$A$879:$F$2524,6,FALSE)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VLOOKUP(ACD805,$A$879:$F$2524,6,FALSE)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VLOOKUP(ACM805,$A$879:$F$2524,6,FALSE)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VLOOKUP(ACV805,$A$879:$F$2524,6,FALSE)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VLOOKUP(ADE805,$A$879:$F$2524,6,FALSE)</f>
        <v>137</v>
      </c>
      <c r="ADI805" s="179" t="s">
        <v>65</v>
      </c>
      <c r="ADJ805" s="10">
        <f>ADH805*1.3</f>
        <v>178.1</v>
      </c>
      <c r="ADL805" s="239"/>
      <c r="ADM805" s="179" t="s">
        <v>72</v>
      </c>
      <c r="ADN805" s="75" t="s">
        <v>183</v>
      </c>
      <c r="ADP805" s="180"/>
      <c r="ADQ805" s="180" t="e">
        <f>VLOOKUP(ADN805,$A$879:$F$2524,6,FALSE)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VLOOKUP(ADW805,$A$879:$F$2524,6,FALSE)</f>
        <v>417</v>
      </c>
      <c r="AEA805" s="179" t="s">
        <v>65</v>
      </c>
      <c r="AEB805" s="10">
        <f>ADZ805*1.3</f>
        <v>542.1</v>
      </c>
      <c r="AED805" s="239"/>
      <c r="AEE805" s="179" t="s">
        <v>72</v>
      </c>
      <c r="AEF805" s="75" t="s">
        <v>183</v>
      </c>
      <c r="AEH805" s="180"/>
      <c r="AEI805" s="180" t="e">
        <f>VLOOKUP(AEF805,$A$879:$F$2524,6,FALSE)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VLOOKUP(AEO805,$A$879:$F$2524,6,FALSE)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VLOOKUP(AEX805,$A$879:$F$2524,6,FALSE)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VLOOKUP(AFG805,$A$879:$F$2524,6,FALSE)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VLOOKUP(AFP805,$A$879:$F$2524,6,FALSE)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VLOOKUP(AFY805,$A$879:$F$2524,6,FALSE)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VLOOKUP(AGH805,$A$879:$F$2524,6,FALSE)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VLOOKUP(AGQ805,$A$879:$F$2524,6,FALSE)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VLOOKUP(AGZ805,$A$879:$F$2524,6,FALSE)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VLOOKUP(AHI805,$A$879:$F$2524,6,FALSE)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VLOOKUP(AHR805,$A$879:$F$2524,6,FALSE)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VLOOKUP(AIA805,$A$879:$F$2524,6,FALSE)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VLOOKUP(AIJ805,$A$879:$F$2524,6,FALSE)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VLOOKUP(AIS805,$A$879:$F$2524,6,FALSE)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VLOOKUP(AJB805,$A$879:$F$2524,6,FALSE)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VLOOKUP(AJK805,$A$879:$F$2524,6,FALSE)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VLOOKUP(AJT805,$A$879:$F$2524,6,FALSE)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VLOOKUP(AKC805,$A$879:$F$2524,6,FALSE)</f>
        <v>597</v>
      </c>
      <c r="AKG805" s="179" t="s">
        <v>65</v>
      </c>
      <c r="AKH805" s="10">
        <f>AKF805*1.3</f>
        <v>776.1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VLOOKUP(AKL805,$A$879:$F$2524,6,FALSE)</f>
        <v>597</v>
      </c>
      <c r="AKP805" s="179" t="s">
        <v>65</v>
      </c>
      <c r="AKQ805" s="10">
        <f>AKO805*1.3</f>
        <v>776.1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VLOOKUP(AKU805,$A$879:$F$2524,6,FALSE)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VLOOKUP(ALD805,$A$879:$F$2524,6,FALSE)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VLOOKUP(ALM805,$A$879:$F$2524,6,FALSE)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VLOOKUP(ALV805,$A$879:$F$2524,6,FALSE)</f>
        <v>252</v>
      </c>
      <c r="ALZ805" s="179" t="s">
        <v>65</v>
      </c>
      <c r="AMA805" s="10">
        <f>ALY805*1.3</f>
        <v>327.60000000000002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VLOOKUP(AME805,$A$879:$F$2524,6,FALSE)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VLOOKUP(AMN805,$A$879:$F$2524,6,FALSE)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VLOOKUP(AMW805,$A$879:$F$2524,6,FALSE)</f>
        <v>252</v>
      </c>
      <c r="ANA805" s="179" t="s">
        <v>65</v>
      </c>
      <c r="ANB805" s="10">
        <f>AMZ805*1.3</f>
        <v>327.60000000000002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VLOOKUP(ANF805,$A$879:$F$2524,6,FALSE)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VLOOKUP(ANO805,$A$879:$F$2524,6,FALSE)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VLOOKUP(ANX805,$A$879:$F$2524,6,FALSE)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VLOOKUP(AOG805,$A$879:$F$2524,6,FALSE)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VLOOKUP(AOP805,$A$879:$F$2524,6,FALSE)</f>
        <v>417</v>
      </c>
      <c r="AOT805" s="179" t="s">
        <v>65</v>
      </c>
      <c r="AOU805" s="10">
        <f>AOS805*1.3</f>
        <v>542.1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VLOOKUP(AOY805,$A$879:$F$2524,6,FALSE)</f>
        <v>597</v>
      </c>
      <c r="APC805" s="179" t="s">
        <v>65</v>
      </c>
      <c r="APD805" s="10">
        <f>APB805*1.3</f>
        <v>776.1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VLOOKUP(APH805,$A$879:$F$2524,6,FALSE)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VLOOKUP(APQ805,$A$879:$F$2524,6,FALSE)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VLOOKUP(APZ805,$A$879:$F$2524,6,FALSE)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VLOOKUP(AQI805,$A$879:$F$2524,6,FALSE)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VLOOKUP(AQR805,$A$879:$F$2524,6,FALSE)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VLOOKUP(ARA805,$A$879:$F$2524,6,FALSE)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VLOOKUP(ARJ805,$A$879:$F$2524,6,FALSE)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VLOOKUP(ARS805,$A$879:$F$2524,6,FALSE)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VLOOKUP(ASB805,$A$879:$F$2524,6,FALSE)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VLOOKUP(ASK805,$A$879:$F$2524,6,FALSE)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VLOOKUP(AST805,$A$879:$F$2524,6,FALSE)</f>
        <v>84</v>
      </c>
      <c r="ASX805" s="179" t="s">
        <v>65</v>
      </c>
      <c r="ASY805" s="10">
        <f>ASW805*1.3</f>
        <v>109.2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VLOOKUP(ATC805,$A$879:$F$2524,6,FALSE)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VLOOKUP(ATL805,$A$879:$F$2524,6,FALSE)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VLOOKUP(ATU805,$A$879:$F$2524,6,FALSE)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VLOOKUP(AUD805,$A$879:$F$2524,6,FALSE)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VLOOKUP(AUM805,$A$879:$F$2524,6,FALSE)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VLOOKUP(AUV805,$A$879:$F$2524,6,FALSE)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VLOOKUP(AVE805,$A$879:$F$2524,6,FALSE)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VLOOKUP(AVN805,$A$879:$F$2524,6,FALSE)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VLOOKUP(AVW805,$A$879:$F$2524,6,FALSE)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VLOOKUP(AWF805,$A$879:$F$2524,6,FALSE)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VLOOKUP(AWO805,$A$879:$F$2524,6,FALSE)</f>
        <v>597</v>
      </c>
      <c r="AWS805" s="179" t="s">
        <v>65</v>
      </c>
      <c r="AWT805" s="10">
        <f>AWR805*1.3</f>
        <v>776.1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VLOOKUP(AWX805,$A$879:$F$2524,6,FALSE)</f>
        <v>417</v>
      </c>
      <c r="AXB805" s="179" t="s">
        <v>65</v>
      </c>
      <c r="AXC805" s="10">
        <f>AXA805*1.3</f>
        <v>542.1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VLOOKUP(AXG805,$A$879:$F$2524,6,FALSE)</f>
        <v>597</v>
      </c>
      <c r="AXK805" s="179" t="s">
        <v>65</v>
      </c>
      <c r="AXL805" s="10">
        <f>AXJ805*1.3</f>
        <v>776.1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VLOOKUP(AXP805,$A$879:$F$2524,6,FALSE)</f>
        <v>417</v>
      </c>
      <c r="AXT805" s="179" t="s">
        <v>65</v>
      </c>
      <c r="AXU805" s="10">
        <f>AXS805*1.3</f>
        <v>542.1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VLOOKUP(AXY805,$A$879:$F$2524,6,FALSE)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VLOOKUP(AYH805,$A$879:$F$2524,6,FALSE)</f>
        <v>62</v>
      </c>
      <c r="AYL805" s="179" t="s">
        <v>65</v>
      </c>
      <c r="AYM805" s="10">
        <f>AYK805*1.3</f>
        <v>80.600000000000009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VLOOKUP(AYQ805,$A$879:$F$2524,6,FALSE)</f>
        <v>252</v>
      </c>
      <c r="AYU805" s="179" t="s">
        <v>65</v>
      </c>
      <c r="AYV805" s="10">
        <f>AYT805*1.3</f>
        <v>327.60000000000002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VLOOKUP(AYZ805,$A$879:$F$2524,6,FALSE)</f>
        <v>252</v>
      </c>
      <c r="AZD805" s="179" t="s">
        <v>65</v>
      </c>
      <c r="AZE805" s="10">
        <f>AZC805*1.3</f>
        <v>327.60000000000002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VLOOKUP(AZI805,$A$879:$F$2524,6,FALSE)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VLOOKUP(AZR805,$A$879:$F$2524,6,FALSE)</f>
        <v>417</v>
      </c>
      <c r="AZV805" s="179" t="s">
        <v>65</v>
      </c>
      <c r="AZW805" s="10">
        <f>AZU805*1.3</f>
        <v>542.1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VLOOKUP(BAA805,$A$879:$F$2524,6,FALSE)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VLOOKUP(BAJ805,$A$879:$F$2524,6,FALSE)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VLOOKUP(BAS805,$A$879:$F$2524,6,FALSE)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VLOOKUP(BBB805,$A$879:$F$2524,6,FALSE)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VLOOKUP(BBK805,$A$879:$F$2524,6,FALSE)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VLOOKUP(BBT805,$A$879:$F$2524,6,FALSE)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VLOOKUP(BCC805,$A$879:$F$2524,6,FALSE)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VLOOKUP(BCL805,$A$879:$F$2524,6,FALSE)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VLOOKUP(BCU805,$A$879:$F$2524,6,FALSE)</f>
        <v>252</v>
      </c>
      <c r="BCY805" s="179" t="s">
        <v>65</v>
      </c>
      <c r="BCZ805" s="10">
        <f>BCX805*1.3</f>
        <v>327.60000000000002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VLOOKUP(BDD805,$A$879:$F$2524,6,FALSE)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VLOOKUP(BDM805,$A$879:$F$2524,6,FALSE)</f>
        <v>597</v>
      </c>
      <c r="BDQ805" s="179" t="s">
        <v>65</v>
      </c>
      <c r="BDR805" s="10">
        <f>BDP805*1.3</f>
        <v>776.1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VLOOKUP(BDV805,$A$879:$F$2524,6,FALSE)</f>
        <v>137</v>
      </c>
      <c r="BDZ805" s="179" t="s">
        <v>65</v>
      </c>
      <c r="BEA805" s="10">
        <f>BDY805*1.3</f>
        <v>178.1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VLOOKUP(BEE805,$A$879:$F$2524,6,FALSE)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VLOOKUP(BEN805,$A$879:$F$2524,6,FALSE)</f>
        <v>84</v>
      </c>
      <c r="BER805" s="179" t="s">
        <v>65</v>
      </c>
      <c r="BES805" s="10">
        <f>BEQ805*1.3</f>
        <v>109.2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VLOOKUP(BEW805,$A$879:$F$2524,6,FALSE)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VLOOKUP(BFF805,$A$879:$F$2524,6,FALSE)</f>
        <v>252</v>
      </c>
      <c r="BFJ805" s="179" t="s">
        <v>65</v>
      </c>
      <c r="BFK805" s="10">
        <f>BFI805*1.3</f>
        <v>327.60000000000002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VLOOKUP(BFO805,$A$879:$F$2524,6,FALSE)</f>
        <v>252</v>
      </c>
      <c r="BFS805" s="179" t="s">
        <v>65</v>
      </c>
      <c r="BFT805" s="10">
        <f>BFR805*1.3</f>
        <v>327.60000000000002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VLOOKUP(BFX805,$A$879:$F$2524,6,FALSE)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VLOOKUP(BGG805,$A$879:$F$2524,6,FALSE)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VLOOKUP(BGP805,$A$879:$F$2524,6,FALSE)</f>
        <v>597</v>
      </c>
      <c r="BGT805" s="179" t="s">
        <v>65</v>
      </c>
      <c r="BGU805" s="10">
        <f>BGS805*1.3</f>
        <v>776.1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VLOOKUP(BGY805,$A$879:$F$2524,6,FALSE)</f>
        <v>597</v>
      </c>
      <c r="BHC805" s="179" t="s">
        <v>65</v>
      </c>
      <c r="BHD805" s="10">
        <f>BHB805*1.3</f>
        <v>776.1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VLOOKUP(B806,$A$879:$F$2524,6,FALSE)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VLOOKUP(K806,$A$879:$F$2524,6,FALSE)</f>
        <v>252</v>
      </c>
      <c r="O806" s="179" t="s">
        <v>67</v>
      </c>
      <c r="P806" s="10">
        <f>N806*1.2</f>
        <v>302.39999999999998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VLOOKUP(T806,$A$879:$F$2524,6,FALSE)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VLOOKUP(AC806,$A$879:$F$2524,6,FALSE)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VLOOKUP(AL806,$A$879:$F$2524,6,FALSE)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VLOOKUP(AU806,$A$879:$F$2524,6,FALSE)</f>
        <v>417</v>
      </c>
      <c r="AY806" s="179" t="s">
        <v>67</v>
      </c>
      <c r="AZ806" s="10">
        <f>AX806*1.2</f>
        <v>500.4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VLOOKUP(BD806,$A$879:$F$2524,6,FALSE)</f>
        <v>597</v>
      </c>
      <c r="BH806" s="179" t="s">
        <v>67</v>
      </c>
      <c r="BI806" s="10">
        <f>BG806*1.2</f>
        <v>716.4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VLOOKUP(BM806,$A$879:$F$2524,6,FALSE)</f>
        <v>137</v>
      </c>
      <c r="BQ806" s="179" t="s">
        <v>67</v>
      </c>
      <c r="BR806" s="10">
        <f>BP806*1.2</f>
        <v>164.4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VLOOKUP(BV806,$A$879:$F$2524,6,FALSE)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VLOOKUP(CE806,$A$879:$F$2524,6,FALSE)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VLOOKUP(CN806,$A$879:$F$2524,6,FALSE)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VLOOKUP(CW806,$A$879:$F$2524,6,FALSE)</f>
        <v>597</v>
      </c>
      <c r="DA806" s="179" t="s">
        <v>67</v>
      </c>
      <c r="DB806" s="10">
        <f>CZ806*1.2</f>
        <v>716.4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VLOOKUP(DF806,$A$879:$F$2524,6,FALSE)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VLOOKUP(DO806,$A$879:$F$2524,6,FALSE)</f>
        <v>137</v>
      </c>
      <c r="DS806" s="179" t="s">
        <v>67</v>
      </c>
      <c r="DT806" s="10">
        <f>DR806*1.2</f>
        <v>164.4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VLOOKUP(DX806,$A$879:$F$2524,6,FALSE)</f>
        <v>597</v>
      </c>
      <c r="EB806" s="179" t="s">
        <v>67</v>
      </c>
      <c r="EC806" s="10">
        <f>EA806*1.2</f>
        <v>716.4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VLOOKUP(EG806,$A$879:$F$2524,6,FALSE)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VLOOKUP(EP806,$A$879:$F$2524,6,FALSE)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VLOOKUP(EY806,$A$879:$F$2524,6,FALSE)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VLOOKUP(FH806,$A$879:$F$2524,6,FALSE)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VLOOKUP(FQ806,$A$879:$F$2524,6,FALSE)</f>
        <v>597</v>
      </c>
      <c r="FU806" s="179" t="s">
        <v>67</v>
      </c>
      <c r="FV806" s="10">
        <f>FT806*1.2</f>
        <v>716.4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VLOOKUP(FZ806,$A$879:$F$2524,6,FALSE)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VLOOKUP(GI806,$A$879:$F$2524,6,FALSE)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VLOOKUP(GR806,$A$879:$F$2524,6,FALSE)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VLOOKUP(HA806,$A$879:$F$2524,6,FALSE)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VLOOKUP(HJ806,$A$879:$F$2524,6,FALSE)</f>
        <v>417</v>
      </c>
      <c r="HN806" s="179" t="s">
        <v>67</v>
      </c>
      <c r="HO806" s="10">
        <f>HM806*1.2</f>
        <v>500.4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VLOOKUP(HS806,$A$879:$F$2524,6,FALSE)</f>
        <v>84</v>
      </c>
      <c r="HW806" s="179" t="s">
        <v>67</v>
      </c>
      <c r="HX806" s="10">
        <f>HV806*1.2</f>
        <v>100.8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VLOOKUP(IB806,$A$879:$F$2524,6,FALSE)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VLOOKUP(IK806,$A$879:$F$2524,6,FALSE)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VLOOKUP(IT806,$A$879:$F$2524,6,FALSE)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VLOOKUP(JC806,$A$879:$F$2524,6,FALSE)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VLOOKUP(JL806,$A$879:$F$2524,6,FALSE)</f>
        <v>597</v>
      </c>
      <c r="JP806" s="179" t="s">
        <v>67</v>
      </c>
      <c r="JQ806" s="10">
        <f>JO806*1.2</f>
        <v>716.4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VLOOKUP(JU806,$A$879:$F$2524,6,FALSE)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VLOOKUP(KD806,$A$879:$F$2524,6,FALSE)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VLOOKUP(KM806,$A$879:$F$2524,6,FALSE)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VLOOKUP(KV806,$A$879:$F$2524,6,FALSE)</f>
        <v>597</v>
      </c>
      <c r="KZ806" s="179" t="s">
        <v>67</v>
      </c>
      <c r="LA806" s="10">
        <f>KY806*1.2</f>
        <v>716.4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VLOOKUP(LE806,$A$879:$F$2524,6,FALSE)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VLOOKUP(LN806,$A$879:$F$2524,6,FALSE)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VLOOKUP(LW806,$A$879:$F$2524,6,FALSE)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VLOOKUP(MF806,$A$879:$F$2524,6,FALSE)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VLOOKUP(MO806,$A$879:$F$2524,6,FALSE)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VLOOKUP(MX806,$A$879:$F$2524,6,FALSE)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VLOOKUP(NG806,$A$879:$F$2524,6,FALSE)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VLOOKUP(NP806,$A$879:$F$2524,6,FALSE)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VLOOKUP(NY806,$A$879:$F$2524,6,FALSE)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VLOOKUP(OH806,$A$879:$F$2524,6,FALSE)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VLOOKUP(OQ806,$A$879:$F$2524,6,FALSE)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VLOOKUP(OZ806,$A$879:$F$2524,6,FALSE)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VLOOKUP(PI806,$A$879:$F$2524,6,FALSE)</f>
        <v>252</v>
      </c>
      <c r="PM806" s="179" t="s">
        <v>67</v>
      </c>
      <c r="PN806" s="10">
        <f>PL806*1.2</f>
        <v>302.39999999999998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VLOOKUP(PR806,$A$879:$F$2524,6,FALSE)</f>
        <v>84</v>
      </c>
      <c r="PV806" s="179" t="s">
        <v>67</v>
      </c>
      <c r="PW806" s="10">
        <f>PU806*1.2</f>
        <v>100.8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VLOOKUP(QA806,$A$879:$F$2524,6,FALSE)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VLOOKUP(QJ806,$A$879:$F$2524,6,FALSE)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VLOOKUP(QS806,$A$879:$F$2524,6,FALSE)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VLOOKUP(RB806,$A$879:$F$2524,6,FALSE)</f>
        <v>252</v>
      </c>
      <c r="RF806" s="179" t="s">
        <v>67</v>
      </c>
      <c r="RG806" s="10">
        <f>RE806*1.2</f>
        <v>302.39999999999998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VLOOKUP(RK806,$A$879:$F$2524,6,FALSE)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VLOOKUP(RT806,$A$879:$F$2524,6,FALSE)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VLOOKUP(SC806,$A$879:$F$2524,6,FALSE)</f>
        <v>252</v>
      </c>
      <c r="SG806" s="179" t="s">
        <v>67</v>
      </c>
      <c r="SH806" s="10">
        <f>SF806*1.2</f>
        <v>302.39999999999998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VLOOKUP(SL806,$A$879:$F$2524,6,FALSE)</f>
        <v>252</v>
      </c>
      <c r="SP806" s="179" t="s">
        <v>67</v>
      </c>
      <c r="SQ806" s="10">
        <f>SO806*1.2</f>
        <v>302.39999999999998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VLOOKUP(SU806,$A$879:$F$2524,6,FALSE)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VLOOKUP(TD806,$A$879:$F$2524,6,FALSE)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VLOOKUP(TM806,$A$879:$F$2524,6,FALSE)</f>
        <v>252</v>
      </c>
      <c r="TQ806" s="179" t="s">
        <v>67</v>
      </c>
      <c r="TR806" s="10">
        <f>TP806*1.2</f>
        <v>302.39999999999998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VLOOKUP(TV806,$A$879:$F$2524,6,FALSE)</f>
        <v>137</v>
      </c>
      <c r="TZ806" s="179" t="s">
        <v>67</v>
      </c>
      <c r="UA806" s="10">
        <f>TY806*1.2</f>
        <v>164.4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VLOOKUP(UE806,$A$879:$F$2524,6,FALSE)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VLOOKUP(UN806,$A$879:$F$2524,6,FALSE)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VLOOKUP(UW806,$A$879:$F$2524,6,FALSE)</f>
        <v>62</v>
      </c>
      <c r="VA806" s="179" t="s">
        <v>67</v>
      </c>
      <c r="VB806" s="10">
        <f>UZ806*1.2</f>
        <v>74.399999999999991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VLOOKUP(VF806,$A$879:$F$2524,6,FALSE)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VLOOKUP(VO806,$A$879:$F$2524,6,FALSE)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VLOOKUP(VX806,$A$879:$F$2524,6,FALSE)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VLOOKUP(WG806,$A$879:$F$2524,6,FALSE)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VLOOKUP(WP806,$A$879:$F$2524,6,FALSE)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VLOOKUP(WY806,$A$879:$F$2524,6,FALSE)</f>
        <v>252</v>
      </c>
      <c r="XC806" s="179" t="s">
        <v>67</v>
      </c>
      <c r="XD806" s="10">
        <f>XB806*1.2</f>
        <v>302.39999999999998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VLOOKUP(XH806,$A$879:$F$2524,6,FALSE)</f>
        <v>137</v>
      </c>
      <c r="XL806" s="179" t="s">
        <v>67</v>
      </c>
      <c r="XM806" s="10">
        <f>XK806*1.2</f>
        <v>164.4</v>
      </c>
      <c r="XO806" s="239"/>
      <c r="XP806" s="179" t="s">
        <v>73</v>
      </c>
      <c r="XQ806" s="361" t="s">
        <v>1018</v>
      </c>
      <c r="XS806" s="180"/>
      <c r="XT806" s="180">
        <f>VLOOKUP(XQ806,$A$879:$F$2524,6,FALSE)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VLOOKUP(XZ806,$A$879:$F$2524,6,FALSE)</f>
        <v>137</v>
      </c>
      <c r="YD806" s="179" t="s">
        <v>67</v>
      </c>
      <c r="YE806" s="10">
        <f>YC806*1.2</f>
        <v>164.4</v>
      </c>
      <c r="YG806" s="239"/>
      <c r="YH806" s="179" t="s">
        <v>73</v>
      </c>
      <c r="YI806" s="361" t="s">
        <v>475</v>
      </c>
      <c r="YK806" s="180"/>
      <c r="YL806" s="180">
        <f>VLOOKUP(YI806,$A$879:$F$2524,6,FALSE)</f>
        <v>597</v>
      </c>
      <c r="YM806" s="179" t="s">
        <v>67</v>
      </c>
      <c r="YN806" s="10">
        <f>YL806*1.2</f>
        <v>716.4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VLOOKUP(YR806,$A$879:$F$2524,6,FALSE)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VLOOKUP(ZA806,$A$879:$F$2524,6,FALSE)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VLOOKUP(ZJ806,$A$879:$F$2524,6,FALSE)</f>
        <v>597</v>
      </c>
      <c r="ZN806" s="179" t="s">
        <v>67</v>
      </c>
      <c r="ZO806" s="10">
        <f>ZM806*1.2</f>
        <v>716.4</v>
      </c>
      <c r="ZQ806" s="239"/>
      <c r="ZR806" s="179" t="s">
        <v>73</v>
      </c>
      <c r="ZS806" s="361" t="s">
        <v>575</v>
      </c>
      <c r="ZU806" s="180"/>
      <c r="ZV806" s="180">
        <f>VLOOKUP(ZS806,$A$879:$F$2524,6,FALSE)</f>
        <v>252</v>
      </c>
      <c r="ZW806" s="179" t="s">
        <v>67</v>
      </c>
      <c r="ZX806" s="10">
        <f>ZV806*1.2</f>
        <v>302.39999999999998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VLOOKUP(AAB806,$A$879:$F$2524,6,FALSE)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VLOOKUP(AAK806,$A$879:$F$2524,6,FALSE)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VLOOKUP(AAT806,$A$879:$F$2524,6,FALSE)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VLOOKUP(ABC806,$A$879:$F$2524,6,FALSE)</f>
        <v>252</v>
      </c>
      <c r="ABG806" s="179" t="s">
        <v>67</v>
      </c>
      <c r="ABH806" s="10">
        <f>ABF806*1.2</f>
        <v>302.39999999999998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VLOOKUP(ABL806,$A$879:$F$2524,6,FALSE)</f>
        <v>417</v>
      </c>
      <c r="ABP806" s="179" t="s">
        <v>67</v>
      </c>
      <c r="ABQ806" s="10">
        <f>ABO806*1.2</f>
        <v>500.4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VLOOKUP(ABU806,$A$879:$F$2524,6,FALSE)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VLOOKUP(ACD806,$A$879:$F$2524,6,FALSE)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VLOOKUP(ACM806,$A$879:$F$2524,6,FALSE)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VLOOKUP(ACV806,$A$879:$F$2524,6,FALSE)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VLOOKUP(ADE806,$A$879:$F$2524,6,FALSE)</f>
        <v>417</v>
      </c>
      <c r="ADI806" s="179" t="s">
        <v>67</v>
      </c>
      <c r="ADJ806" s="10">
        <f>ADH806*1.2</f>
        <v>500.4</v>
      </c>
      <c r="ADL806" s="239"/>
      <c r="ADM806" s="179" t="s">
        <v>73</v>
      </c>
      <c r="ADN806" s="75" t="s">
        <v>183</v>
      </c>
      <c r="ADP806" s="180"/>
      <c r="ADQ806" s="180" t="e">
        <f>VLOOKUP(ADN806,$A$879:$F$2524,6,FALSE)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VLOOKUP(ADW806,$A$879:$F$2524,6,FALSE)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VLOOKUP(AEF806,$A$879:$F$2524,6,FALSE)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VLOOKUP(AEO806,$A$879:$F$2524,6,FALSE)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VLOOKUP(AEX806,$A$879:$F$2524,6,FALSE)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VLOOKUP(AFG806,$A$879:$F$2524,6,FALSE)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VLOOKUP(AFP806,$A$879:$F$2524,6,FALSE)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VLOOKUP(AFY806,$A$879:$F$2524,6,FALSE)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VLOOKUP(AGH806,$A$879:$F$2524,6,FALSE)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VLOOKUP(AGQ806,$A$879:$F$2524,6,FALSE)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VLOOKUP(AGZ806,$A$879:$F$2524,6,FALSE)</f>
        <v>597</v>
      </c>
      <c r="AHD806" s="179" t="s">
        <v>67</v>
      </c>
      <c r="AHE806" s="10">
        <f>AHC806*1.2</f>
        <v>716.4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VLOOKUP(AHI806,$A$879:$F$2524,6,FALSE)</f>
        <v>597</v>
      </c>
      <c r="AHM806" s="179" t="s">
        <v>67</v>
      </c>
      <c r="AHN806" s="10">
        <f>AHL806*1.2</f>
        <v>716.4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VLOOKUP(AHR806,$A$879:$F$2524,6,FALSE)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VLOOKUP(AIA806,$A$879:$F$2524,6,FALSE)</f>
        <v>137</v>
      </c>
      <c r="AIE806" s="179" t="s">
        <v>67</v>
      </c>
      <c r="AIF806" s="10">
        <f>AID806*1.2</f>
        <v>164.4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VLOOKUP(AIJ806,$A$879:$F$2524,6,FALSE)</f>
        <v>597</v>
      </c>
      <c r="AIN806" s="179" t="s">
        <v>67</v>
      </c>
      <c r="AIO806" s="10">
        <f>AIM806*1.2</f>
        <v>716.4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VLOOKUP(AIS806,$A$879:$F$2524,6,FALSE)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VLOOKUP(AJB806,$A$879:$F$2524,6,FALSE)</f>
        <v>62</v>
      </c>
      <c r="AJF806" s="179" t="s">
        <v>67</v>
      </c>
      <c r="AJG806" s="10">
        <f>AJE806*1.2</f>
        <v>74.399999999999991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VLOOKUP(AJK806,$A$879:$F$2524,6,FALSE)</f>
        <v>137</v>
      </c>
      <c r="AJO806" s="179" t="s">
        <v>67</v>
      </c>
      <c r="AJP806" s="10">
        <f>AJN806*1.2</f>
        <v>164.4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VLOOKUP(AJT806,$A$879:$F$2524,6,FALSE)</f>
        <v>252</v>
      </c>
      <c r="AJX806" s="179" t="s">
        <v>67</v>
      </c>
      <c r="AJY806" s="10">
        <f>AJW806*1.2</f>
        <v>302.39999999999998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VLOOKUP(AKC806,$A$879:$F$2524,6,FALSE)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VLOOKUP(AKL806,$A$879:$F$2524,6,FALSE)</f>
        <v>252</v>
      </c>
      <c r="AKP806" s="179" t="s">
        <v>67</v>
      </c>
      <c r="AKQ806" s="10">
        <f>AKO806*1.2</f>
        <v>302.39999999999998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VLOOKUP(AKU806,$A$879:$F$2524,6,FALSE)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VLOOKUP(ALD806,$A$879:$F$2524,6,FALSE)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VLOOKUP(ALM806,$A$879:$F$2524,6,FALSE)</f>
        <v>417</v>
      </c>
      <c r="ALQ806" s="179" t="s">
        <v>67</v>
      </c>
      <c r="ALR806" s="10">
        <f>ALP806*1.2</f>
        <v>500.4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VLOOKUP(ALV806,$A$879:$F$2524,6,FALSE)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VLOOKUP(AME806,$A$879:$F$2524,6,FALSE)</f>
        <v>597</v>
      </c>
      <c r="AMI806" s="179" t="s">
        <v>67</v>
      </c>
      <c r="AMJ806" s="10">
        <f>AMH806*1.2</f>
        <v>716.4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VLOOKUP(AMN806,$A$879:$F$2524,6,FALSE)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VLOOKUP(AMW806,$A$879:$F$2524,6,FALSE)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VLOOKUP(ANF806,$A$879:$F$2524,6,FALSE)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VLOOKUP(ANO806,$A$879:$F$2524,6,FALSE)</f>
        <v>417</v>
      </c>
      <c r="ANS806" s="179" t="s">
        <v>67</v>
      </c>
      <c r="ANT806" s="10">
        <f>ANR806*1.2</f>
        <v>500.4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VLOOKUP(ANX806,$A$879:$F$2524,6,FALSE)</f>
        <v>597</v>
      </c>
      <c r="AOB806" s="179" t="s">
        <v>67</v>
      </c>
      <c r="AOC806" s="10">
        <f>AOA806*1.2</f>
        <v>716.4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VLOOKUP(AOG806,$A$879:$F$2524,6,FALSE)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VLOOKUP(AOP806,$A$879:$F$2524,6,FALSE)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VLOOKUP(AOY806,$A$879:$F$2524,6,FALSE)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VLOOKUP(APH806,$A$879:$F$2524,6,FALSE)</f>
        <v>597</v>
      </c>
      <c r="APL806" s="179" t="s">
        <v>67</v>
      </c>
      <c r="APM806" s="10">
        <f>APK806*1.2</f>
        <v>716.4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VLOOKUP(APQ806,$A$879:$F$2524,6,FALSE)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VLOOKUP(APZ806,$A$879:$F$2524,6,FALSE)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VLOOKUP(AQI806,$A$879:$F$2524,6,FALSE)</f>
        <v>597</v>
      </c>
      <c r="AQM806" s="179" t="s">
        <v>67</v>
      </c>
      <c r="AQN806" s="10">
        <f>AQL806*1.2</f>
        <v>716.4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VLOOKUP(AQR806,$A$879:$F$2524,6,FALSE)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VLOOKUP(ARA806,$A$879:$F$2524,6,FALSE)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VLOOKUP(ARJ806,$A$879:$F$2524,6,FALSE)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VLOOKUP(ARS806,$A$879:$F$2524,6,FALSE)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VLOOKUP(ASB806,$A$879:$F$2524,6,FALSE)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VLOOKUP(ASK806,$A$879:$F$2524,6,FALSE)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VLOOKUP(AST806,$A$879:$F$2524,6,FALSE)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VLOOKUP(ATC806,$A$879:$F$2524,6,FALSE)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VLOOKUP(ATL806,$A$879:$F$2524,6,FALSE)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VLOOKUP(ATU806,$A$879:$F$2524,6,FALSE)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VLOOKUP(AUD806,$A$879:$F$2524,6,FALSE)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VLOOKUP(AUM806,$A$879:$F$2524,6,FALSE)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VLOOKUP(AUV806,$A$879:$F$2524,6,FALSE)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VLOOKUP(AVE806,$A$879:$F$2524,6,FALSE)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VLOOKUP(AVN806,$A$879:$F$2524,6,FALSE)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VLOOKUP(AVW806,$A$879:$F$2524,6,FALSE)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VLOOKUP(AWF806,$A$879:$F$2524,6,FALSE)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VLOOKUP(AWO806,$A$879:$F$2524,6,FALSE)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VLOOKUP(AWX806,$A$879:$F$2524,6,FALSE)</f>
        <v>84</v>
      </c>
      <c r="AXB806" s="179" t="s">
        <v>67</v>
      </c>
      <c r="AXC806" s="10">
        <f>AXA806*1.2</f>
        <v>100.8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VLOOKUP(AXG806,$A$879:$F$2524,6,FALSE)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VLOOKUP(AXP806,$A$879:$F$2524,6,FALSE)</f>
        <v>252</v>
      </c>
      <c r="AXT806" s="179" t="s">
        <v>67</v>
      </c>
      <c r="AXU806" s="10">
        <f>AXS806*1.2</f>
        <v>302.39999999999998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VLOOKUP(AXY806,$A$879:$F$2524,6,FALSE)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VLOOKUP(AYH806,$A$879:$F$2524,6,FALSE)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VLOOKUP(AYQ806,$A$879:$F$2524,6,FALSE)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VLOOKUP(AYZ806,$A$879:$F$2524,6,FALSE)</f>
        <v>597</v>
      </c>
      <c r="AZD806" s="179" t="s">
        <v>67</v>
      </c>
      <c r="AZE806" s="10">
        <f>AZC806*1.2</f>
        <v>716.4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VLOOKUP(AZI806,$A$879:$F$2524,6,FALSE)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VLOOKUP(AZR806,$A$879:$F$2524,6,FALSE)</f>
        <v>252</v>
      </c>
      <c r="AZV806" s="179" t="s">
        <v>67</v>
      </c>
      <c r="AZW806" s="10">
        <f>AZU806*1.2</f>
        <v>302.39999999999998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VLOOKUP(BAA806,$A$879:$F$2524,6,FALSE)</f>
        <v>252</v>
      </c>
      <c r="BAE806" s="179" t="s">
        <v>67</v>
      </c>
      <c r="BAF806" s="10">
        <f>BAD806*1.2</f>
        <v>302.39999999999998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VLOOKUP(BAJ806,$A$879:$F$2524,6,FALSE)</f>
        <v>597</v>
      </c>
      <c r="BAN806" s="179" t="s">
        <v>67</v>
      </c>
      <c r="BAO806" s="10">
        <f>BAM806*1.2</f>
        <v>716.4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VLOOKUP(BAS806,$A$879:$F$2524,6,FALSE)</f>
        <v>417</v>
      </c>
      <c r="BAW806" s="179" t="s">
        <v>67</v>
      </c>
      <c r="BAX806" s="10">
        <f>BAV806*1.2</f>
        <v>500.4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VLOOKUP(BBB806,$A$879:$F$2524,6,FALSE)</f>
        <v>137</v>
      </c>
      <c r="BBF806" s="179" t="s">
        <v>67</v>
      </c>
      <c r="BBG806" s="10">
        <f>BBE806*1.2</f>
        <v>164.4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VLOOKUP(BBK806,$A$879:$F$2524,6,FALSE)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VLOOKUP(BBT806,$A$879:$F$2524,6,FALSE)</f>
        <v>252</v>
      </c>
      <c r="BBX806" s="179" t="s">
        <v>67</v>
      </c>
      <c r="BBY806" s="10">
        <f>BBW806*1.2</f>
        <v>302.39999999999998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VLOOKUP(BCC806,$A$879:$F$2524,6,FALSE)</f>
        <v>597</v>
      </c>
      <c r="BCG806" s="179" t="s">
        <v>67</v>
      </c>
      <c r="BCH806" s="10">
        <f>BCF806*1.2</f>
        <v>716.4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VLOOKUP(BCL806,$A$879:$F$2524,6,FALSE)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VLOOKUP(BCU806,$A$879:$F$2524,6,FALSE)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VLOOKUP(BDD806,$A$879:$F$2524,6,FALSE)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VLOOKUP(BDM806,$A$879:$F$2524,6,FALSE)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VLOOKUP(BDV806,$A$879:$F$2524,6,FALSE)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VLOOKUP(BEE806,$A$879:$F$2524,6,FALSE)</f>
        <v>417</v>
      </c>
      <c r="BEI806" s="179" t="s">
        <v>67</v>
      </c>
      <c r="BEJ806" s="10">
        <f>BEH806*1.2</f>
        <v>500.4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VLOOKUP(BEN806,$A$879:$F$2524,6,FALSE)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VLOOKUP(BEW806,$A$879:$F$2524,6,FALSE)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VLOOKUP(BFF806,$A$879:$F$2524,6,FALSE)</f>
        <v>597</v>
      </c>
      <c r="BFJ806" s="179" t="s">
        <v>67</v>
      </c>
      <c r="BFK806" s="10">
        <f>BFI806*1.2</f>
        <v>716.4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VLOOKUP(BFO806,$A$879:$F$2524,6,FALSE)</f>
        <v>597</v>
      </c>
      <c r="BFS806" s="179" t="s">
        <v>67</v>
      </c>
      <c r="BFT806" s="10">
        <f>BFR806*1.2</f>
        <v>716.4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VLOOKUP(BFX806,$A$879:$F$2524,6,FALSE)</f>
        <v>597</v>
      </c>
      <c r="BGB806" s="179" t="s">
        <v>67</v>
      </c>
      <c r="BGC806" s="10">
        <f>BGA806*1.2</f>
        <v>716.4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VLOOKUP(BGG806,$A$879:$F$2524,6,FALSE)</f>
        <v>417</v>
      </c>
      <c r="BGK806" s="179" t="s">
        <v>67</v>
      </c>
      <c r="BGL806" s="10">
        <f>BGJ806*1.2</f>
        <v>500.4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VLOOKUP(BGP806,$A$879:$F$2524,6,FALSE)</f>
        <v>252</v>
      </c>
      <c r="BGT806" s="179" t="s">
        <v>67</v>
      </c>
      <c r="BGU806" s="10">
        <f>BGS806*1.2</f>
        <v>302.39999999999998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VLOOKUP(BGY806,$A$879:$F$2524,6,FALSE)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VLOOKUP(B807,$A$879:$F$2524,6,FALSE)</f>
        <v>597</v>
      </c>
      <c r="F807" s="179" t="s">
        <v>69</v>
      </c>
      <c r="G807" s="10">
        <f>E807*1.1</f>
        <v>656.7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VLOOKUP(K807,$A$879:$F$2524,6,FALSE)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VLOOKUP(T807,$A$879:$F$2524,6,FALSE)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VLOOKUP(AC807,$A$879:$F$2524,6,FALSE)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VLOOKUP(AL807,$A$879:$F$2524,6,FALSE)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VLOOKUP(AU807,$A$879:$F$2524,6,FALSE)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VLOOKUP(BD807,$A$879:$F$2524,6,FALSE)</f>
        <v>417</v>
      </c>
      <c r="BH807" s="179" t="s">
        <v>69</v>
      </c>
      <c r="BI807" s="10">
        <f>BG807*1.1</f>
        <v>458.70000000000005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VLOOKUP(BM807,$A$879:$F$2524,6,FALSE)</f>
        <v>62</v>
      </c>
      <c r="BQ807" s="179" t="s">
        <v>69</v>
      </c>
      <c r="BR807" s="10">
        <f>BP807*1.1</f>
        <v>68.2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VLOOKUP(BV807,$A$879:$F$2524,6,FALSE)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VLOOKUP(CE807,$A$879:$F$2524,6,FALSE)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VLOOKUP(CN807,$A$879:$F$2524,6,FALSE)</f>
        <v>137</v>
      </c>
      <c r="CR807" s="179" t="s">
        <v>69</v>
      </c>
      <c r="CS807" s="10">
        <f>CQ807*1.1</f>
        <v>150.70000000000002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VLOOKUP(CW807,$A$879:$F$2524,6,FALSE)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VLOOKUP(DF807,$A$879:$F$2524,6,FALSE)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VLOOKUP(DO807,$A$879:$F$2524,6,FALSE)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VLOOKUP(DX807,$A$879:$F$2524,6,FALSE)</f>
        <v>252</v>
      </c>
      <c r="EB807" s="179" t="s">
        <v>69</v>
      </c>
      <c r="EC807" s="10">
        <f>EA807*1.1</f>
        <v>277.20000000000005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VLOOKUP(EG807,$A$879:$F$2524,6,FALSE)</f>
        <v>137</v>
      </c>
      <c r="EK807" s="179" t="s">
        <v>69</v>
      </c>
      <c r="EL807" s="10">
        <f>EJ807*1.1</f>
        <v>150.70000000000002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VLOOKUP(EP807,$A$879:$F$2524,6,FALSE)</f>
        <v>137</v>
      </c>
      <c r="ET807" s="179" t="s">
        <v>69</v>
      </c>
      <c r="EU807" s="10">
        <f>ES807*1.1</f>
        <v>150.70000000000002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VLOOKUP(EY807,$A$879:$F$2524,6,FALSE)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VLOOKUP(FH807,$A$879:$F$2524,6,FALSE)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VLOOKUP(FQ807,$A$879:$F$2524,6,FALSE)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VLOOKUP(FZ807,$A$879:$F$2524,6,FALSE)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VLOOKUP(GI807,$A$879:$F$2524,6,FALSE)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VLOOKUP(GR807,$A$879:$F$2524,6,FALSE)</f>
        <v>417</v>
      </c>
      <c r="GV807" s="179" t="s">
        <v>69</v>
      </c>
      <c r="GW807" s="10">
        <f>GU807*1.1</f>
        <v>458.70000000000005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VLOOKUP(HA807,$A$879:$F$2524,6,FALSE)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VLOOKUP(HJ807,$A$879:$F$2524,6,FALSE)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VLOOKUP(HS807,$A$879:$F$2524,6,FALSE)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VLOOKUP(IB807,$A$879:$F$2524,6,FALSE)</f>
        <v>252</v>
      </c>
      <c r="IF807" s="179" t="s">
        <v>69</v>
      </c>
      <c r="IG807" s="10">
        <f>IE807*1.1</f>
        <v>277.20000000000005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VLOOKUP(IK807,$A$879:$F$2524,6,FALSE)</f>
        <v>597</v>
      </c>
      <c r="IO807" s="179" t="s">
        <v>69</v>
      </c>
      <c r="IP807" s="10">
        <f>IN807*1.1</f>
        <v>656.7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VLOOKUP(IT807,$A$879:$F$2524,6,FALSE)</f>
        <v>417</v>
      </c>
      <c r="IX807" s="179" t="s">
        <v>69</v>
      </c>
      <c r="IY807" s="10">
        <f>IW807*1.1</f>
        <v>458.70000000000005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VLOOKUP(JC807,$A$879:$F$2524,6,FALSE)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VLOOKUP(JL807,$A$879:$F$2524,6,FALSE)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VLOOKUP(JU807,$A$879:$F$2524,6,FALSE)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VLOOKUP(KD807,$A$879:$F$2524,6,FALSE)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VLOOKUP(KM807,$A$879:$F$2524,6,FALSE)</f>
        <v>417</v>
      </c>
      <c r="KQ807" s="179" t="s">
        <v>69</v>
      </c>
      <c r="KR807" s="10">
        <f>KP807*1.1</f>
        <v>458.70000000000005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VLOOKUP(KV807,$A$879:$F$2524,6,FALSE)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VLOOKUP(LE807,$A$879:$F$2524,6,FALSE)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VLOOKUP(LN807,$A$879:$F$2524,6,FALSE)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VLOOKUP(LW807,$A$879:$F$2524,6,FALSE)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VLOOKUP(MF807,$A$879:$F$2524,6,FALSE)</f>
        <v>137</v>
      </c>
      <c r="MJ807" s="179" t="s">
        <v>69</v>
      </c>
      <c r="MK807" s="10">
        <f>MI807*1.1</f>
        <v>150.70000000000002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VLOOKUP(MO807,$A$879:$F$2524,6,FALSE)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VLOOKUP(MX807,$A$879:$F$2524,6,FALSE)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VLOOKUP(NG807,$A$879:$F$2524,6,FALSE)</f>
        <v>62</v>
      </c>
      <c r="NK807" s="179" t="s">
        <v>69</v>
      </c>
      <c r="NL807" s="10">
        <f>NJ807*1.1</f>
        <v>68.2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VLOOKUP(NP807,$A$879:$F$2524,6,FALSE)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VLOOKUP(NY807,$A$879:$F$2524,6,FALSE)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VLOOKUP(OH807,$A$879:$F$2524,6,FALSE)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VLOOKUP(OQ807,$A$879:$F$2524,6,FALSE)</f>
        <v>417</v>
      </c>
      <c r="OU807" s="179" t="s">
        <v>69</v>
      </c>
      <c r="OV807" s="10">
        <f>OT807*1.1</f>
        <v>458.70000000000005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VLOOKUP(OZ807,$A$879:$F$2524,6,FALSE)</f>
        <v>84</v>
      </c>
      <c r="PD807" s="179" t="s">
        <v>69</v>
      </c>
      <c r="PE807" s="10">
        <f>PC807*1.1</f>
        <v>92.4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VLOOKUP(PI807,$A$879:$F$2524,6,FALSE)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VLOOKUP(PR807,$A$879:$F$2524,6,FALSE)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VLOOKUP(QA807,$A$879:$F$2524,6,FALSE)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VLOOKUP(QJ807,$A$879:$F$2524,6,FALSE)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VLOOKUP(QS807,$A$879:$F$2524,6,FALSE)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VLOOKUP(RB807,$A$879:$F$2524,6,FALSE)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VLOOKUP(RK807,$A$879:$F$2524,6,FALSE)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VLOOKUP(RT807,$A$879:$F$2524,6,FALSE)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VLOOKUP(SC807,$A$879:$F$2524,6,FALSE)</f>
        <v>137</v>
      </c>
      <c r="SG807" s="179" t="s">
        <v>69</v>
      </c>
      <c r="SH807" s="10">
        <f>SF807*1.1</f>
        <v>150.70000000000002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VLOOKUP(SL807,$A$879:$F$2524,6,FALSE)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VLOOKUP(SU807,$A$879:$F$2524,6,FALSE)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VLOOKUP(TD807,$A$879:$F$2524,6,FALSE)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VLOOKUP(TM807,$A$879:$F$2524,6,FALSE)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VLOOKUP(TV807,$A$879:$F$2524,6,FALSE)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VLOOKUP(UE807,$A$879:$F$2524,6,FALSE)</f>
        <v>62</v>
      </c>
      <c r="UI807" s="179" t="s">
        <v>69</v>
      </c>
      <c r="UJ807" s="10">
        <f>UH807*1.1</f>
        <v>68.2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VLOOKUP(UN807,$A$879:$F$2524,6,FALSE)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VLOOKUP(UW807,$A$879:$F$2524,6,FALSE)</f>
        <v>417</v>
      </c>
      <c r="VA807" s="179" t="s">
        <v>69</v>
      </c>
      <c r="VB807" s="10">
        <f>UZ807*1.1</f>
        <v>458.70000000000005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VLOOKUP(VF807,$A$879:$F$2524,6,FALSE)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VLOOKUP(VO807,$A$879:$F$2524,6,FALSE)</f>
        <v>252</v>
      </c>
      <c r="VS807" s="179" t="s">
        <v>69</v>
      </c>
      <c r="VT807" s="10">
        <f>VR807*1.1</f>
        <v>277.20000000000005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VLOOKUP(VX807,$A$879:$F$2524,6,FALSE)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VLOOKUP(WG807,$A$879:$F$2524,6,FALSE)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VLOOKUP(WP807,$A$879:$F$2524,6,FALSE)</f>
        <v>62</v>
      </c>
      <c r="WT807" s="179" t="s">
        <v>69</v>
      </c>
      <c r="WU807" s="10">
        <f>WS807*1.1</f>
        <v>68.2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VLOOKUP(WY807,$A$879:$F$2524,6,FALSE)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VLOOKUP(XH807,$A$879:$F$2524,6,FALSE)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VLOOKUP(XQ807,$A$879:$F$2524,6,FALSE)</f>
        <v>597</v>
      </c>
      <c r="XU807" s="179" t="s">
        <v>69</v>
      </c>
      <c r="XV807" s="10">
        <f>XT807*1.1</f>
        <v>656.7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VLOOKUP(XZ807,$A$879:$F$2524,6,FALSE)</f>
        <v>252</v>
      </c>
      <c r="YD807" s="179" t="s">
        <v>69</v>
      </c>
      <c r="YE807" s="10">
        <f>YC807*1.1</f>
        <v>277.20000000000005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VLOOKUP(YI807,$A$879:$F$2524,6,FALSE)</f>
        <v>137</v>
      </c>
      <c r="YM807" s="179" t="s">
        <v>69</v>
      </c>
      <c r="YN807" s="10">
        <f>YL807*1.1</f>
        <v>150.70000000000002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VLOOKUP(YR807,$A$879:$F$2524,6,FALSE)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VLOOKUP(ZA807,$A$879:$F$2524,6,FALSE)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VLOOKUP(ZJ807,$A$879:$F$2524,6,FALSE)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VLOOKUP(ZS807,$A$879:$F$2524,6,FALSE)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VLOOKUP(AAB807,$A$879:$F$2524,6,FALSE)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VLOOKUP(AAK807,$A$879:$F$2524,6,FALSE)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VLOOKUP(AAT807,$A$879:$F$2524,6,FALSE)</f>
        <v>417</v>
      </c>
      <c r="AAX807" s="179" t="s">
        <v>69</v>
      </c>
      <c r="AAY807" s="10">
        <f>AAW807*1.1</f>
        <v>458.70000000000005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VLOOKUP(ABC807,$A$879:$F$2524,6,FALSE)</f>
        <v>62</v>
      </c>
      <c r="ABG807" s="179" t="s">
        <v>69</v>
      </c>
      <c r="ABH807" s="10">
        <f>ABF807*1.1</f>
        <v>68.2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VLOOKUP(ABL807,$A$879:$F$2524,6,FALSE)</f>
        <v>84</v>
      </c>
      <c r="ABP807" s="179" t="s">
        <v>69</v>
      </c>
      <c r="ABQ807" s="10">
        <f>ABO807*1.1</f>
        <v>92.4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VLOOKUP(ABU807,$A$879:$F$2524,6,FALSE)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VLOOKUP(ACD807,$A$879:$F$2524,6,FALSE)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VLOOKUP(ACM807,$A$879:$F$2524,6,FALSE)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VLOOKUP(ACV807,$A$879:$F$2524,6,FALSE)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VLOOKUP(ADE807,$A$879:$F$2524,6,FALSE)</f>
        <v>84</v>
      </c>
      <c r="ADI807" s="179" t="s">
        <v>69</v>
      </c>
      <c r="ADJ807" s="10">
        <f>ADH807*1.1</f>
        <v>92.4</v>
      </c>
      <c r="ADL807" s="239"/>
      <c r="ADM807" s="179" t="s">
        <v>74</v>
      </c>
      <c r="ADN807" s="75" t="s">
        <v>183</v>
      </c>
      <c r="ADP807" s="180"/>
      <c r="ADQ807" s="180" t="e">
        <f>VLOOKUP(ADN807,$A$879:$F$2524,6,FALSE)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VLOOKUP(ADW807,$A$879:$F$2524,6,FALSE)</f>
        <v>62</v>
      </c>
      <c r="AEA807" s="179" t="s">
        <v>69</v>
      </c>
      <c r="AEB807" s="10">
        <f>ADZ807*1.1</f>
        <v>68.2</v>
      </c>
      <c r="AED807" s="239"/>
      <c r="AEE807" s="179" t="s">
        <v>74</v>
      </c>
      <c r="AEF807" s="75" t="s">
        <v>183</v>
      </c>
      <c r="AEH807" s="180"/>
      <c r="AEI807" s="180" t="e">
        <f>VLOOKUP(AEF807,$A$879:$F$2524,6,FALSE)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VLOOKUP(AEO807,$A$879:$F$2524,6,FALSE)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VLOOKUP(AEX807,$A$879:$F$2524,6,FALSE)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VLOOKUP(AFG807,$A$879:$F$2524,6,FALSE)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VLOOKUP(AFP807,$A$879:$F$2524,6,FALSE)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VLOOKUP(AFY807,$A$879:$F$2524,6,FALSE)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VLOOKUP(AGH807,$A$879:$F$2524,6,FALSE)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VLOOKUP(AGQ807,$A$879:$F$2524,6,FALSE)</f>
        <v>597</v>
      </c>
      <c r="AGU807" s="179" t="s">
        <v>69</v>
      </c>
      <c r="AGV807" s="10">
        <f>AGT807*1.1</f>
        <v>656.7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VLOOKUP(AGZ807,$A$879:$F$2524,6,FALSE)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VLOOKUP(AHI807,$A$879:$F$2524,6,FALSE)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VLOOKUP(AHR807,$A$879:$F$2524,6,FALSE)</f>
        <v>417</v>
      </c>
      <c r="AHV807" s="179" t="s">
        <v>69</v>
      </c>
      <c r="AHW807" s="10">
        <f>AHU807*1.1</f>
        <v>458.70000000000005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VLOOKUP(AIA807,$A$879:$F$2524,6,FALSE)</f>
        <v>62</v>
      </c>
      <c r="AIE807" s="179" t="s">
        <v>69</v>
      </c>
      <c r="AIF807" s="10">
        <f>AID807*1.1</f>
        <v>68.2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VLOOKUP(AIJ807,$A$879:$F$2524,6,FALSE)</f>
        <v>137</v>
      </c>
      <c r="AIN807" s="179" t="s">
        <v>69</v>
      </c>
      <c r="AIO807" s="10">
        <f>AIM807*1.1</f>
        <v>150.70000000000002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VLOOKUP(AIS807,$A$879:$F$2524,6,FALSE)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VLOOKUP(AJB807,$A$879:$F$2524,6,FALSE)</f>
        <v>597</v>
      </c>
      <c r="AJF807" s="179" t="s">
        <v>69</v>
      </c>
      <c r="AJG807" s="10">
        <f>AJE807*1.1</f>
        <v>656.7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VLOOKUP(AJK807,$A$879:$F$2524,6,FALSE)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VLOOKUP(AJT807,$A$879:$F$2524,6,FALSE)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VLOOKUP(AKC807,$A$879:$F$2524,6,FALSE)</f>
        <v>417</v>
      </c>
      <c r="AKG807" s="179" t="s">
        <v>69</v>
      </c>
      <c r="AKH807" s="10">
        <f>AKF807*1.1</f>
        <v>458.70000000000005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VLOOKUP(AKL807,$A$879:$F$2524,6,FALSE)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VLOOKUP(AKU807,$A$879:$F$2524,6,FALSE)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VLOOKUP(ALD807,$A$879:$F$2524,6,FALSE)</f>
        <v>62</v>
      </c>
      <c r="ALH807" s="179" t="s">
        <v>69</v>
      </c>
      <c r="ALI807" s="10">
        <f>ALG807*1.1</f>
        <v>68.2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VLOOKUP(ALM807,$A$879:$F$2524,6,FALSE)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VLOOKUP(ALV807,$A$879:$F$2524,6,FALSE)</f>
        <v>597</v>
      </c>
      <c r="ALZ807" s="179" t="s">
        <v>69</v>
      </c>
      <c r="AMA807" s="10">
        <f>ALY807*1.1</f>
        <v>656.7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VLOOKUP(AME807,$A$879:$F$2524,6,FALSE)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VLOOKUP(AMN807,$A$879:$F$2524,6,FALSE)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VLOOKUP(AMW807,$A$879:$F$2524,6,FALSE)</f>
        <v>137</v>
      </c>
      <c r="ANA807" s="179" t="s">
        <v>69</v>
      </c>
      <c r="ANB807" s="10">
        <f>AMZ807*1.1</f>
        <v>150.70000000000002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VLOOKUP(ANF807,$A$879:$F$2524,6,FALSE)</f>
        <v>252</v>
      </c>
      <c r="ANJ807" s="179" t="s">
        <v>69</v>
      </c>
      <c r="ANK807" s="10">
        <f>ANI807*1.1</f>
        <v>277.20000000000005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VLOOKUP(ANO807,$A$879:$F$2524,6,FALSE)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VLOOKUP(ANX807,$A$879:$F$2524,6,FALSE)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VLOOKUP(AOG807,$A$879:$F$2524,6,FALSE)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VLOOKUP(AOP807,$A$879:$F$2524,6,FALSE)</f>
        <v>62</v>
      </c>
      <c r="AOT807" s="179" t="s">
        <v>69</v>
      </c>
      <c r="AOU807" s="10">
        <f>AOS807*1.1</f>
        <v>68.2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VLOOKUP(AOY807,$A$879:$F$2524,6,FALSE)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VLOOKUP(APH807,$A$879:$F$2524,6,FALSE)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VLOOKUP(APQ807,$A$879:$F$2524,6,FALSE)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VLOOKUP(APZ807,$A$879:$F$2524,6,FALSE)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VLOOKUP(AQI807,$A$879:$F$2524,6,FALSE)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VLOOKUP(AQR807,$A$879:$F$2524,6,FALSE)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VLOOKUP(ARA807,$A$879:$F$2524,6,FALSE)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VLOOKUP(ARJ807,$A$879:$F$2524,6,FALSE)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VLOOKUP(ARS807,$A$879:$F$2524,6,FALSE)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VLOOKUP(ASB807,$A$879:$F$2524,6,FALSE)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VLOOKUP(ASK807,$A$879:$F$2524,6,FALSE)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VLOOKUP(AST807,$A$879:$F$2524,6,FALSE)</f>
        <v>62</v>
      </c>
      <c r="ASX807" s="179" t="s">
        <v>69</v>
      </c>
      <c r="ASY807" s="10">
        <f>ASW807*1.1</f>
        <v>68.2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VLOOKUP(ATC807,$A$879:$F$2524,6,FALSE)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VLOOKUP(ATL807,$A$879:$F$2524,6,FALSE)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VLOOKUP(ATU807,$A$879:$F$2524,6,FALSE)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VLOOKUP(AUD807,$A$879:$F$2524,6,FALSE)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VLOOKUP(AUM807,$A$879:$F$2524,6,FALSE)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VLOOKUP(AUV807,$A$879:$F$2524,6,FALSE)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VLOOKUP(AVE807,$A$879:$F$2524,6,FALSE)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VLOOKUP(AVN807,$A$879:$F$2524,6,FALSE)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VLOOKUP(AVW807,$A$879:$F$2524,6,FALSE)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VLOOKUP(AWF807,$A$879:$F$2524,6,FALSE)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VLOOKUP(AWO807,$A$879:$F$2524,6,FALSE)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VLOOKUP(AWX807,$A$879:$F$2524,6,FALSE)</f>
        <v>62</v>
      </c>
      <c r="AXB807" s="179" t="s">
        <v>69</v>
      </c>
      <c r="AXC807" s="10">
        <f>AXA807*1.1</f>
        <v>68.2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VLOOKUP(AXG807,$A$879:$F$2524,6,FALSE)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VLOOKUP(AXP807,$A$879:$F$2524,6,FALSE)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VLOOKUP(AXY807,$A$879:$F$2524,6,FALSE)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VLOOKUP(AYH807,$A$879:$F$2524,6,FALSE)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VLOOKUP(AYQ807,$A$879:$F$2524,6,FALSE)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VLOOKUP(AYZ807,$A$879:$F$2524,6,FALSE)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VLOOKUP(AZI807,$A$879:$F$2524,6,FALSE)</f>
        <v>62</v>
      </c>
      <c r="AZM807" s="179" t="s">
        <v>69</v>
      </c>
      <c r="AZN807" s="10">
        <f>AZL807*1.1</f>
        <v>68.2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VLOOKUP(AZR807,$A$879:$F$2524,6,FALSE)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VLOOKUP(BAA807,$A$879:$F$2524,6,FALSE)</f>
        <v>597</v>
      </c>
      <c r="BAE807" s="179" t="s">
        <v>69</v>
      </c>
      <c r="BAF807" s="10">
        <f>BAD807*1.1</f>
        <v>656.7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VLOOKUP(BAJ807,$A$879:$F$2524,6,FALSE)</f>
        <v>417</v>
      </c>
      <c r="BAN807" s="179" t="s">
        <v>69</v>
      </c>
      <c r="BAO807" s="10">
        <f>BAM807*1.1</f>
        <v>458.70000000000005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VLOOKUP(BAS807,$A$879:$F$2524,6,FALSE)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VLOOKUP(BBB807,$A$879:$F$2524,6,FALSE)</f>
        <v>252</v>
      </c>
      <c r="BBF807" s="179" t="s">
        <v>69</v>
      </c>
      <c r="BBG807" s="10">
        <f>BBE807*1.1</f>
        <v>277.20000000000005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VLOOKUP(BBK807,$A$879:$F$2524,6,FALSE)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VLOOKUP(BBT807,$A$879:$F$2524,6,FALSE)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VLOOKUP(BCC807,$A$879:$F$2524,6,FALSE)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VLOOKUP(BCL807,$A$879:$F$2524,6,FALSE)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VLOOKUP(BCU807,$A$879:$F$2524,6,FALSE)</f>
        <v>417</v>
      </c>
      <c r="BCY807" s="179" t="s">
        <v>69</v>
      </c>
      <c r="BCZ807" s="10">
        <f>BCX807*1.1</f>
        <v>458.70000000000005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VLOOKUP(BDD807,$A$879:$F$2524,6,FALSE)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VLOOKUP(BDM807,$A$879:$F$2524,6,FALSE)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VLOOKUP(BDV807,$A$879:$F$2524,6,FALSE)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VLOOKUP(BEE807,$A$879:$F$2524,6,FALSE)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VLOOKUP(BEN807,$A$879:$F$2524,6,FALSE)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VLOOKUP(BEW807,$A$879:$F$2524,6,FALSE)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VLOOKUP(BFF807,$A$879:$F$2524,6,FALSE)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VLOOKUP(BFO807,$A$879:$F$2524,6,FALSE)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VLOOKUP(BFX807,$A$879:$F$2524,6,FALSE)</f>
        <v>252</v>
      </c>
      <c r="BGB807" s="179" t="s">
        <v>69</v>
      </c>
      <c r="BGC807" s="10">
        <f>BGA807*1.1</f>
        <v>277.20000000000005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VLOOKUP(BGG807,$A$879:$F$2524,6,FALSE)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VLOOKUP(BGP807,$A$879:$F$2524,6,FALSE)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VLOOKUP(BGY807,$A$879:$F$2524,6,FALSE)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2329.1999999999998</v>
      </c>
      <c r="I808" s="233"/>
      <c r="J808" s="179"/>
      <c r="K808" s="437"/>
      <c r="M808" s="179"/>
      <c r="N808" s="179"/>
      <c r="O808" s="179"/>
      <c r="P808" s="10"/>
      <c r="Q808" s="10">
        <f>SUM(P803:P807)</f>
        <v>2651.4</v>
      </c>
      <c r="R808" s="233"/>
      <c r="S808" s="179"/>
      <c r="T808" s="437"/>
      <c r="V808" s="179"/>
      <c r="W808" s="179"/>
      <c r="X808" s="179"/>
      <c r="Y808" s="10"/>
      <c r="Z808" s="10">
        <f>SUM(Y803:Y807)</f>
        <v>1989.0000000000002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2703.6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2013.5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2706.1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3088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2191.3000000000002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2512.6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2542.0000000000005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2120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2584.3999999999996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2746.2999999999997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2173.3000000000002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2780.5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1766.8000000000002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1917.8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1750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2178.1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2644.1000000000004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2287.1000000000004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2576.8000000000002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2011.5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2238.3000000000002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1615.4999999999998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2803.2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2742.1000000000004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2280.4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2486.6999999999998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3041.1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2086.6999999999998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2121.6999999999998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2431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2872.6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2593.4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1676.6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3091.2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2085.5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1990.9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2173.9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2113.3000000000002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2242.3999999999996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1698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2798.3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1918.3000000000002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1972.5000000000002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1782.5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1188.5000000000002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1901.6999999999998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2368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2443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3102.7999999999997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1923.1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1903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746.1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2141.8000000000002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1445.1000000000001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2586.2999999999997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1770.9000000000003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2083.2999999999997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1615.6000000000001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2569.3000000000002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1748.7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2323.1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1275.3000000000002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1784.8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2291.2999999999997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2642.6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2376.9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2473.6000000000004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1854.6000000000001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1737.7000000000003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1775.3000000000002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1616.8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2551.9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2645.7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2116.4000000000005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2208.6999999999998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2109.9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2601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1767.6000000000001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2326.3999999999996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2190.1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2155.4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1967.8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1740.7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2345.1000000000004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2948.4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2747.4999999999995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1940.9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2169.0000000000005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2204.1000000000004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2814.4000000000005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2298.2999999999997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2401.6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2044.3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2574.6999999999998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2162.7999999999997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1787.8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2741.7999999999997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2993.8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1804.9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2736.3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1906.6999999999998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1274.3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2545.4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2057.5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2577.6999999999998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3106.2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2517.5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2694.2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1577.8000000000002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1839.1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2180.5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1932.9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1793.8999999999999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2250.6999999999998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2631.4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2670.3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2269.6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2129.4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2290.1999999999998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1235.1999999999998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1951.8000000000002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2470.1000000000004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2778.8999999999996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2104.7999999999997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1739.1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1686.4999999999998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2178.4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2587.5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2239.1999999999998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2780.5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2035.1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2273.6999999999998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2574.8000000000002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VLOOKUP(B809,$A$879:$F$2524,6,FALSE)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VLOOKUP(K809,$A$879:$F$2524,6,FALSE)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VLOOKUP(T809,$A$879:$F$2524,6,FALSE)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VLOOKUP(AC809,$A$879:$F$2524,6,FALSE)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VLOOKUP(AL809,$A$879:$F$2524,6,FALSE)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VLOOKUP(AU809,$A$879:$F$2524,6,FALSE)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VLOOKUP(BD809,$A$879:$F$2524,6,FALSE)</f>
        <v>523</v>
      </c>
      <c r="BH809" s="179" t="s">
        <v>61</v>
      </c>
      <c r="BI809" s="10">
        <f>BG809*1.5*BF809</f>
        <v>784.5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VLOOKUP(BM809,$A$879:$F$2524,6,FALSE)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VLOOKUP(BV809,$A$879:$F$2524,6,FALSE)</f>
        <v>523</v>
      </c>
      <c r="BZ809" s="179" t="s">
        <v>61</v>
      </c>
      <c r="CA809" s="10">
        <f>BY809*1.5*BX809</f>
        <v>784.5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VLOOKUP(CE809,$A$879:$F$2524,6,FALSE)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VLOOKUP(CN809,$A$879:$F$2524,6,FALSE)</f>
        <v>523</v>
      </c>
      <c r="CR809" s="179" t="s">
        <v>61</v>
      </c>
      <c r="CS809" s="10">
        <f>CQ809*1.5*CP809</f>
        <v>784.5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VLOOKUP(CW809,$A$879:$F$2524,6,FALSE)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VLOOKUP(DF809,$A$879:$F$2524,6,FALSE)</f>
        <v>523</v>
      </c>
      <c r="DJ809" s="179" t="s">
        <v>61</v>
      </c>
      <c r="DK809" s="10">
        <f>DI809*1.5*DH809</f>
        <v>784.5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VLOOKUP(DO809,$A$879:$F$2524,6,FALSE)</f>
        <v>523</v>
      </c>
      <c r="DS809" s="179" t="s">
        <v>61</v>
      </c>
      <c r="DT809" s="10">
        <f>DR809*1.5*DQ809</f>
        <v>784.5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VLOOKUP(DX809,$A$879:$F$2524,6,FALSE)</f>
        <v>523</v>
      </c>
      <c r="EB809" s="179" t="s">
        <v>61</v>
      </c>
      <c r="EC809" s="10">
        <f>EA809*1.5*DZ809</f>
        <v>784.5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VLOOKUP(EG809,$A$879:$F$2524,6,FALSE)</f>
        <v>523</v>
      </c>
      <c r="EK809" s="179" t="s">
        <v>61</v>
      </c>
      <c r="EL809" s="10">
        <f>EJ809*1.5*EI809</f>
        <v>784.5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VLOOKUP(EP809,$A$879:$F$2524,6,FALSE)</f>
        <v>523</v>
      </c>
      <c r="ET809" s="179" t="s">
        <v>61</v>
      </c>
      <c r="EU809" s="10">
        <f>ES809*1.5*ER809</f>
        <v>784.5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VLOOKUP(EY809,$A$879:$F$2524,6,FALSE)</f>
        <v>523</v>
      </c>
      <c r="FC809" s="179" t="s">
        <v>61</v>
      </c>
      <c r="FD809" s="10">
        <f>FB809*1.5*FA809</f>
        <v>784.5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VLOOKUP(FH809,$A$879:$F$2524,6,FALSE)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VLOOKUP(FQ809,$A$879:$F$2524,6,FALSE)</f>
        <v>523</v>
      </c>
      <c r="FU809" s="179" t="s">
        <v>61</v>
      </c>
      <c r="FV809" s="10">
        <f>FT809*1.5*FS809</f>
        <v>784.5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VLOOKUP(FZ809,$A$879:$F$2524,6,FALSE)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VLOOKUP(GI809,$A$879:$F$2524,6,FALSE)</f>
        <v>523</v>
      </c>
      <c r="GM809" s="179" t="s">
        <v>61</v>
      </c>
      <c r="GN809" s="10">
        <f>GL809*1.5*GK809</f>
        <v>784.5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VLOOKUP(GR809,$A$879:$F$2524,6,FALSE)</f>
        <v>523</v>
      </c>
      <c r="GV809" s="179" t="s">
        <v>61</v>
      </c>
      <c r="GW809" s="10">
        <f>GU809*1.5*GT809</f>
        <v>784.5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VLOOKUP(HA809,$A$879:$F$2524,6,FALSE)</f>
        <v>523</v>
      </c>
      <c r="HE809" s="179" t="s">
        <v>61</v>
      </c>
      <c r="HF809" s="10">
        <f>HD809*1.5*HC809</f>
        <v>784.5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VLOOKUP(HJ809,$A$879:$F$2524,6,FALSE)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VLOOKUP(HS809,$A$879:$F$2524,6,FALSE)</f>
        <v>179</v>
      </c>
      <c r="HW809" s="179" t="s">
        <v>61</v>
      </c>
      <c r="HX809" s="10">
        <f>HV809*1.5*HU809</f>
        <v>268.5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VLOOKUP(IB809,$A$879:$F$2524,6,FALSE)</f>
        <v>523</v>
      </c>
      <c r="IF809" s="179" t="s">
        <v>61</v>
      </c>
      <c r="IG809" s="10">
        <f>IE809*1.5*ID809</f>
        <v>784.5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VLOOKUP(IK809,$A$879:$F$2524,6,FALSE)</f>
        <v>183</v>
      </c>
      <c r="IO809" s="179" t="s">
        <v>61</v>
      </c>
      <c r="IP809" s="10">
        <f>IN809*1.5*IM809</f>
        <v>274.5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VLOOKUP(IT809,$A$879:$F$2524,6,FALSE)</f>
        <v>523</v>
      </c>
      <c r="IX809" s="179" t="s">
        <v>61</v>
      </c>
      <c r="IY809" s="10">
        <f>IW809*1.5*IV809</f>
        <v>784.5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VLOOKUP(JC809,$A$879:$F$2524,6,FALSE)</f>
        <v>523</v>
      </c>
      <c r="JG809" s="179" t="s">
        <v>61</v>
      </c>
      <c r="JH809" s="10">
        <f>JF809*1.5*JE809</f>
        <v>784.5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VLOOKUP(JL809,$A$879:$F$2524,6,FALSE)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VLOOKUP(JU809,$A$879:$F$2524,6,FALSE)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VLOOKUP(KD809,$A$879:$F$2524,6,FALSE)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VLOOKUP(KM809,$A$879:$F$2524,6,FALSE)</f>
        <v>296</v>
      </c>
      <c r="KQ809" s="179" t="s">
        <v>61</v>
      </c>
      <c r="KR809" s="10">
        <f>KP809*1.5*KO809</f>
        <v>444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VLOOKUP(KV809,$A$879:$F$2524,6,FALSE)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VLOOKUP(LE809,$A$879:$F$2524,6,FALSE)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VLOOKUP(LN809,$A$879:$F$2524,6,FALSE)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VLOOKUP(LW809,$A$879:$F$2524,6,FALSE)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VLOOKUP(MF809,$A$879:$F$2524,6,FALSE)</f>
        <v>179</v>
      </c>
      <c r="MJ809" s="179" t="s">
        <v>61</v>
      </c>
      <c r="MK809" s="10">
        <f>MI809*1.5*MH809</f>
        <v>268.5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VLOOKUP(MO809,$A$879:$F$2524,6,FALSE)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VLOOKUP(MX809,$A$879:$F$2524,6,FALSE)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VLOOKUP(NG809,$A$879:$F$2524,6,FALSE)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VLOOKUP(NP809,$A$879:$F$2524,6,FALSE)</f>
        <v>179</v>
      </c>
      <c r="NT809" s="179" t="s">
        <v>61</v>
      </c>
      <c r="NU809" s="10">
        <f>NS809*1.5*NR809</f>
        <v>268.5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VLOOKUP(NY809,$A$879:$F$2524,6,FALSE)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VLOOKUP(OH809,$A$879:$F$2524,6,FALSE)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VLOOKUP(OQ809,$A$879:$F$2524,6,FALSE)</f>
        <v>523</v>
      </c>
      <c r="OU809" s="179" t="s">
        <v>61</v>
      </c>
      <c r="OV809" s="10">
        <f>OT809*1.5*OS809</f>
        <v>784.5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VLOOKUP(OZ809,$A$879:$F$2524,6,FALSE)</f>
        <v>296</v>
      </c>
      <c r="PD809" s="179" t="s">
        <v>61</v>
      </c>
      <c r="PE809" s="10">
        <f>PC809*1.5*PB809</f>
        <v>444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VLOOKUP(PI809,$A$879:$F$2524,6,FALSE)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VLOOKUP(PR809,$A$879:$F$2524,6,FALSE)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VLOOKUP(QA809,$A$879:$F$2524,6,FALSE)</f>
        <v>179</v>
      </c>
      <c r="QE809" s="179" t="s">
        <v>61</v>
      </c>
      <c r="QF809" s="10">
        <f>QD809*1.5*QC809</f>
        <v>268.5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VLOOKUP(QJ809,$A$879:$F$2524,6,FALSE)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VLOOKUP(QS809,$A$879:$F$2524,6,FALSE)</f>
        <v>523</v>
      </c>
      <c r="QW809" s="179" t="s">
        <v>61</v>
      </c>
      <c r="QX809" s="10">
        <f>QV809*1.5*QU809</f>
        <v>784.5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VLOOKUP(RB809,$A$879:$F$2524,6,FALSE)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VLOOKUP(RK809,$A$879:$F$2524,6,FALSE)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VLOOKUP(RT809,$A$879:$F$2524,6,FALSE)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VLOOKUP(SC809,$A$879:$F$2524,6,FALSE)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VLOOKUP(SL809,$A$879:$F$2524,6,FALSE)</f>
        <v>179</v>
      </c>
      <c r="SP809" s="179" t="s">
        <v>61</v>
      </c>
      <c r="SQ809" s="10">
        <f>SO809*1.5*SN809</f>
        <v>268.5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VLOOKUP(SU809,$A$879:$F$2524,6,FALSE)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VLOOKUP(TD809,$A$879:$F$2524,6,FALSE)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VLOOKUP(TM809,$A$879:$F$2524,6,FALSE)</f>
        <v>179</v>
      </c>
      <c r="TQ809" s="179" t="s">
        <v>61</v>
      </c>
      <c r="TR809" s="10">
        <f>TP809*1.5*TO809</f>
        <v>268.5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VLOOKUP(TV809,$A$879:$F$2524,6,FALSE)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VLOOKUP(UE809,$A$879:$F$2524,6,FALSE)</f>
        <v>134</v>
      </c>
      <c r="UI809" s="179" t="s">
        <v>61</v>
      </c>
      <c r="UJ809" s="10">
        <f>UH809*1.5*UG809</f>
        <v>201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VLOOKUP(UN809,$A$879:$F$2524,6,FALSE)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VLOOKUP(UW809,$A$879:$F$2524,6,FALSE)</f>
        <v>523</v>
      </c>
      <c r="VA809" s="179" t="s">
        <v>61</v>
      </c>
      <c r="VB809" s="10">
        <f>UZ809*1.5*UY809</f>
        <v>784.5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VLOOKUP(VF809,$A$879:$F$2524,6,FALSE)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VLOOKUP(VO809,$A$879:$F$2524,6,FALSE)</f>
        <v>183</v>
      </c>
      <c r="VS809" s="179" t="s">
        <v>61</v>
      </c>
      <c r="VT809" s="10">
        <f>VR809*1.5*VQ809</f>
        <v>274.5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VLOOKUP(VX809,$A$879:$F$2524,6,FALSE)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VLOOKUP(WG809,$A$879:$F$2524,6,FALSE)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VLOOKUP(WP809,$A$879:$F$2524,6,FALSE)</f>
        <v>462</v>
      </c>
      <c r="WT809" s="179" t="s">
        <v>61</v>
      </c>
      <c r="WU809" s="10">
        <f>WS809*1.5*WR809</f>
        <v>900.9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VLOOKUP(WY809,$A$879:$F$2524,6,FALSE)</f>
        <v>462</v>
      </c>
      <c r="XC809" s="179" t="s">
        <v>61</v>
      </c>
      <c r="XD809" s="10">
        <f>XB809*1.5*XA809</f>
        <v>693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VLOOKUP(XH809,$A$879:$F$2524,6,FALSE)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VLOOKUP(XQ809,$A$879:$F$2524,6,FALSE)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VLOOKUP(XZ809,$A$879:$F$2524,6,FALSE)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VLOOKUP(YI809,$A$879:$F$2524,6,FALSE)</f>
        <v>523</v>
      </c>
      <c r="YM809" s="179" t="s">
        <v>61</v>
      </c>
      <c r="YN809" s="10">
        <f>YL809*1.5*YK809</f>
        <v>784.5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VLOOKUP(YR809,$A$879:$F$2524,6,FALSE)</f>
        <v>523</v>
      </c>
      <c r="YV809" s="179" t="s">
        <v>61</v>
      </c>
      <c r="YW809" s="10">
        <f>YU809*1.5*YT809</f>
        <v>784.5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VLOOKUP(ZA809,$A$879:$F$2524,6,FALSE)</f>
        <v>218</v>
      </c>
      <c r="ZE809" s="179" t="s">
        <v>61</v>
      </c>
      <c r="ZF809" s="10">
        <f>ZD809*1.5*ZC809</f>
        <v>327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VLOOKUP(ZJ809,$A$879:$F$2524,6,FALSE)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VLOOKUP(ZS809,$A$879:$F$2524,6,FALSE)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VLOOKUP(AAB809,$A$879:$F$2524,6,FALSE)</f>
        <v>523</v>
      </c>
      <c r="AAF809" s="179" t="s">
        <v>61</v>
      </c>
      <c r="AAG809" s="10">
        <f>AAE809*1.5*AAD809</f>
        <v>784.5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VLOOKUP(AAK809,$A$879:$F$2524,6,FALSE)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VLOOKUP(AAT809,$A$879:$F$2524,6,FALSE)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VLOOKUP(ABC809,$A$879:$F$2524,6,FALSE)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VLOOKUP(ABL809,$A$879:$F$2524,6,FALSE)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VLOOKUP(ABU809,$A$879:$F$2524,6,FALSE)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VLOOKUP(ACD809,$A$879:$F$2524,6,FALSE)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VLOOKUP(ACM809,$A$879:$F$2524,6,FALSE)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VLOOKUP(ACV809,$A$879:$F$2524,6,FALSE)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VLOOKUP(ADE809,$A$879:$F$2524,6,FALSE)</f>
        <v>17</v>
      </c>
      <c r="ADI809" s="179" t="s">
        <v>61</v>
      </c>
      <c r="ADJ809" s="10">
        <f>ADH809*1.5*ADG809</f>
        <v>25.5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VLOOKUP(ADN809,$A$879:$F$2524,6,FALSE)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VLOOKUP(ADW809,$A$879:$F$2524,6,FALSE)</f>
        <v>134</v>
      </c>
      <c r="AEA809" s="179" t="s">
        <v>61</v>
      </c>
      <c r="AEB809" s="10">
        <f>ADZ809*1.5*ADY809</f>
        <v>201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VLOOKUP(AEF809,$A$879:$F$2524,6,FALSE)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VLOOKUP(AEO809,$A$879:$F$2524,6,FALSE)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VLOOKUP(AEX809,$A$879:$F$2524,6,FALSE)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VLOOKUP(AFG809,$A$879:$F$2524,6,FALSE)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VLOOKUP(AFP809,$A$879:$F$2524,6,FALSE)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VLOOKUP(AFY809,$A$879:$F$2524,6,FALSE)</f>
        <v>523</v>
      </c>
      <c r="AGC809" s="179" t="s">
        <v>61</v>
      </c>
      <c r="AGD809" s="10">
        <f>AGB809*1.5*AGA809</f>
        <v>784.5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VLOOKUP(AGH809,$A$879:$F$2524,6,FALSE)</f>
        <v>523</v>
      </c>
      <c r="AGL809" s="179" t="s">
        <v>61</v>
      </c>
      <c r="AGM809" s="10">
        <f>AGK809*1.5*AGJ809</f>
        <v>784.5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VLOOKUP(AGQ809,$A$879:$F$2524,6,FALSE)</f>
        <v>523</v>
      </c>
      <c r="AGU809" s="179" t="s">
        <v>61</v>
      </c>
      <c r="AGV809" s="10">
        <f>AGT809*1.5*AGS809</f>
        <v>784.5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VLOOKUP(AGZ809,$A$879:$F$2524,6,FALSE)</f>
        <v>523</v>
      </c>
      <c r="AHD809" s="179" t="s">
        <v>61</v>
      </c>
      <c r="AHE809" s="10">
        <f>AHC809*1.5*AHB809</f>
        <v>784.5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VLOOKUP(AHI809,$A$879:$F$2524,6,FALSE)</f>
        <v>179</v>
      </c>
      <c r="AHM809" s="179" t="s">
        <v>61</v>
      </c>
      <c r="AHN809" s="10">
        <f>AHL809*1.5*AHK809</f>
        <v>268.5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VLOOKUP(AHR809,$A$879:$F$2524,6,FALSE)</f>
        <v>523</v>
      </c>
      <c r="AHV809" s="179" t="s">
        <v>61</v>
      </c>
      <c r="AHW809" s="10">
        <f>AHU809*1.5*AHT809</f>
        <v>784.5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VLOOKUP(AIA809,$A$879:$F$2524,6,FALSE)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VLOOKUP(AIJ809,$A$879:$F$2524,6,FALSE)</f>
        <v>17</v>
      </c>
      <c r="AIN809" s="179" t="s">
        <v>61</v>
      </c>
      <c r="AIO809" s="10">
        <f>AIM809*1.5*AIL809</f>
        <v>25.5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VLOOKUP(AIS809,$A$879:$F$2524,6,FALSE)</f>
        <v>523</v>
      </c>
      <c r="AIW809" s="179" t="s">
        <v>61</v>
      </c>
      <c r="AIX809" s="10">
        <f>AIV809*1.5*AIU809</f>
        <v>784.5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VLOOKUP(AJB809,$A$879:$F$2524,6,FALSE)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VLOOKUP(AJK809,$A$879:$F$2524,6,FALSE)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VLOOKUP(AJT809,$A$879:$F$2524,6,FALSE)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VLOOKUP(AKC809,$A$879:$F$2524,6,FALSE)</f>
        <v>179</v>
      </c>
      <c r="AKG809" s="179" t="s">
        <v>61</v>
      </c>
      <c r="AKH809" s="10">
        <f>AKF809*1.5*AKE809</f>
        <v>268.5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VLOOKUP(AKL809,$A$879:$F$2524,6,FALSE)</f>
        <v>523</v>
      </c>
      <c r="AKP809" s="179" t="s">
        <v>61</v>
      </c>
      <c r="AKQ809" s="10">
        <f>AKO809*1.5*AKN809</f>
        <v>784.5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VLOOKUP(AKU809,$A$879:$F$2524,6,FALSE)</f>
        <v>462</v>
      </c>
      <c r="AKY809" s="179" t="s">
        <v>61</v>
      </c>
      <c r="AKZ809" s="10">
        <f>AKX809*1.5*AKW809</f>
        <v>693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VLOOKUP(ALD809,$A$879:$F$2524,6,FALSE)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VLOOKUP(ALM809,$A$879:$F$2524,6,FALSE)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VLOOKUP(ALV809,$A$879:$F$2524,6,FALSE)</f>
        <v>179</v>
      </c>
      <c r="ALZ809" s="179" t="s">
        <v>61</v>
      </c>
      <c r="AMA809" s="10">
        <f>ALY809*1.5*ALX809</f>
        <v>268.5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VLOOKUP(AME809,$A$879:$F$2524,6,FALSE)</f>
        <v>179</v>
      </c>
      <c r="AMI809" s="179" t="s">
        <v>61</v>
      </c>
      <c r="AMJ809" s="10">
        <f>AMH809*1.5*AMG809</f>
        <v>268.5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VLOOKUP(AMN809,$A$879:$F$2524,6,FALSE)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VLOOKUP(AMW809,$A$879:$F$2524,6,FALSE)</f>
        <v>523</v>
      </c>
      <c r="ANA809" s="179" t="s">
        <v>61</v>
      </c>
      <c r="ANB809" s="10">
        <f>AMZ809*1.5*AMY809</f>
        <v>784.5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VLOOKUP(ANF809,$A$879:$F$2524,6,FALSE)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VLOOKUP(ANO809,$A$879:$F$2524,6,FALSE)</f>
        <v>179</v>
      </c>
      <c r="ANS809" s="179" t="s">
        <v>61</v>
      </c>
      <c r="ANT809" s="10">
        <f>ANR809*1.5*ANQ809</f>
        <v>268.5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VLOOKUP(ANX809,$A$879:$F$2524,6,FALSE)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VLOOKUP(AOG809,$A$879:$F$2524,6,FALSE)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VLOOKUP(AOP809,$A$879:$F$2524,6,FALSE)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VLOOKUP(AOY809,$A$879:$F$2524,6,FALSE)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VLOOKUP(APH809,$A$879:$F$2524,6,FALSE)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VLOOKUP(APQ809,$A$879:$F$2524,6,FALSE)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VLOOKUP(APZ809,$A$879:$F$2524,6,FALSE)</f>
        <v>523</v>
      </c>
      <c r="AQD809" s="179" t="s">
        <v>61</v>
      </c>
      <c r="AQE809" s="10">
        <f>AQC809*1.5*AQB809</f>
        <v>784.5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VLOOKUP(AQI809,$A$879:$F$2524,6,FALSE)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VLOOKUP(AQR809,$A$879:$F$2524,6,FALSE)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VLOOKUP(ARA809,$A$879:$F$2524,6,FALSE)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VLOOKUP(ARJ809,$A$879:$F$2524,6,FALSE)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VLOOKUP(ARS809,$A$879:$F$2524,6,FALSE)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VLOOKUP(ASB809,$A$879:$F$2524,6,FALSE)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VLOOKUP(ASK809,$A$879:$F$2524,6,FALSE)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VLOOKUP(AST809,$A$879:$F$2524,6,FALSE)</f>
        <v>134</v>
      </c>
      <c r="ASX809" s="179" t="s">
        <v>61</v>
      </c>
      <c r="ASY809" s="10">
        <f>ASW809*1.5*ASV809</f>
        <v>201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VLOOKUP(ATC809,$A$879:$F$2524,6,FALSE)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VLOOKUP(ATL809,$A$879:$F$2524,6,FALSE)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VLOOKUP(ATU809,$A$879:$F$2524,6,FALSE)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VLOOKUP(AUD809,$A$879:$F$2524,6,FALSE)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VLOOKUP(AUM809,$A$879:$F$2524,6,FALSE)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VLOOKUP(AUV809,$A$879:$F$2524,6,FALSE)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VLOOKUP(AVE809,$A$879:$F$2524,6,FALSE)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VLOOKUP(AVN809,$A$879:$F$2524,6,FALSE)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VLOOKUP(AVW809,$A$879:$F$2524,6,FALSE)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VLOOKUP(AWF809,$A$879:$F$2524,6,FALSE)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VLOOKUP(AWO809,$A$879:$F$2524,6,FALSE)</f>
        <v>462</v>
      </c>
      <c r="AWS809" s="179" t="s">
        <v>61</v>
      </c>
      <c r="AWT809" s="10">
        <f>AWR809*1.5*AWQ809</f>
        <v>693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VLOOKUP(AWX809,$A$879:$F$2524,6,FALSE)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VLOOKUP(AXG809,$A$879:$F$2524,6,FALSE)</f>
        <v>523</v>
      </c>
      <c r="AXK809" s="179" t="s">
        <v>61</v>
      </c>
      <c r="AXL809" s="10">
        <f>AXJ809*1.5*AXI809</f>
        <v>784.5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VLOOKUP(AXP809,$A$879:$F$2524,6,FALSE)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VLOOKUP(AXY809,$A$879:$F$2524,6,FALSE)</f>
        <v>523</v>
      </c>
      <c r="AYC809" s="179" t="s">
        <v>61</v>
      </c>
      <c r="AYD809" s="10">
        <f>AYB809*1.5*AYA809</f>
        <v>784.5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VLOOKUP(AYH809,$A$879:$F$2524,6,FALSE)</f>
        <v>523</v>
      </c>
      <c r="AYL809" s="179" t="s">
        <v>61</v>
      </c>
      <c r="AYM809" s="10">
        <f>AYK809*1.5*AYJ809</f>
        <v>784.5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VLOOKUP(AYQ809,$A$879:$F$2524,6,FALSE)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VLOOKUP(AYZ809,$A$879:$F$2524,6,FALSE)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VLOOKUP(AZI809,$A$879:$F$2524,6,FALSE)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VLOOKUP(AZR809,$A$879:$F$2524,6,FALSE)</f>
        <v>462</v>
      </c>
      <c r="AZV809" s="179" t="s">
        <v>61</v>
      </c>
      <c r="AZW809" s="10">
        <f>AZU809*1.5*AZT809</f>
        <v>693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VLOOKUP(BAA809,$A$879:$F$2524,6,FALSE)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VLOOKUP(BAJ809,$A$879:$F$2524,6,FALSE)</f>
        <v>462</v>
      </c>
      <c r="BAN809" s="179" t="s">
        <v>61</v>
      </c>
      <c r="BAO809" s="10">
        <f>BAM809*1.5*BAL809</f>
        <v>693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VLOOKUP(BAS809,$A$879:$F$2524,6,FALSE)</f>
        <v>218</v>
      </c>
      <c r="BAW809" s="179" t="s">
        <v>61</v>
      </c>
      <c r="BAX809" s="10">
        <f>BAV809*1.5*BAU809</f>
        <v>327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VLOOKUP(BBB809,$A$879:$F$2524,6,FALSE)</f>
        <v>523</v>
      </c>
      <c r="BBF809" s="179" t="s">
        <v>61</v>
      </c>
      <c r="BBG809" s="10">
        <f>BBE809*1.5*BBD809</f>
        <v>784.5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VLOOKUP(BBK809,$A$879:$F$2524,6,FALSE)</f>
        <v>462</v>
      </c>
      <c r="BBO809" s="179" t="s">
        <v>61</v>
      </c>
      <c r="BBP809" s="10">
        <f>BBN809*1.5*BBM809</f>
        <v>693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VLOOKUP(BBT809,$A$879:$F$2524,6,FALSE)</f>
        <v>523</v>
      </c>
      <c r="BBX809" s="179" t="s">
        <v>61</v>
      </c>
      <c r="BBY809" s="10">
        <f>BBW809*1.5*BBV809</f>
        <v>784.5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VLOOKUP(BCC809,$A$879:$F$2524,6,FALSE)</f>
        <v>462</v>
      </c>
      <c r="BCG809" s="179" t="s">
        <v>61</v>
      </c>
      <c r="BCH809" s="10">
        <f>BCF809*1.5*BCE809</f>
        <v>693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VLOOKUP(BCL809,$A$879:$F$2524,6,FALSE)</f>
        <v>17</v>
      </c>
      <c r="BCP809" s="179" t="s">
        <v>61</v>
      </c>
      <c r="BCQ809" s="10">
        <f>BCO809*1.5*BCN809</f>
        <v>25.5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VLOOKUP(BCU809,$A$879:$F$2524,6,FALSE)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VLOOKUP(BDD809,$A$879:$F$2524,6,FALSE)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VLOOKUP(BDM809,$A$879:$F$2524,6,FALSE)</f>
        <v>523</v>
      </c>
      <c r="BDQ809" s="179" t="s">
        <v>61</v>
      </c>
      <c r="BDR809" s="10">
        <f>BDP809*1.5*BDO809</f>
        <v>784.5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VLOOKUP(BDV809,$A$879:$F$2524,6,FALSE)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VLOOKUP(BEE809,$A$879:$F$2524,6,FALSE)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VLOOKUP(BEN809,$A$879:$F$2524,6,FALSE)</f>
        <v>134</v>
      </c>
      <c r="BER809" s="179" t="s">
        <v>61</v>
      </c>
      <c r="BES809" s="10">
        <f>BEQ809*1.5*BEP809</f>
        <v>201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VLOOKUP(BEW809,$A$879:$F$2524,6,FALSE)</f>
        <v>462</v>
      </c>
      <c r="BFA809" s="179" t="s">
        <v>61</v>
      </c>
      <c r="BFB809" s="10">
        <f>BEZ809*1.5*BEY809</f>
        <v>693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VLOOKUP(BFF809,$A$879:$F$2524,6,FALSE)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VLOOKUP(BFO809,$A$879:$F$2524,6,FALSE)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VLOOKUP(BFX809,$A$879:$F$2524,6,FALSE)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VLOOKUP(BGG809,$A$879:$F$2524,6,FALSE)</f>
        <v>179</v>
      </c>
      <c r="BGK809" s="179" t="s">
        <v>61</v>
      </c>
      <c r="BGL809" s="10">
        <f>BGJ809*1.5*BGI809</f>
        <v>268.5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VLOOKUP(BGP809,$A$879:$F$2524,6,FALSE)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VLOOKUP(BGY809,$A$879:$F$2524,6,FALSE)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VLOOKUP(B810,$A$879:$F$2524,6,FALSE)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VLOOKUP(K810,$A$879:$F$2524,6,FALSE)</f>
        <v>179</v>
      </c>
      <c r="O810" s="179" t="s">
        <v>63</v>
      </c>
      <c r="P810" s="10">
        <f>N810*1.4</f>
        <v>250.6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VLOOKUP(T810,$A$879:$F$2524,6,FALSE)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VLOOKUP(AC810,$A$879:$F$2524,6,FALSE)</f>
        <v>523</v>
      </c>
      <c r="AG810" s="179" t="s">
        <v>63</v>
      </c>
      <c r="AH810" s="10">
        <f>AF810*1.4</f>
        <v>732.19999999999993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VLOOKUP(AL810,$A$879:$F$2524,6,FALSE)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VLOOKUP(AU810,$A$879:$F$2524,6,FALSE)</f>
        <v>523</v>
      </c>
      <c r="AY810" s="179" t="s">
        <v>63</v>
      </c>
      <c r="AZ810" s="10">
        <f>AX810*1.4</f>
        <v>732.19999999999993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VLOOKUP(BD810,$A$879:$F$2524,6,FALSE)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VLOOKUP(BM810,$A$879:$F$2524,6,FALSE)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VLOOKUP(BV810,$A$879:$F$2524,6,FALSE)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VLOOKUP(CE810,$A$879:$F$2524,6,FALSE)</f>
        <v>462</v>
      </c>
      <c r="CI810" s="179" t="s">
        <v>63</v>
      </c>
      <c r="CJ810" s="10">
        <f>CH810*1.4</f>
        <v>646.79999999999995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VLOOKUP(CN810,$A$879:$F$2524,6,FALSE)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VLOOKUP(CW810,$A$879:$F$2524,6,FALSE)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VLOOKUP(DF810,$A$879:$F$2524,6,FALSE)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VLOOKUP(DO810,$A$879:$F$2524,6,FALSE)</f>
        <v>462</v>
      </c>
      <c r="DS810" s="179" t="s">
        <v>63</v>
      </c>
      <c r="DT810" s="10">
        <f>DR810*1.4</f>
        <v>646.79999999999995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VLOOKUP(DX810,$A$879:$F$2524,6,FALSE)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VLOOKUP(EG810,$A$879:$F$2524,6,FALSE)</f>
        <v>179</v>
      </c>
      <c r="EK810" s="179" t="s">
        <v>63</v>
      </c>
      <c r="EL810" s="10">
        <f>EJ810*1.4</f>
        <v>250.6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VLOOKUP(EP810,$A$879:$F$2524,6,FALSE)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VLOOKUP(EY810,$A$879:$F$2524,6,FALSE)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VLOOKUP(FH810,$A$879:$F$2524,6,FALSE)</f>
        <v>179</v>
      </c>
      <c r="FL810" s="179" t="s">
        <v>63</v>
      </c>
      <c r="FM810" s="10">
        <f>FK810*1.4</f>
        <v>250.6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VLOOKUP(FQ810,$A$879:$F$2524,6,FALSE)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VLOOKUP(FZ810,$A$879:$F$2524,6,FALSE)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VLOOKUP(GI810,$A$879:$F$2524,6,FALSE)</f>
        <v>134</v>
      </c>
      <c r="GM810" s="179" t="s">
        <v>63</v>
      </c>
      <c r="GN810" s="10">
        <f>GL810*1.4</f>
        <v>187.6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VLOOKUP(GR810,$A$879:$F$2524,6,FALSE)</f>
        <v>179</v>
      </c>
      <c r="GV810" s="179" t="s">
        <v>63</v>
      </c>
      <c r="GW810" s="10">
        <f>GU810*1.4</f>
        <v>250.6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VLOOKUP(HA810,$A$879:$F$2524,6,FALSE)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VLOOKUP(HJ810,$A$879:$F$2524,6,FALSE)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VLOOKUP(HS810,$A$879:$F$2524,6,FALSE)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VLOOKUP(IB810,$A$879:$F$2524,6,FALSE)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VLOOKUP(IK810,$A$879:$F$2524,6,FALSE)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VLOOKUP(IT810,$A$879:$F$2524,6,FALSE)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VLOOKUP(JC810,$A$879:$F$2524,6,FALSE)</f>
        <v>179</v>
      </c>
      <c r="JG810" s="179" t="s">
        <v>63</v>
      </c>
      <c r="JH810" s="10">
        <f>JF810*1.4</f>
        <v>250.6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VLOOKUP(JL810,$A$879:$F$2524,6,FALSE)</f>
        <v>523</v>
      </c>
      <c r="JP810" s="179" t="s">
        <v>63</v>
      </c>
      <c r="JQ810" s="10">
        <f>JO810*1.4</f>
        <v>732.19999999999993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VLOOKUP(JU810,$A$879:$F$2524,6,FALSE)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VLOOKUP(KD810,$A$879:$F$2524,6,FALSE)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VLOOKUP(KM810,$A$879:$F$2524,6,FALSE)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VLOOKUP(KV810,$A$879:$F$2524,6,FALSE)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VLOOKUP(LE810,$A$879:$F$2524,6,FALSE)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VLOOKUP(LN810,$A$879:$F$2524,6,FALSE)</f>
        <v>523</v>
      </c>
      <c r="LR810" s="179" t="s">
        <v>63</v>
      </c>
      <c r="LS810" s="10">
        <f>LQ810*1.4</f>
        <v>732.19999999999993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VLOOKUP(LW810,$A$879:$F$2524,6,FALSE)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VLOOKUP(MF810,$A$879:$F$2524,6,FALSE)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VLOOKUP(MO810,$A$879:$F$2524,6,FALSE)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VLOOKUP(MX810,$A$879:$F$2524,6,FALSE)</f>
        <v>523</v>
      </c>
      <c r="NB810" s="179" t="s">
        <v>63</v>
      </c>
      <c r="NC810" s="10">
        <f>NA810*1.4</f>
        <v>732.19999999999993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VLOOKUP(NG810,$A$879:$F$2524,6,FALSE)</f>
        <v>134</v>
      </c>
      <c r="NK810" s="179" t="s">
        <v>63</v>
      </c>
      <c r="NL810" s="10">
        <f>NJ810*1.4</f>
        <v>187.6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VLOOKUP(NP810,$A$879:$F$2524,6,FALSE)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VLOOKUP(NY810,$A$879:$F$2524,6,FALSE)</f>
        <v>179</v>
      </c>
      <c r="OC810" s="179" t="s">
        <v>63</v>
      </c>
      <c r="OD810" s="10">
        <f>OB810*1.4</f>
        <v>250.6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VLOOKUP(OH810,$A$879:$F$2524,6,FALSE)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VLOOKUP(OQ810,$A$879:$F$2524,6,FALSE)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VLOOKUP(OZ810,$A$879:$F$2524,6,FALSE)</f>
        <v>462</v>
      </c>
      <c r="PD810" s="179" t="s">
        <v>63</v>
      </c>
      <c r="PE810" s="10">
        <f>PC810*1.4</f>
        <v>646.79999999999995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VLOOKUP(PI810,$A$879:$F$2524,6,FALSE)</f>
        <v>462</v>
      </c>
      <c r="PM810" s="179" t="s">
        <v>63</v>
      </c>
      <c r="PN810" s="10">
        <f>PL810*1.4</f>
        <v>646.79999999999995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VLOOKUP(PR810,$A$879:$F$2524,6,FALSE)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VLOOKUP(QA810,$A$879:$F$2524,6,FALSE)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VLOOKUP(QJ810,$A$879:$F$2524,6,FALSE)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VLOOKUP(QS810,$A$879:$F$2524,6,FALSE)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VLOOKUP(RB810,$A$879:$F$2524,6,FALSE)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VLOOKUP(RK810,$A$879:$F$2524,6,FALSE)</f>
        <v>179</v>
      </c>
      <c r="RO810" s="179" t="s">
        <v>63</v>
      </c>
      <c r="RP810" s="10">
        <f>RN810*1.4</f>
        <v>250.6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VLOOKUP(RT810,$A$879:$F$2524,6,FALSE)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VLOOKUP(SC810,$A$879:$F$2524,6,FALSE)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VLOOKUP(SL810,$A$879:$F$2524,6,FALSE)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VLOOKUP(SU810,$A$879:$F$2524,6,FALSE)</f>
        <v>523</v>
      </c>
      <c r="SY810" s="179" t="s">
        <v>63</v>
      </c>
      <c r="SZ810" s="10">
        <f>SX810*1.4</f>
        <v>732.19999999999993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VLOOKUP(TD810,$A$879:$F$2524,6,FALSE)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VLOOKUP(TM810,$A$879:$F$2524,6,FALSE)</f>
        <v>218</v>
      </c>
      <c r="TQ810" s="179" t="s">
        <v>63</v>
      </c>
      <c r="TR810" s="10">
        <f>TP810*1.4</f>
        <v>305.2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VLOOKUP(TV810,$A$879:$F$2524,6,FALSE)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VLOOKUP(UE810,$A$879:$F$2524,6,FALSE)</f>
        <v>179</v>
      </c>
      <c r="UI810" s="179" t="s">
        <v>63</v>
      </c>
      <c r="UJ810" s="10">
        <f>UH810*1.4</f>
        <v>250.6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VLOOKUP(UN810,$A$879:$F$2524,6,FALSE)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VLOOKUP(UW810,$A$879:$F$2524,6,FALSE)</f>
        <v>17</v>
      </c>
      <c r="VA810" s="179" t="s">
        <v>63</v>
      </c>
      <c r="VB810" s="10">
        <f>UZ810*1.4</f>
        <v>23.799999999999997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VLOOKUP(VF810,$A$879:$F$2524,6,FALSE)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VLOOKUP(VO810,$A$879:$F$2524,6,FALSE)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VLOOKUP(VX810,$A$879:$F$2524,6,FALSE)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VLOOKUP(WG810,$A$879:$F$2524,6,FALSE)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VLOOKUP(WP810,$A$879:$F$2524,6,FALSE)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VLOOKUP(WY810,$A$879:$F$2524,6,FALSE)</f>
        <v>179</v>
      </c>
      <c r="XC810" s="179" t="s">
        <v>63</v>
      </c>
      <c r="XD810" s="10">
        <f>XB810*1.4</f>
        <v>250.6</v>
      </c>
      <c r="XF810" s="239"/>
      <c r="XG810" s="179" t="s">
        <v>76</v>
      </c>
      <c r="XH810" s="371" t="s">
        <v>576</v>
      </c>
      <c r="XJ810" s="180"/>
      <c r="XK810" s="180">
        <f>VLOOKUP(XH810,$A$879:$F$2524,6,FALSE)</f>
        <v>17</v>
      </c>
      <c r="XL810" s="179" t="s">
        <v>63</v>
      </c>
      <c r="XM810" s="10">
        <f>XK810*1.4</f>
        <v>23.799999999999997</v>
      </c>
      <c r="XO810" s="239"/>
      <c r="XP810" s="179" t="s">
        <v>76</v>
      </c>
      <c r="XQ810" s="361" t="s">
        <v>2093</v>
      </c>
      <c r="XS810" s="180"/>
      <c r="XT810" s="180">
        <f>VLOOKUP(XQ810,$A$879:$F$2524,6,FALSE)</f>
        <v>296</v>
      </c>
      <c r="XU810" s="179" t="s">
        <v>63</v>
      </c>
      <c r="XV810" s="10">
        <f>XT810*1.4</f>
        <v>414.4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VLOOKUP(XZ810,$A$879:$F$2524,6,FALSE)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VLOOKUP(YI810,$A$879:$F$2524,6,FALSE)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VLOOKUP(YR810,$A$879:$F$2524,6,FALSE)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VLOOKUP(ZA810,$A$879:$F$2524,6,FALSE)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VLOOKUP(ZJ810,$A$879:$F$2524,6,FALSE)</f>
        <v>523</v>
      </c>
      <c r="ZN810" s="179" t="s">
        <v>63</v>
      </c>
      <c r="ZO810" s="10">
        <f>ZM810*1.4</f>
        <v>732.19999999999993</v>
      </c>
      <c r="ZQ810" s="239"/>
      <c r="ZR810" s="179" t="s">
        <v>76</v>
      </c>
      <c r="ZS810" s="361" t="s">
        <v>1000</v>
      </c>
      <c r="ZU810" s="180"/>
      <c r="ZV810" s="180">
        <f>VLOOKUP(ZS810,$A$879:$F$2524,6,FALSE)</f>
        <v>462</v>
      </c>
      <c r="ZW810" s="179" t="s">
        <v>63</v>
      </c>
      <c r="ZX810" s="10">
        <f>ZV810*1.4</f>
        <v>646.79999999999995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VLOOKUP(AAB810,$A$879:$F$2524,6,FALSE)</f>
        <v>218</v>
      </c>
      <c r="AAF810" s="179" t="s">
        <v>63</v>
      </c>
      <c r="AAG810" s="10">
        <f>AAE810*1.4</f>
        <v>305.2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VLOOKUP(AAK810,$A$879:$F$2524,6,FALSE)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VLOOKUP(AAT810,$A$879:$F$2524,6,FALSE)</f>
        <v>523</v>
      </c>
      <c r="AAX810" s="179" t="s">
        <v>63</v>
      </c>
      <c r="AAY810" s="10">
        <f>AAW810*1.4</f>
        <v>732.19999999999993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VLOOKUP(ABC810,$A$879:$F$2524,6,FALSE)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VLOOKUP(ABL810,$A$879:$F$2524,6,FALSE)</f>
        <v>523</v>
      </c>
      <c r="ABP810" s="179" t="s">
        <v>63</v>
      </c>
      <c r="ABQ810" s="10">
        <f>ABO810*1.4</f>
        <v>732.19999999999993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VLOOKUP(ABU810,$A$879:$F$2524,6,FALSE)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VLOOKUP(ACD810,$A$879:$F$2524,6,FALSE)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VLOOKUP(ACM810,$A$879:$F$2524,6,FALSE)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VLOOKUP(ACV810,$A$879:$F$2524,6,FALSE)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VLOOKUP(ADE810,$A$879:$F$2524,6,FALSE)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VLOOKUP(ADN810,$A$879:$F$2524,6,FALSE)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VLOOKUP(ADW810,$A$879:$F$2524,6,FALSE)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VLOOKUP(AEF810,$A$879:$F$2524,6,FALSE)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VLOOKUP(AEO810,$A$879:$F$2524,6,FALSE)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VLOOKUP(AEX810,$A$879:$F$2524,6,FALSE)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VLOOKUP(AFG810,$A$879:$F$2524,6,FALSE)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VLOOKUP(AFP810,$A$879:$F$2524,6,FALSE)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VLOOKUP(AFY810,$A$879:$F$2524,6,FALSE)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VLOOKUP(AGH810,$A$879:$F$2524,6,FALSE)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VLOOKUP(AGQ810,$A$879:$F$2524,6,FALSE)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VLOOKUP(AGZ810,$A$879:$F$2524,6,FALSE)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VLOOKUP(AHI810,$A$879:$F$2524,6,FALSE)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VLOOKUP(AHR810,$A$879:$F$2524,6,FALSE)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VLOOKUP(AIA810,$A$879:$F$2524,6,FALSE)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VLOOKUP(AIJ810,$A$879:$F$2524,6,FALSE)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VLOOKUP(AIS810,$A$879:$F$2524,6,FALSE)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VLOOKUP(AJB810,$A$879:$F$2524,6,FALSE)</f>
        <v>462</v>
      </c>
      <c r="AJF810" s="179" t="s">
        <v>63</v>
      </c>
      <c r="AJG810" s="10">
        <f>AJE810*1.4</f>
        <v>646.79999999999995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VLOOKUP(AJK810,$A$879:$F$2524,6,FALSE)</f>
        <v>179</v>
      </c>
      <c r="AJO810" s="179" t="s">
        <v>63</v>
      </c>
      <c r="AJP810" s="10">
        <f>AJN810*1.4</f>
        <v>250.6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VLOOKUP(AJT810,$A$879:$F$2524,6,FALSE)</f>
        <v>523</v>
      </c>
      <c r="AJX810" s="179" t="s">
        <v>63</v>
      </c>
      <c r="AJY810" s="10">
        <f>AJW810*1.4</f>
        <v>732.19999999999993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VLOOKUP(AKC810,$A$879:$F$2524,6,FALSE)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VLOOKUP(AKL810,$A$879:$F$2524,6,FALSE)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VLOOKUP(AKU810,$A$879:$F$2524,6,FALSE)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VLOOKUP(ALD810,$A$879:$F$2524,6,FALSE)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VLOOKUP(ALM810,$A$879:$F$2524,6,FALSE)</f>
        <v>462</v>
      </c>
      <c r="ALQ810" s="179" t="s">
        <v>63</v>
      </c>
      <c r="ALR810" s="10">
        <f>ALP810*1.4</f>
        <v>646.79999999999995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VLOOKUP(ALV810,$A$879:$F$2524,6,FALSE)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VLOOKUP(AME810,$A$879:$F$2524,6,FALSE)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VLOOKUP(AMN810,$A$879:$F$2524,6,FALSE)</f>
        <v>523</v>
      </c>
      <c r="AMR810" s="179" t="s">
        <v>63</v>
      </c>
      <c r="AMS810" s="10">
        <f>AMQ810*1.4</f>
        <v>732.19999999999993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VLOOKUP(AMW810,$A$879:$F$2524,6,FALSE)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VLOOKUP(ANF810,$A$879:$F$2524,6,FALSE)</f>
        <v>179</v>
      </c>
      <c r="ANJ810" s="179" t="s">
        <v>63</v>
      </c>
      <c r="ANK810" s="10">
        <f>ANI810*1.4</f>
        <v>250.6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VLOOKUP(ANO810,$A$879:$F$2524,6,FALSE)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VLOOKUP(ANX810,$A$879:$F$2524,6,FALSE)</f>
        <v>17</v>
      </c>
      <c r="AOB810" s="179" t="s">
        <v>63</v>
      </c>
      <c r="AOC810" s="10">
        <f>AOA810*1.4</f>
        <v>23.799999999999997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VLOOKUP(AOG810,$A$879:$F$2524,6,FALSE)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VLOOKUP(AOP810,$A$879:$F$2524,6,FALSE)</f>
        <v>523</v>
      </c>
      <c r="AOT810" s="179" t="s">
        <v>63</v>
      </c>
      <c r="AOU810" s="10">
        <f>AOS810*1.4</f>
        <v>732.19999999999993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VLOOKUP(AOY810,$A$879:$F$2524,6,FALSE)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VLOOKUP(APH810,$A$879:$F$2524,6,FALSE)</f>
        <v>134</v>
      </c>
      <c r="APL810" s="179" t="s">
        <v>63</v>
      </c>
      <c r="APM810" s="10">
        <f>APK810*1.4</f>
        <v>187.6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VLOOKUP(APQ810,$A$879:$F$2524,6,FALSE)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VLOOKUP(APZ810,$A$879:$F$2524,6,FALSE)</f>
        <v>134</v>
      </c>
      <c r="AQD810" s="179" t="s">
        <v>63</v>
      </c>
      <c r="AQE810" s="10">
        <f>AQC810*1.4</f>
        <v>187.6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VLOOKUP(AQI810,$A$879:$F$2524,6,FALSE)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VLOOKUP(AQR810,$A$879:$F$2524,6,FALSE)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VLOOKUP(ARA810,$A$879:$F$2524,6,FALSE)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VLOOKUP(ARJ810,$A$879:$F$2524,6,FALSE)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VLOOKUP(ARS810,$A$879:$F$2524,6,FALSE)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VLOOKUP(ASB810,$A$879:$F$2524,6,FALSE)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VLOOKUP(ASK810,$A$879:$F$2524,6,FALSE)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VLOOKUP(AST810,$A$879:$F$2524,6,FALSE)</f>
        <v>183</v>
      </c>
      <c r="ASX810" s="179" t="s">
        <v>63</v>
      </c>
      <c r="ASY810" s="10">
        <f>ASW810*1.4</f>
        <v>256.2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VLOOKUP(ATC810,$A$879:$F$2524,6,FALSE)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VLOOKUP(ATL810,$A$879:$F$2524,6,FALSE)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VLOOKUP(ATU810,$A$879:$F$2524,6,FALSE)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VLOOKUP(AUD810,$A$879:$F$2524,6,FALSE)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VLOOKUP(AUM810,$A$879:$F$2524,6,FALSE)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VLOOKUP(AUV810,$A$879:$F$2524,6,FALSE)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VLOOKUP(AVE810,$A$879:$F$2524,6,FALSE)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VLOOKUP(AVN810,$A$879:$F$2524,6,FALSE)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VLOOKUP(AVW810,$A$879:$F$2524,6,FALSE)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VLOOKUP(AWF810,$A$879:$F$2524,6,FALSE)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VLOOKUP(AWO810,$A$879:$F$2524,6,FALSE)</f>
        <v>179</v>
      </c>
      <c r="AWS810" s="179" t="s">
        <v>63</v>
      </c>
      <c r="AWT810" s="10">
        <f>AWR810*1.4</f>
        <v>250.6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VLOOKUP(AWX810,$A$879:$F$2524,6,FALSE)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VLOOKUP(AXG810,$A$879:$F$2524,6,FALSE)</f>
        <v>17</v>
      </c>
      <c r="AXK810" s="179" t="s">
        <v>63</v>
      </c>
      <c r="AXL810" s="10">
        <f>AXJ810*1.4</f>
        <v>23.799999999999997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VLOOKUP(AXP810,$A$879:$F$2524,6,FALSE)</f>
        <v>523</v>
      </c>
      <c r="AXT810" s="179" t="s">
        <v>63</v>
      </c>
      <c r="AXU810" s="10">
        <f>AXS810*1.4</f>
        <v>732.19999999999993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VLOOKUP(AXY810,$A$879:$F$2524,6,FALSE)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VLOOKUP(AYH810,$A$879:$F$2524,6,FALSE)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VLOOKUP(AYQ810,$A$879:$F$2524,6,FALSE)</f>
        <v>183</v>
      </c>
      <c r="AYU810" s="179" t="s">
        <v>63</v>
      </c>
      <c r="AYV810" s="10">
        <f>AYT810*1.4</f>
        <v>256.2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VLOOKUP(AYZ810,$A$879:$F$2524,6,FALSE)</f>
        <v>523</v>
      </c>
      <c r="AZD810" s="179" t="s">
        <v>63</v>
      </c>
      <c r="AZE810" s="10">
        <f>AZC810*1.4</f>
        <v>732.19999999999993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VLOOKUP(AZI810,$A$879:$F$2524,6,FALSE)</f>
        <v>523</v>
      </c>
      <c r="AZM810" s="179" t="s">
        <v>63</v>
      </c>
      <c r="AZN810" s="10">
        <f>AZL810*1.4</f>
        <v>732.19999999999993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VLOOKUP(AZR810,$A$879:$F$2524,6,FALSE)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VLOOKUP(BAA810,$A$879:$F$2524,6,FALSE)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VLOOKUP(BAJ810,$A$879:$F$2524,6,FALSE)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VLOOKUP(BAS810,$A$879:$F$2524,6,FALSE)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VLOOKUP(BBB810,$A$879:$F$2524,6,FALSE)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VLOOKUP(BBK810,$A$879:$F$2524,6,FALSE)</f>
        <v>523</v>
      </c>
      <c r="BBO810" s="179" t="s">
        <v>63</v>
      </c>
      <c r="BBP810" s="10">
        <f>BBN810*1.4</f>
        <v>732.19999999999993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VLOOKUP(BBT810,$A$879:$F$2524,6,FALSE)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VLOOKUP(BCC810,$A$879:$F$2524,6,FALSE)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VLOOKUP(BCL810,$A$879:$F$2524,6,FALSE)</f>
        <v>523</v>
      </c>
      <c r="BCP810" s="179" t="s">
        <v>63</v>
      </c>
      <c r="BCQ810" s="10">
        <f>BCO810*1.4</f>
        <v>732.19999999999993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VLOOKUP(BCU810,$A$879:$F$2524,6,FALSE)</f>
        <v>523</v>
      </c>
      <c r="BCY810" s="179" t="s">
        <v>63</v>
      </c>
      <c r="BCZ810" s="10">
        <f>BCX810*1.4</f>
        <v>732.19999999999993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VLOOKUP(BDD810,$A$879:$F$2524,6,FALSE)</f>
        <v>462</v>
      </c>
      <c r="BDH810" s="179" t="s">
        <v>63</v>
      </c>
      <c r="BDI810" s="10">
        <f>BDG810*1.4</f>
        <v>646.79999999999995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VLOOKUP(BDM810,$A$879:$F$2524,6,FALSE)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VLOOKUP(BDV810,$A$879:$F$2524,6,FALSE)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VLOOKUP(BEE810,$A$879:$F$2524,6,FALSE)</f>
        <v>523</v>
      </c>
      <c r="BEI810" s="179" t="s">
        <v>63</v>
      </c>
      <c r="BEJ810" s="10">
        <f>BEH810*1.4</f>
        <v>732.19999999999993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VLOOKUP(BEN810,$A$879:$F$2524,6,FALSE)</f>
        <v>218</v>
      </c>
      <c r="BER810" s="179" t="s">
        <v>63</v>
      </c>
      <c r="BES810" s="10">
        <f>BEQ810*1.4</f>
        <v>305.2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VLOOKUP(BEW810,$A$879:$F$2524,6,FALSE)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VLOOKUP(BFF810,$A$879:$F$2524,6,FALSE)</f>
        <v>462</v>
      </c>
      <c r="BFJ810" s="179" t="s">
        <v>63</v>
      </c>
      <c r="BFK810" s="10">
        <f>BFI810*1.4</f>
        <v>646.79999999999995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VLOOKUP(BFO810,$A$879:$F$2524,6,FALSE)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VLOOKUP(BFX810,$A$879:$F$2524,6,FALSE)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VLOOKUP(BGG810,$A$879:$F$2524,6,FALSE)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VLOOKUP(BGP810,$A$879:$F$2524,6,FALSE)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VLOOKUP(BGY810,$A$879:$F$2524,6,FALSE)</f>
        <v>523</v>
      </c>
      <c r="BHC810" s="179" t="s">
        <v>63</v>
      </c>
      <c r="BHD810" s="10">
        <f>BHB810*1.4</f>
        <v>732.19999999999993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VLOOKUP(B811,$A$879:$F$2524,6,FALSE)</f>
        <v>523</v>
      </c>
      <c r="F811" s="179" t="s">
        <v>65</v>
      </c>
      <c r="G811" s="10">
        <f>E811*1.3</f>
        <v>679.9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VLOOKUP(K811,$A$879:$F$2524,6,FALSE)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VLOOKUP(T811,$A$879:$F$2524,6,FALSE)</f>
        <v>523</v>
      </c>
      <c r="X811" s="179" t="s">
        <v>65</v>
      </c>
      <c r="Y811" s="10">
        <f>W811*1.3</f>
        <v>679.9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VLOOKUP(AC811,$A$879:$F$2524,6,FALSE)</f>
        <v>462</v>
      </c>
      <c r="AG811" s="179" t="s">
        <v>65</v>
      </c>
      <c r="AH811" s="10">
        <f>AF811*1.3</f>
        <v>600.6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VLOOKUP(AL811,$A$879:$F$2524,6,FALSE)</f>
        <v>179</v>
      </c>
      <c r="AP811" s="179" t="s">
        <v>65</v>
      </c>
      <c r="AQ811" s="10">
        <f>AO811*1.3</f>
        <v>232.70000000000002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VLOOKUP(AU811,$A$879:$F$2524,6,FALSE)</f>
        <v>179</v>
      </c>
      <c r="AY811" s="179" t="s">
        <v>65</v>
      </c>
      <c r="AZ811" s="10">
        <f>AX811*1.3</f>
        <v>232.70000000000002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VLOOKUP(BD811,$A$879:$F$2524,6,FALSE)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VLOOKUP(BM811,$A$879:$F$2524,6,FALSE)</f>
        <v>296</v>
      </c>
      <c r="BQ811" s="179" t="s">
        <v>65</v>
      </c>
      <c r="BR811" s="10">
        <f>BP811*1.3</f>
        <v>384.8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VLOOKUP(BV811,$A$879:$F$2524,6,FALSE)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VLOOKUP(CE811,$A$879:$F$2524,6,FALSE)</f>
        <v>179</v>
      </c>
      <c r="CI811" s="179" t="s">
        <v>65</v>
      </c>
      <c r="CJ811" s="10">
        <f>CH811*1.3</f>
        <v>232.70000000000002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VLOOKUP(CN811,$A$879:$F$2524,6,FALSE)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VLOOKUP(CW811,$A$879:$F$2524,6,FALSE)</f>
        <v>179</v>
      </c>
      <c r="DA811" s="179" t="s">
        <v>65</v>
      </c>
      <c r="DB811" s="10">
        <f>CZ811*1.3</f>
        <v>232.70000000000002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VLOOKUP(DF811,$A$879:$F$2524,6,FALSE)</f>
        <v>17</v>
      </c>
      <c r="DJ811" s="179" t="s">
        <v>65</v>
      </c>
      <c r="DK811" s="10">
        <f>DI811*1.3</f>
        <v>22.1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VLOOKUP(DO811,$A$879:$F$2524,6,FALSE)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VLOOKUP(DX811,$A$879:$F$2524,6,FALSE)</f>
        <v>462</v>
      </c>
      <c r="EB811" s="179" t="s">
        <v>65</v>
      </c>
      <c r="EC811" s="10">
        <f>EA811*1.3</f>
        <v>600.6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VLOOKUP(EG811,$A$879:$F$2524,6,FALSE)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VLOOKUP(EP811,$A$879:$F$2524,6,FALSE)</f>
        <v>179</v>
      </c>
      <c r="ET811" s="179" t="s">
        <v>65</v>
      </c>
      <c r="EU811" s="10">
        <f>ES811*1.3</f>
        <v>232.70000000000002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VLOOKUP(EY811,$A$879:$F$2524,6,FALSE)</f>
        <v>17</v>
      </c>
      <c r="FC811" s="179" t="s">
        <v>65</v>
      </c>
      <c r="FD811" s="10">
        <f>FB811*1.3</f>
        <v>22.1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VLOOKUP(FH811,$A$879:$F$2524,6,FALSE)</f>
        <v>134</v>
      </c>
      <c r="FL811" s="179" t="s">
        <v>65</v>
      </c>
      <c r="FM811" s="10">
        <f>FK811*1.3</f>
        <v>174.20000000000002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VLOOKUP(FQ811,$A$879:$F$2524,6,FALSE)</f>
        <v>218</v>
      </c>
      <c r="FU811" s="179" t="s">
        <v>65</v>
      </c>
      <c r="FV811" s="10">
        <f>FT811*1.3</f>
        <v>283.40000000000003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VLOOKUP(FZ811,$A$879:$F$2524,6,FALSE)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VLOOKUP(GI811,$A$879:$F$2524,6,FALSE)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VLOOKUP(GR811,$A$879:$F$2524,6,FALSE)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VLOOKUP(HA811,$A$879:$F$2524,6,FALSE)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VLOOKUP(HJ811,$A$879:$F$2524,6,FALSE)</f>
        <v>179</v>
      </c>
      <c r="HN811" s="179" t="s">
        <v>65</v>
      </c>
      <c r="HO811" s="10">
        <f>HM811*1.3</f>
        <v>232.70000000000002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VLOOKUP(HS811,$A$879:$F$2524,6,FALSE)</f>
        <v>462</v>
      </c>
      <c r="HW811" s="179" t="s">
        <v>65</v>
      </c>
      <c r="HX811" s="10">
        <f>HV811*1.3</f>
        <v>600.6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VLOOKUP(IB811,$A$879:$F$2524,6,FALSE)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VLOOKUP(IK811,$A$879:$F$2524,6,FALSE)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VLOOKUP(IT811,$A$879:$F$2524,6,FALSE)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VLOOKUP(JC811,$A$879:$F$2524,6,FALSE)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VLOOKUP(JL811,$A$879:$F$2524,6,FALSE)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VLOOKUP(JU811,$A$879:$F$2524,6,FALSE)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VLOOKUP(KD811,$A$879:$F$2524,6,FALSE)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VLOOKUP(KM811,$A$879:$F$2524,6,FALSE)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VLOOKUP(KV811,$A$879:$F$2524,6,FALSE)</f>
        <v>462</v>
      </c>
      <c r="KZ811" s="179" t="s">
        <v>65</v>
      </c>
      <c r="LA811" s="10">
        <f>KY811*1.3</f>
        <v>600.6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VLOOKUP(LE811,$A$879:$F$2524,6,FALSE)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VLOOKUP(LN811,$A$879:$F$2524,6,FALSE)</f>
        <v>462</v>
      </c>
      <c r="LR811" s="179" t="s">
        <v>65</v>
      </c>
      <c r="LS811" s="10">
        <f>LQ811*1.3</f>
        <v>600.6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VLOOKUP(LW811,$A$879:$F$2524,6,FALSE)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VLOOKUP(MF811,$A$879:$F$2524,6,FALSE)</f>
        <v>296</v>
      </c>
      <c r="MJ811" s="179" t="s">
        <v>65</v>
      </c>
      <c r="MK811" s="10">
        <f>MI811*1.3</f>
        <v>384.8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VLOOKUP(MO811,$A$879:$F$2524,6,FALSE)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VLOOKUP(MX811,$A$879:$F$2524,6,FALSE)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VLOOKUP(NG811,$A$879:$F$2524,6,FALSE)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VLOOKUP(NP811,$A$879:$F$2524,6,FALSE)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VLOOKUP(NY811,$A$879:$F$2524,6,FALSE)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VLOOKUP(OH811,$A$879:$F$2524,6,FALSE)</f>
        <v>462</v>
      </c>
      <c r="OL811" s="179" t="s">
        <v>65</v>
      </c>
      <c r="OM811" s="10">
        <f>OK811*1.3</f>
        <v>600.6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VLOOKUP(OQ811,$A$879:$F$2524,6,FALSE)</f>
        <v>462</v>
      </c>
      <c r="OU811" s="179" t="s">
        <v>65</v>
      </c>
      <c r="OV811" s="10">
        <f>OT811*1.3</f>
        <v>600.6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VLOOKUP(OZ811,$A$879:$F$2524,6,FALSE)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VLOOKUP(PI811,$A$879:$F$2524,6,FALSE)</f>
        <v>179</v>
      </c>
      <c r="PM811" s="179" t="s">
        <v>65</v>
      </c>
      <c r="PN811" s="10">
        <f>PL811*1.3</f>
        <v>232.70000000000002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VLOOKUP(PR811,$A$879:$F$2524,6,FALSE)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VLOOKUP(QA811,$A$879:$F$2524,6,FALSE)</f>
        <v>523</v>
      </c>
      <c r="QE811" s="179" t="s">
        <v>65</v>
      </c>
      <c r="QF811" s="10">
        <f>QD811*1.3</f>
        <v>679.9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VLOOKUP(QJ811,$A$879:$F$2524,6,FALSE)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VLOOKUP(QS811,$A$879:$F$2524,6,FALSE)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VLOOKUP(RB811,$A$879:$F$2524,6,FALSE)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VLOOKUP(RK811,$A$879:$F$2524,6,FALSE)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VLOOKUP(RT811,$A$879:$F$2524,6,FALSE)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VLOOKUP(SC811,$A$879:$F$2524,6,FALSE)</f>
        <v>462</v>
      </c>
      <c r="SG811" s="179" t="s">
        <v>65</v>
      </c>
      <c r="SH811" s="10">
        <f>SF811*1.3</f>
        <v>600.6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VLOOKUP(SL811,$A$879:$F$2524,6,FALSE)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VLOOKUP(SU811,$A$879:$F$2524,6,FALSE)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VLOOKUP(TD811,$A$879:$F$2524,6,FALSE)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VLOOKUP(TM811,$A$879:$F$2524,6,FALSE)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VLOOKUP(TV811,$A$879:$F$2524,6,FALSE)</f>
        <v>18</v>
      </c>
      <c r="TZ811" s="179" t="s">
        <v>65</v>
      </c>
      <c r="UA811" s="10">
        <f>TY811*1.3</f>
        <v>23.400000000000002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VLOOKUP(UE811,$A$879:$F$2524,6,FALSE)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VLOOKUP(UN811,$A$879:$F$2524,6,FALSE)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VLOOKUP(UW811,$A$879:$F$2524,6,FALSE)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VLOOKUP(VF811,$A$879:$F$2524,6,FALSE)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VLOOKUP(VO811,$A$879:$F$2524,6,FALSE)</f>
        <v>462</v>
      </c>
      <c r="VS811" s="179" t="s">
        <v>65</v>
      </c>
      <c r="VT811" s="10">
        <f>VR811*1.3</f>
        <v>600.6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VLOOKUP(VX811,$A$879:$F$2524,6,FALSE)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VLOOKUP(WG811,$A$879:$F$2524,6,FALSE)</f>
        <v>523</v>
      </c>
      <c r="WK811" s="179" t="s">
        <v>65</v>
      </c>
      <c r="WL811" s="10">
        <f>WJ811*1.3</f>
        <v>679.9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VLOOKUP(WP811,$A$879:$F$2524,6,FALSE)</f>
        <v>179</v>
      </c>
      <c r="WT811" s="179" t="s">
        <v>65</v>
      </c>
      <c r="WU811" s="10">
        <f>WS811*1.3</f>
        <v>232.70000000000002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VLOOKUP(WY811,$A$879:$F$2524,6,FALSE)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VLOOKUP(XH811,$A$879:$F$2524,6,FALSE)</f>
        <v>523</v>
      </c>
      <c r="XL811" s="179" t="s">
        <v>65</v>
      </c>
      <c r="XM811" s="10">
        <f>XK811*1.3</f>
        <v>679.9</v>
      </c>
      <c r="XO811" s="239"/>
      <c r="XP811" s="179" t="s">
        <v>77</v>
      </c>
      <c r="XQ811" s="361" t="s">
        <v>1402</v>
      </c>
      <c r="XS811" s="180"/>
      <c r="XT811" s="180">
        <f>VLOOKUP(XQ811,$A$879:$F$2524,6,FALSE)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VLOOKUP(XZ811,$A$879:$F$2524,6,FALSE)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VLOOKUP(YI811,$A$879:$F$2524,6,FALSE)</f>
        <v>183</v>
      </c>
      <c r="YM811" s="179" t="s">
        <v>65</v>
      </c>
      <c r="YN811" s="10">
        <f>YL811*1.3</f>
        <v>237.9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VLOOKUP(YR811,$A$879:$F$2524,6,FALSE)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VLOOKUP(ZA811,$A$879:$F$2524,6,FALSE)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1" t="s">
        <v>2577</v>
      </c>
      <c r="ZL811" s="180"/>
      <c r="ZM811" s="180">
        <f>VLOOKUP(ZJ811,$A$879:$F$2524,6,FALSE)</f>
        <v>179</v>
      </c>
      <c r="ZN811" s="179" t="s">
        <v>65</v>
      </c>
      <c r="ZO811" s="10">
        <f>ZM811*1.3</f>
        <v>232.70000000000002</v>
      </c>
      <c r="ZQ811" s="239"/>
      <c r="ZR811" s="179" t="s">
        <v>77</v>
      </c>
      <c r="ZS811" s="361" t="s">
        <v>460</v>
      </c>
      <c r="ZU811" s="180"/>
      <c r="ZV811" s="180">
        <f>VLOOKUP(ZS811,$A$879:$F$2524,6,FALSE)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VLOOKUP(AAB811,$A$879:$F$2524,6,FALSE)</f>
        <v>462</v>
      </c>
      <c r="AAF811" s="179" t="s">
        <v>65</v>
      </c>
      <c r="AAG811" s="10">
        <f>AAE811*1.3</f>
        <v>600.6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VLOOKUP(AAK811,$A$879:$F$2524,6,FALSE)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VLOOKUP(AAT811,$A$879:$F$2524,6,FALSE)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VLOOKUP(ABC811,$A$879:$F$2524,6,FALSE)</f>
        <v>17</v>
      </c>
      <c r="ABG811" s="179" t="s">
        <v>65</v>
      </c>
      <c r="ABH811" s="10">
        <f>ABF811*1.3</f>
        <v>22.1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VLOOKUP(ABL811,$A$879:$F$2524,6,FALSE)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VLOOKUP(ABU811,$A$879:$F$2524,6,FALSE)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VLOOKUP(ACD811,$A$879:$F$2524,6,FALSE)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VLOOKUP(ACM811,$A$879:$F$2524,6,FALSE)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VLOOKUP(ACV811,$A$879:$F$2524,6,FALSE)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VLOOKUP(ADE811,$A$879:$F$2524,6,FALSE)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VLOOKUP(ADN811,$A$879:$F$2524,6,FALSE)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VLOOKUP(ADW811,$A$879:$F$2524,6,FALSE)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VLOOKUP(AEF811,$A$879:$F$2524,6,FALSE)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VLOOKUP(AEO811,$A$879:$F$2524,6,FALSE)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VLOOKUP(AEX811,$A$879:$F$2524,6,FALSE)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VLOOKUP(AFG811,$A$879:$F$2524,6,FALSE)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VLOOKUP(AFP811,$A$879:$F$2524,6,FALSE)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VLOOKUP(AFY811,$A$879:$F$2524,6,FALSE)</f>
        <v>17</v>
      </c>
      <c r="AGC811" s="179" t="s">
        <v>65</v>
      </c>
      <c r="AGD811" s="10">
        <f>AGB811*1.3</f>
        <v>22.1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VLOOKUP(AGH811,$A$879:$F$2524,6,FALSE)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VLOOKUP(AGQ811,$A$879:$F$2524,6,FALSE)</f>
        <v>462</v>
      </c>
      <c r="AGU811" s="179" t="s">
        <v>65</v>
      </c>
      <c r="AGV811" s="10">
        <f>AGT811*1.3</f>
        <v>600.6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VLOOKUP(AGZ811,$A$879:$F$2524,6,FALSE)</f>
        <v>462</v>
      </c>
      <c r="AHD811" s="179" t="s">
        <v>65</v>
      </c>
      <c r="AHE811" s="10">
        <f>AHC811*1.3</f>
        <v>600.6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VLOOKUP(AHI811,$A$879:$F$2524,6,FALSE)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VLOOKUP(AHR811,$A$879:$F$2524,6,FALSE)</f>
        <v>17</v>
      </c>
      <c r="AHV811" s="179" t="s">
        <v>65</v>
      </c>
      <c r="AHW811" s="10">
        <f>AHU811*1.3</f>
        <v>22.1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VLOOKUP(AIA811,$A$879:$F$2524,6,FALSE)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VLOOKUP(AIJ811,$A$879:$F$2524,6,FALSE)</f>
        <v>523</v>
      </c>
      <c r="AIN811" s="179" t="s">
        <v>65</v>
      </c>
      <c r="AIO811" s="10">
        <f>AIM811*1.3</f>
        <v>679.9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VLOOKUP(AIS811,$A$879:$F$2524,6,FALSE)</f>
        <v>17</v>
      </c>
      <c r="AIW811" s="179" t="s">
        <v>65</v>
      </c>
      <c r="AIX811" s="10">
        <f>AIV811*1.3</f>
        <v>22.1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VLOOKUP(AJB811,$A$879:$F$2524,6,FALSE)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VLOOKUP(AJK811,$A$879:$F$2524,6,FALSE)</f>
        <v>523</v>
      </c>
      <c r="AJO811" s="179" t="s">
        <v>65</v>
      </c>
      <c r="AJP811" s="10">
        <f>AJN811*1.3</f>
        <v>679.9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VLOOKUP(AJT811,$A$879:$F$2524,6,FALSE)</f>
        <v>296</v>
      </c>
      <c r="AJX811" s="179" t="s">
        <v>65</v>
      </c>
      <c r="AJY811" s="10">
        <f>AJW811*1.3</f>
        <v>384.8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VLOOKUP(AKC811,$A$879:$F$2524,6,FALSE)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VLOOKUP(AKL811,$A$879:$F$2524,6,FALSE)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VLOOKUP(AKU811,$A$879:$F$2524,6,FALSE)</f>
        <v>179</v>
      </c>
      <c r="AKY811" s="179" t="s">
        <v>65</v>
      </c>
      <c r="AKZ811" s="10">
        <f>AKX811*1.3</f>
        <v>232.70000000000002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VLOOKUP(ALD811,$A$879:$F$2524,6,FALSE)</f>
        <v>179</v>
      </c>
      <c r="ALH811" s="179" t="s">
        <v>65</v>
      </c>
      <c r="ALI811" s="10">
        <f>ALG811*1.3</f>
        <v>232.70000000000002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VLOOKUP(ALM811,$A$879:$F$2524,6,FALSE)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VLOOKUP(ALV811,$A$879:$F$2524,6,FALSE)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VLOOKUP(AME811,$A$879:$F$2524,6,FALSE)</f>
        <v>523</v>
      </c>
      <c r="AMI811" s="179" t="s">
        <v>65</v>
      </c>
      <c r="AMJ811" s="10">
        <f>AMH811*1.3</f>
        <v>679.9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VLOOKUP(AMN811,$A$879:$F$2524,6,FALSE)</f>
        <v>179</v>
      </c>
      <c r="AMR811" s="179" t="s">
        <v>65</v>
      </c>
      <c r="AMS811" s="10">
        <f>AMQ811*1.3</f>
        <v>232.70000000000002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VLOOKUP(AMW811,$A$879:$F$2524,6,FALSE)</f>
        <v>17</v>
      </c>
      <c r="ANA811" s="179" t="s">
        <v>65</v>
      </c>
      <c r="ANB811" s="10">
        <f>AMZ811*1.3</f>
        <v>22.1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VLOOKUP(ANF811,$A$879:$F$2524,6,FALSE)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VLOOKUP(ANO811,$A$879:$F$2524,6,FALSE)</f>
        <v>523</v>
      </c>
      <c r="ANS811" s="179" t="s">
        <v>65</v>
      </c>
      <c r="ANT811" s="10">
        <f>ANR811*1.3</f>
        <v>679.9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VLOOKUP(ANX811,$A$879:$F$2524,6,FALSE)</f>
        <v>462</v>
      </c>
      <c r="AOB811" s="179" t="s">
        <v>65</v>
      </c>
      <c r="AOC811" s="10">
        <f>AOA811*1.3</f>
        <v>600.6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VLOOKUP(AOG811,$A$879:$F$2524,6,FALSE)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VLOOKUP(AOP811,$A$879:$F$2524,6,FALSE)</f>
        <v>179</v>
      </c>
      <c r="AOT811" s="179" t="s">
        <v>65</v>
      </c>
      <c r="AOU811" s="10">
        <f>AOS811*1.3</f>
        <v>232.70000000000002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VLOOKUP(AOY811,$A$879:$F$2524,6,FALSE)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VLOOKUP(APH811,$A$879:$F$2524,6,FALSE)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VLOOKUP(APQ811,$A$879:$F$2524,6,FALSE)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VLOOKUP(APZ811,$A$879:$F$2524,6,FALSE)</f>
        <v>462</v>
      </c>
      <c r="AQD811" s="179" t="s">
        <v>65</v>
      </c>
      <c r="AQE811" s="10">
        <f>AQC811*1.3</f>
        <v>600.6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VLOOKUP(AQI811,$A$879:$F$2524,6,FALSE)</f>
        <v>296</v>
      </c>
      <c r="AQM811" s="179" t="s">
        <v>65</v>
      </c>
      <c r="AQN811" s="10">
        <f>AQL811*1.3</f>
        <v>384.8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VLOOKUP(AQR811,$A$879:$F$2524,6,FALSE)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VLOOKUP(ARA811,$A$879:$F$2524,6,FALSE)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VLOOKUP(ARJ811,$A$879:$F$2524,6,FALSE)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VLOOKUP(ARS811,$A$879:$F$2524,6,FALSE)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VLOOKUP(ASB811,$A$879:$F$2524,6,FALSE)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VLOOKUP(ASK811,$A$879:$F$2524,6,FALSE)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VLOOKUP(AST811,$A$879:$F$2524,6,FALSE)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VLOOKUP(ATC811,$A$879:$F$2524,6,FALSE)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VLOOKUP(ATL811,$A$879:$F$2524,6,FALSE)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VLOOKUP(ATU811,$A$879:$F$2524,6,FALSE)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VLOOKUP(AUD811,$A$879:$F$2524,6,FALSE)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VLOOKUP(AUM811,$A$879:$F$2524,6,FALSE)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VLOOKUP(AUV811,$A$879:$F$2524,6,FALSE)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VLOOKUP(AVE811,$A$879:$F$2524,6,FALSE)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VLOOKUP(AVN811,$A$879:$F$2524,6,FALSE)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VLOOKUP(AVW811,$A$879:$F$2524,6,FALSE)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VLOOKUP(AWF811,$A$879:$F$2524,6,FALSE)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VLOOKUP(AWO811,$A$879:$F$2524,6,FALSE)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VLOOKUP(AWX811,$A$879:$F$2524,6,FALSE)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VLOOKUP(AXG811,$A$879:$F$2524,6,FALSE)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VLOOKUP(AXP811,$A$879:$F$2524,6,FALSE)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VLOOKUP(AXY811,$A$879:$F$2524,6,FALSE)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VLOOKUP(AYH811,$A$879:$F$2524,6,FALSE)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VLOOKUP(AYQ811,$A$879:$F$2524,6,FALSE)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VLOOKUP(AYZ811,$A$879:$F$2524,6,FALSE)</f>
        <v>462</v>
      </c>
      <c r="AZD811" s="179" t="s">
        <v>65</v>
      </c>
      <c r="AZE811" s="10">
        <f>AZC811*1.3</f>
        <v>600.6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VLOOKUP(AZI811,$A$879:$F$2524,6,FALSE)</f>
        <v>462</v>
      </c>
      <c r="AZM811" s="179" t="s">
        <v>65</v>
      </c>
      <c r="AZN811" s="10">
        <f>AZL811*1.3</f>
        <v>600.6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VLOOKUP(AZR811,$A$879:$F$2524,6,FALSE)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VLOOKUP(BAA811,$A$879:$F$2524,6,FALSE)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VLOOKUP(BAJ811,$A$879:$F$2524,6,FALSE)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VLOOKUP(BAS811,$A$879:$F$2524,6,FALSE)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VLOOKUP(BBB811,$A$879:$F$2524,6,FALSE)</f>
        <v>17</v>
      </c>
      <c r="BBF811" s="179" t="s">
        <v>65</v>
      </c>
      <c r="BBG811" s="10">
        <f>BBE811*1.3</f>
        <v>22.1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VLOOKUP(BBK811,$A$879:$F$2524,6,FALSE)</f>
        <v>296</v>
      </c>
      <c r="BBO811" s="179" t="s">
        <v>65</v>
      </c>
      <c r="BBP811" s="10">
        <f>BBN811*1.3</f>
        <v>384.8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VLOOKUP(BBT811,$A$879:$F$2524,6,FALSE)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VLOOKUP(BCC811,$A$879:$F$2524,6,FALSE)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VLOOKUP(BCL811,$A$879:$F$2524,6,FALSE)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VLOOKUP(BCU811,$A$879:$F$2524,6,FALSE)</f>
        <v>17</v>
      </c>
      <c r="BCY811" s="179" t="s">
        <v>65</v>
      </c>
      <c r="BCZ811" s="10">
        <f>BCX811*1.3</f>
        <v>22.1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VLOOKUP(BDD811,$A$879:$F$2524,6,FALSE)</f>
        <v>17</v>
      </c>
      <c r="BDH811" s="179" t="s">
        <v>65</v>
      </c>
      <c r="BDI811" s="10">
        <f>BDG811*1.3</f>
        <v>22.1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VLOOKUP(BDM811,$A$879:$F$2524,6,FALSE)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VLOOKUP(BDV811,$A$879:$F$2524,6,FALSE)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VLOOKUP(BEE811,$A$879:$F$2524,6,FALSE)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VLOOKUP(BEN811,$A$879:$F$2524,6,FALSE)</f>
        <v>462</v>
      </c>
      <c r="BER811" s="179" t="s">
        <v>65</v>
      </c>
      <c r="BES811" s="10">
        <f>BEQ811*1.3</f>
        <v>600.6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VLOOKUP(BEW811,$A$879:$F$2524,6,FALSE)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VLOOKUP(BFF811,$A$879:$F$2524,6,FALSE)</f>
        <v>523</v>
      </c>
      <c r="BFJ811" s="179" t="s">
        <v>65</v>
      </c>
      <c r="BFK811" s="10">
        <f>BFI811*1.3</f>
        <v>679.9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VLOOKUP(BFO811,$A$879:$F$2524,6,FALSE)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VLOOKUP(BFX811,$A$879:$F$2524,6,FALSE)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VLOOKUP(BGG811,$A$879:$F$2524,6,FALSE)</f>
        <v>296</v>
      </c>
      <c r="BGK811" s="179" t="s">
        <v>65</v>
      </c>
      <c r="BGL811" s="10">
        <f>BGJ811*1.3</f>
        <v>384.8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VLOOKUP(BGP811,$A$879:$F$2524,6,FALSE)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VLOOKUP(BGY811,$A$879:$F$2524,6,FALSE)</f>
        <v>17</v>
      </c>
      <c r="BHC811" s="179" t="s">
        <v>65</v>
      </c>
      <c r="BHD811" s="10">
        <f>BHB811*1.3</f>
        <v>22.1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VLOOKUP(B812,$A$879:$F$2524,6,FALSE)</f>
        <v>17</v>
      </c>
      <c r="F812" s="179" t="s">
        <v>67</v>
      </c>
      <c r="G812" s="10">
        <f>E812*1.2</f>
        <v>20.399999999999999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VLOOKUP(K812,$A$879:$F$2524,6,FALSE)</f>
        <v>462</v>
      </c>
      <c r="O812" s="179" t="s">
        <v>67</v>
      </c>
      <c r="P812" s="10">
        <f>N812*1.2</f>
        <v>554.4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VLOOKUP(T812,$A$879:$F$2524,6,FALSE)</f>
        <v>218</v>
      </c>
      <c r="X812" s="179" t="s">
        <v>67</v>
      </c>
      <c r="Y812" s="10">
        <f>W812*1.2</f>
        <v>261.59999999999997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VLOOKUP(AC812,$A$879:$F$2524,6,FALSE)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VLOOKUP(AL812,$A$879:$F$2524,6,FALSE)</f>
        <v>462</v>
      </c>
      <c r="AP812" s="179" t="s">
        <v>67</v>
      </c>
      <c r="AQ812" s="10">
        <f>AO812*1.2</f>
        <v>554.4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VLOOKUP(AU812,$A$879:$F$2524,6,FALSE)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VLOOKUP(BD812,$A$879:$F$2524,6,FALSE)</f>
        <v>134</v>
      </c>
      <c r="BH812" s="179" t="s">
        <v>67</v>
      </c>
      <c r="BI812" s="10">
        <f>BG812*1.2</f>
        <v>160.79999999999998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VLOOKUP(BM812,$A$879:$F$2524,6,FALSE)</f>
        <v>462</v>
      </c>
      <c r="BQ812" s="179" t="s">
        <v>67</v>
      </c>
      <c r="BR812" s="10">
        <f>BP812*1.2</f>
        <v>554.4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VLOOKUP(BV812,$A$879:$F$2524,6,FALSE)</f>
        <v>179</v>
      </c>
      <c r="BZ812" s="179" t="s">
        <v>67</v>
      </c>
      <c r="CA812" s="10">
        <f>BY812*1.2</f>
        <v>214.79999999999998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VLOOKUP(CE812,$A$879:$F$2524,6,FALSE)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VLOOKUP(CN812,$A$879:$F$2524,6,FALSE)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VLOOKUP(CW812,$A$879:$F$2524,6,FALSE)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VLOOKUP(DF812,$A$879:$F$2524,6,FALSE)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VLOOKUP(DO812,$A$879:$F$2524,6,FALSE)</f>
        <v>179</v>
      </c>
      <c r="DS812" s="179" t="s">
        <v>67</v>
      </c>
      <c r="DT812" s="10">
        <f>DR812*1.2</f>
        <v>214.79999999999998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VLOOKUP(DX812,$A$879:$F$2524,6,FALSE)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VLOOKUP(EG812,$A$879:$F$2524,6,FALSE)</f>
        <v>462</v>
      </c>
      <c r="EK812" s="179" t="s">
        <v>67</v>
      </c>
      <c r="EL812" s="10">
        <f>EJ812*1.2</f>
        <v>554.4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VLOOKUP(EP812,$A$879:$F$2524,6,FALSE)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VLOOKUP(EY812,$A$879:$F$2524,6,FALSE)</f>
        <v>179</v>
      </c>
      <c r="FC812" s="179" t="s">
        <v>67</v>
      </c>
      <c r="FD812" s="10">
        <f>FB812*1.2</f>
        <v>214.79999999999998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VLOOKUP(FH812,$A$879:$F$2524,6,FALSE)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VLOOKUP(FQ812,$A$879:$F$2524,6,FALSE)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VLOOKUP(FZ812,$A$879:$F$2524,6,FALSE)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VLOOKUP(GI812,$A$879:$F$2524,6,FALSE)</f>
        <v>179</v>
      </c>
      <c r="GM812" s="179" t="s">
        <v>67</v>
      </c>
      <c r="GN812" s="10">
        <f>GL812*1.2</f>
        <v>214.79999999999998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VLOOKUP(GR812,$A$879:$F$2524,6,FALSE)</f>
        <v>17</v>
      </c>
      <c r="GV812" s="179" t="s">
        <v>67</v>
      </c>
      <c r="GW812" s="10">
        <f>GU812*1.2</f>
        <v>20.399999999999999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VLOOKUP(HA812,$A$879:$F$2524,6,FALSE)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VLOOKUP(HJ812,$A$879:$F$2524,6,FALSE)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VLOOKUP(HS812,$A$879:$F$2524,6,FALSE)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VLOOKUP(IB812,$A$879:$F$2524,6,FALSE)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VLOOKUP(IK812,$A$879:$F$2524,6,FALSE)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VLOOKUP(IT812,$A$879:$F$2524,6,FALSE)</f>
        <v>462</v>
      </c>
      <c r="IX812" s="179" t="s">
        <v>67</v>
      </c>
      <c r="IY812" s="10">
        <f>IW812*1.2</f>
        <v>554.4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VLOOKUP(JC812,$A$879:$F$2524,6,FALSE)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VLOOKUP(JL812,$A$879:$F$2524,6,FALSE)</f>
        <v>179</v>
      </c>
      <c r="JP812" s="179" t="s">
        <v>67</v>
      </c>
      <c r="JQ812" s="10">
        <f>JO812*1.2</f>
        <v>214.79999999999998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VLOOKUP(JU812,$A$879:$F$2524,6,FALSE)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VLOOKUP(KD812,$A$879:$F$2524,6,FALSE)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VLOOKUP(KM812,$A$879:$F$2524,6,FALSE)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VLOOKUP(KV812,$A$879:$F$2524,6,FALSE)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VLOOKUP(LE812,$A$879:$F$2524,6,FALSE)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VLOOKUP(LN812,$A$879:$F$2524,6,FALSE)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VLOOKUP(LW812,$A$879:$F$2524,6,FALSE)</f>
        <v>523</v>
      </c>
      <c r="MA812" s="179" t="s">
        <v>67</v>
      </c>
      <c r="MB812" s="10">
        <f>LZ812*1.2</f>
        <v>627.6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VLOOKUP(MF812,$A$879:$F$2524,6,FALSE)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VLOOKUP(MO812,$A$879:$F$2524,6,FALSE)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VLOOKUP(MX812,$A$879:$F$2524,6,FALSE)</f>
        <v>462</v>
      </c>
      <c r="NB812" s="179" t="s">
        <v>67</v>
      </c>
      <c r="NC812" s="10">
        <f>NA812*1.2</f>
        <v>554.4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VLOOKUP(NG812,$A$879:$F$2524,6,FALSE)</f>
        <v>462</v>
      </c>
      <c r="NK812" s="179" t="s">
        <v>67</v>
      </c>
      <c r="NL812" s="10">
        <f>NJ812*1.2</f>
        <v>554.4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VLOOKUP(NP812,$A$879:$F$2524,6,FALSE)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VLOOKUP(NY812,$A$879:$F$2524,6,FALSE)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VLOOKUP(OH812,$A$879:$F$2524,6,FALSE)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VLOOKUP(OQ812,$A$879:$F$2524,6,FALSE)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VLOOKUP(OZ812,$A$879:$F$2524,6,FALSE)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VLOOKUP(PI812,$A$879:$F$2524,6,FALSE)</f>
        <v>523</v>
      </c>
      <c r="PM812" s="179" t="s">
        <v>67</v>
      </c>
      <c r="PN812" s="10">
        <f>PL812*1.2</f>
        <v>627.6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VLOOKUP(PR812,$A$879:$F$2524,6,FALSE)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VLOOKUP(QA812,$A$879:$F$2524,6,FALSE)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VLOOKUP(QJ812,$A$879:$F$2524,6,FALSE)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VLOOKUP(QS812,$A$879:$F$2524,6,FALSE)</f>
        <v>462</v>
      </c>
      <c r="QW812" s="179" t="s">
        <v>67</v>
      </c>
      <c r="QX812" s="10">
        <f>QV812*1.2</f>
        <v>554.4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VLOOKUP(RB812,$A$879:$F$2524,6,FALSE)</f>
        <v>179</v>
      </c>
      <c r="RF812" s="179" t="s">
        <v>67</v>
      </c>
      <c r="RG812" s="10">
        <f>RE812*1.2</f>
        <v>214.79999999999998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VLOOKUP(RK812,$A$879:$F$2524,6,FALSE)</f>
        <v>296</v>
      </c>
      <c r="RO812" s="179" t="s">
        <v>67</v>
      </c>
      <c r="RP812" s="10">
        <f>RN812*1.2</f>
        <v>355.2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VLOOKUP(RT812,$A$879:$F$2524,6,FALSE)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VLOOKUP(SC812,$A$879:$F$2524,6,FALSE)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VLOOKUP(SL812,$A$879:$F$2524,6,FALSE)</f>
        <v>296</v>
      </c>
      <c r="SP812" s="179" t="s">
        <v>67</v>
      </c>
      <c r="SQ812" s="10">
        <f>SO812*1.2</f>
        <v>355.2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VLOOKUP(SU812,$A$879:$F$2524,6,FALSE)</f>
        <v>462</v>
      </c>
      <c r="SY812" s="179" t="s">
        <v>67</v>
      </c>
      <c r="SZ812" s="10">
        <f>SX812*1.2</f>
        <v>554.4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VLOOKUP(TD812,$A$879:$F$2524,6,FALSE)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VLOOKUP(TM812,$A$879:$F$2524,6,FALSE)</f>
        <v>17</v>
      </c>
      <c r="TQ812" s="179" t="s">
        <v>67</v>
      </c>
      <c r="TR812" s="10">
        <f>TP812*1.2</f>
        <v>20.399999999999999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VLOOKUP(TV812,$A$879:$F$2524,6,FALSE)</f>
        <v>462</v>
      </c>
      <c r="TZ812" s="179" t="s">
        <v>67</v>
      </c>
      <c r="UA812" s="10">
        <f>TY812*1.2</f>
        <v>554.4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VLOOKUP(UE812,$A$879:$F$2524,6,FALSE)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VLOOKUP(UN812,$A$879:$F$2524,6,FALSE)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VLOOKUP(UW812,$A$879:$F$2524,6,FALSE)</f>
        <v>134</v>
      </c>
      <c r="VA812" s="179" t="s">
        <v>67</v>
      </c>
      <c r="VB812" s="10">
        <f>UZ812*1.2</f>
        <v>160.79999999999998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VLOOKUP(VF812,$A$879:$F$2524,6,FALSE)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VLOOKUP(VO812,$A$879:$F$2524,6,FALSE)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VLOOKUP(VX812,$A$879:$F$2524,6,FALSE)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VLOOKUP(WG812,$A$879:$F$2524,6,FALSE)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VLOOKUP(WP812,$A$879:$F$2524,6,FALSE)</f>
        <v>183</v>
      </c>
      <c r="WT812" s="179" t="s">
        <v>67</v>
      </c>
      <c r="WU812" s="10">
        <f>WS812*1.2</f>
        <v>219.6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VLOOKUP(WY812,$A$879:$F$2524,6,FALSE)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1" t="s">
        <v>2128</v>
      </c>
      <c r="XJ812" s="180"/>
      <c r="XK812" s="180">
        <f>VLOOKUP(XH812,$A$879:$F$2524,6,FALSE)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1" t="s">
        <v>593</v>
      </c>
      <c r="XS812" s="180"/>
      <c r="XT812" s="180">
        <f>VLOOKUP(XQ812,$A$879:$F$2524,6,FALSE)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VLOOKUP(XZ812,$A$879:$F$2524,6,FALSE)</f>
        <v>462</v>
      </c>
      <c r="YD812" s="179" t="s">
        <v>67</v>
      </c>
      <c r="YE812" s="10">
        <f>YC812*1.2</f>
        <v>554.4</v>
      </c>
      <c r="YG812" s="239"/>
      <c r="YH812" s="179" t="s">
        <v>78</v>
      </c>
      <c r="YI812" s="361" t="s">
        <v>1402</v>
      </c>
      <c r="YK812" s="180"/>
      <c r="YL812" s="180">
        <f>VLOOKUP(YI812,$A$879:$F$2524,6,FALSE)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VLOOKUP(YR812,$A$879:$F$2524,6,FALSE)</f>
        <v>179</v>
      </c>
      <c r="YV812" s="179" t="s">
        <v>67</v>
      </c>
      <c r="YW812" s="10">
        <f>YU812*1.2</f>
        <v>214.79999999999998</v>
      </c>
      <c r="YY812" s="239"/>
      <c r="YZ812" s="179" t="s">
        <v>78</v>
      </c>
      <c r="ZA812" s="361" t="s">
        <v>427</v>
      </c>
      <c r="ZC812" s="180"/>
      <c r="ZD812" s="180">
        <f>VLOOKUP(ZA812,$A$879:$F$2524,6,FALSE)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VLOOKUP(ZJ812,$A$879:$F$2524,6,FALSE)</f>
        <v>462</v>
      </c>
      <c r="ZN812" s="179" t="s">
        <v>67</v>
      </c>
      <c r="ZO812" s="10">
        <f>ZM812*1.2</f>
        <v>554.4</v>
      </c>
      <c r="ZQ812" s="239"/>
      <c r="ZR812" s="179" t="s">
        <v>78</v>
      </c>
      <c r="ZS812" s="361" t="s">
        <v>2128</v>
      </c>
      <c r="ZU812" s="180"/>
      <c r="ZV812" s="180">
        <f>VLOOKUP(ZS812,$A$879:$F$2524,6,FALSE)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VLOOKUP(AAB812,$A$879:$F$2524,6,FALSE)</f>
        <v>17</v>
      </c>
      <c r="AAF812" s="179" t="s">
        <v>67</v>
      </c>
      <c r="AAG812" s="10">
        <f>AAE812*1.2</f>
        <v>20.399999999999999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VLOOKUP(AAK812,$A$879:$F$2524,6,FALSE)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VLOOKUP(AAT812,$A$879:$F$2524,6,FALSE)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VLOOKUP(ABC812,$A$879:$F$2524,6,FALSE)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VLOOKUP(ABL812,$A$879:$F$2524,6,FALSE)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VLOOKUP(ABU812,$A$879:$F$2524,6,FALSE)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VLOOKUP(ACD812,$A$879:$F$2524,6,FALSE)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VLOOKUP(ACM812,$A$879:$F$2524,6,FALSE)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VLOOKUP(ACV812,$A$879:$F$2524,6,FALSE)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VLOOKUP(ADE812,$A$879:$F$2524,6,FALSE)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VLOOKUP(ADN812,$A$879:$F$2524,6,FALSE)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VLOOKUP(ADW812,$A$879:$F$2524,6,FALSE)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VLOOKUP(AEF812,$A$879:$F$2524,6,FALSE)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VLOOKUP(AEO812,$A$879:$F$2524,6,FALSE)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VLOOKUP(AEX812,$A$879:$F$2524,6,FALSE)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VLOOKUP(AFG812,$A$879:$F$2524,6,FALSE)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VLOOKUP(AFP812,$A$879:$F$2524,6,FALSE)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VLOOKUP(AFY812,$A$879:$F$2524,6,FALSE)</f>
        <v>462</v>
      </c>
      <c r="AGC812" s="179" t="s">
        <v>67</v>
      </c>
      <c r="AGD812" s="10">
        <f>AGB812*1.2</f>
        <v>554.4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VLOOKUP(AGH812,$A$879:$F$2524,6,FALSE)</f>
        <v>179</v>
      </c>
      <c r="AGL812" s="179" t="s">
        <v>67</v>
      </c>
      <c r="AGM812" s="10">
        <f>AGK812*1.2</f>
        <v>214.79999999999998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VLOOKUP(AGQ812,$A$879:$F$2524,6,FALSE)</f>
        <v>183</v>
      </c>
      <c r="AGU812" s="179" t="s">
        <v>67</v>
      </c>
      <c r="AGV812" s="10">
        <f>AGT812*1.2</f>
        <v>219.6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VLOOKUP(AGZ812,$A$879:$F$2524,6,FALSE)</f>
        <v>179</v>
      </c>
      <c r="AHD812" s="179" t="s">
        <v>67</v>
      </c>
      <c r="AHE812" s="10">
        <f>AHC812*1.2</f>
        <v>214.79999999999998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VLOOKUP(AHI812,$A$879:$F$2524,6,FALSE)</f>
        <v>183</v>
      </c>
      <c r="AHM812" s="179" t="s">
        <v>67</v>
      </c>
      <c r="AHN812" s="10">
        <f>AHL812*1.2</f>
        <v>219.6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VLOOKUP(AHR812,$A$879:$F$2524,6,FALSE)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VLOOKUP(AIA812,$A$879:$F$2524,6,FALSE)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VLOOKUP(AIJ812,$A$879:$F$2524,6,FALSE)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VLOOKUP(AIS812,$A$879:$F$2524,6,FALSE)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VLOOKUP(AJB812,$A$879:$F$2524,6,FALSE)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VLOOKUP(AJK812,$A$879:$F$2524,6,FALSE)</f>
        <v>462</v>
      </c>
      <c r="AJO812" s="179" t="s">
        <v>67</v>
      </c>
      <c r="AJP812" s="10">
        <f>AJN812*1.2</f>
        <v>554.4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VLOOKUP(AJT812,$A$879:$F$2524,6,FALSE)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VLOOKUP(AKC812,$A$879:$F$2524,6,FALSE)</f>
        <v>523</v>
      </c>
      <c r="AKG812" s="179" t="s">
        <v>67</v>
      </c>
      <c r="AKH812" s="10">
        <f>AKF812*1.2</f>
        <v>627.6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VLOOKUP(AKL812,$A$879:$F$2524,6,FALSE)</f>
        <v>462</v>
      </c>
      <c r="AKP812" s="179" t="s">
        <v>67</v>
      </c>
      <c r="AKQ812" s="10">
        <f>AKO812*1.2</f>
        <v>554.4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VLOOKUP(AKU812,$A$879:$F$2524,6,FALSE)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VLOOKUP(ALD812,$A$879:$F$2524,6,FALSE)</f>
        <v>462</v>
      </c>
      <c r="ALH812" s="179" t="s">
        <v>67</v>
      </c>
      <c r="ALI812" s="10">
        <f>ALG812*1.2</f>
        <v>554.4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VLOOKUP(ALM812,$A$879:$F$2524,6,FALSE)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VLOOKUP(ALV812,$A$879:$F$2524,6,FALSE)</f>
        <v>462</v>
      </c>
      <c r="ALZ812" s="179" t="s">
        <v>67</v>
      </c>
      <c r="AMA812" s="10">
        <f>ALY812*1.2</f>
        <v>554.4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VLOOKUP(AME812,$A$879:$F$2524,6,FALSE)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VLOOKUP(AMN812,$A$879:$F$2524,6,FALSE)</f>
        <v>17</v>
      </c>
      <c r="AMR812" s="179" t="s">
        <v>67</v>
      </c>
      <c r="AMS812" s="10">
        <f>AMQ812*1.2</f>
        <v>20.399999999999999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VLOOKUP(AMW812,$A$879:$F$2524,6,FALSE)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VLOOKUP(ANF812,$A$879:$F$2524,6,FALSE)</f>
        <v>462</v>
      </c>
      <c r="ANJ812" s="179" t="s">
        <v>67</v>
      </c>
      <c r="ANK812" s="10">
        <f>ANI812*1.2</f>
        <v>554.4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VLOOKUP(ANO812,$A$879:$F$2524,6,FALSE)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VLOOKUP(ANX812,$A$879:$F$2524,6,FALSE)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VLOOKUP(AOG812,$A$879:$F$2524,6,FALSE)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VLOOKUP(AOP812,$A$879:$F$2524,6,FALSE)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VLOOKUP(AOY812,$A$879:$F$2524,6,FALSE)</f>
        <v>179</v>
      </c>
      <c r="APC812" s="179" t="s">
        <v>67</v>
      </c>
      <c r="APD812" s="10">
        <f>APB812*1.2</f>
        <v>214.79999999999998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VLOOKUP(APH812,$A$879:$F$2524,6,FALSE)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VLOOKUP(APQ812,$A$879:$F$2524,6,FALSE)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VLOOKUP(APZ812,$A$879:$F$2524,6,FALSE)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VLOOKUP(AQI812,$A$879:$F$2524,6,FALSE)</f>
        <v>218</v>
      </c>
      <c r="AQM812" s="179" t="s">
        <v>67</v>
      </c>
      <c r="AQN812" s="10">
        <f>AQL812*1.2</f>
        <v>261.59999999999997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VLOOKUP(AQR812,$A$879:$F$2524,6,FALSE)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VLOOKUP(ARA812,$A$879:$F$2524,6,FALSE)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VLOOKUP(ARJ812,$A$879:$F$2524,6,FALSE)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VLOOKUP(ARS812,$A$879:$F$2524,6,FALSE)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VLOOKUP(ASB812,$A$879:$F$2524,6,FALSE)</f>
        <v>462</v>
      </c>
      <c r="ASF812" s="179" t="s">
        <v>67</v>
      </c>
      <c r="ASG812" s="10">
        <f>ASE812*1.2</f>
        <v>554.4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VLOOKUP(ASK812,$A$879:$F$2524,6,FALSE)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VLOOKUP(AST812,$A$879:$F$2524,6,FALSE)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VLOOKUP(ATC812,$A$879:$F$2524,6,FALSE)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VLOOKUP(ATL812,$A$879:$F$2524,6,FALSE)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VLOOKUP(ATU812,$A$879:$F$2524,6,FALSE)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VLOOKUP(AUD812,$A$879:$F$2524,6,FALSE)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VLOOKUP(AUM812,$A$879:$F$2524,6,FALSE)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VLOOKUP(AUV812,$A$879:$F$2524,6,FALSE)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VLOOKUP(AVE812,$A$879:$F$2524,6,FALSE)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VLOOKUP(AVN812,$A$879:$F$2524,6,FALSE)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VLOOKUP(AVW812,$A$879:$F$2524,6,FALSE)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VLOOKUP(AWF812,$A$879:$F$2524,6,FALSE)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VLOOKUP(AWO812,$A$879:$F$2524,6,FALSE)</f>
        <v>523</v>
      </c>
      <c r="AWS812" s="179" t="s">
        <v>67</v>
      </c>
      <c r="AWT812" s="10">
        <f>AWR812*1.2</f>
        <v>627.6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VLOOKUP(AWX812,$A$879:$F$2524,6,FALSE)</f>
        <v>523</v>
      </c>
      <c r="AXB812" s="179" t="s">
        <v>67</v>
      </c>
      <c r="AXC812" s="10">
        <f>AXA812*1.2</f>
        <v>627.6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VLOOKUP(AXG812,$A$879:$F$2524,6,FALSE)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VLOOKUP(AXP812,$A$879:$F$2524,6,FALSE)</f>
        <v>462</v>
      </c>
      <c r="AXT812" s="179" t="s">
        <v>67</v>
      </c>
      <c r="AXU812" s="10">
        <f>AXS812*1.2</f>
        <v>554.4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VLOOKUP(AXY812,$A$879:$F$2524,6,FALSE)</f>
        <v>17</v>
      </c>
      <c r="AYC812" s="179" t="s">
        <v>67</v>
      </c>
      <c r="AYD812" s="10">
        <f>AYB812*1.2</f>
        <v>20.399999999999999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VLOOKUP(AYH812,$A$879:$F$2524,6,FALSE)</f>
        <v>179</v>
      </c>
      <c r="AYL812" s="179" t="s">
        <v>67</v>
      </c>
      <c r="AYM812" s="10">
        <f>AYK812*1.2</f>
        <v>214.79999999999998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VLOOKUP(AYQ812,$A$879:$F$2524,6,FALSE)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VLOOKUP(AYZ812,$A$879:$F$2524,6,FALSE)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VLOOKUP(AZI812,$A$879:$F$2524,6,FALSE)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VLOOKUP(AZR812,$A$879:$F$2524,6,FALSE)</f>
        <v>134</v>
      </c>
      <c r="AZV812" s="179" t="s">
        <v>67</v>
      </c>
      <c r="AZW812" s="10">
        <f>AZU812*1.2</f>
        <v>160.79999999999998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VLOOKUP(BAA812,$A$879:$F$2524,6,FALSE)</f>
        <v>523</v>
      </c>
      <c r="BAE812" s="179" t="s">
        <v>67</v>
      </c>
      <c r="BAF812" s="10">
        <f>BAD812*1.2</f>
        <v>627.6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VLOOKUP(BAJ812,$A$879:$F$2524,6,FALSE)</f>
        <v>179</v>
      </c>
      <c r="BAN812" s="179" t="s">
        <v>67</v>
      </c>
      <c r="BAO812" s="10">
        <f>BAM812*1.2</f>
        <v>214.79999999999998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VLOOKUP(BAS812,$A$879:$F$2524,6,FALSE)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VLOOKUP(BBB812,$A$879:$F$2524,6,FALSE)</f>
        <v>218</v>
      </c>
      <c r="BBF812" s="179" t="s">
        <v>67</v>
      </c>
      <c r="BBG812" s="10">
        <f>BBE812*1.2</f>
        <v>261.59999999999997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VLOOKUP(BBK812,$A$879:$F$2524,6,FALSE)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VLOOKUP(BBT812,$A$879:$F$2524,6,FALSE)</f>
        <v>179</v>
      </c>
      <c r="BBX812" s="179" t="s">
        <v>67</v>
      </c>
      <c r="BBY812" s="10">
        <f>BBW812*1.2</f>
        <v>214.79999999999998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VLOOKUP(BCC812,$A$879:$F$2524,6,FALSE)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VLOOKUP(BCL812,$A$879:$F$2524,6,FALSE)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VLOOKUP(BCU812,$A$879:$F$2524,6,FALSE)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VLOOKUP(BDD812,$A$879:$F$2524,6,FALSE)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VLOOKUP(BDM812,$A$879:$F$2524,6,FALSE)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VLOOKUP(BDV812,$A$879:$F$2524,6,FALSE)</f>
        <v>134</v>
      </c>
      <c r="BDZ812" s="179" t="s">
        <v>67</v>
      </c>
      <c r="BEA812" s="10">
        <f>BDY812*1.2</f>
        <v>160.79999999999998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VLOOKUP(BEE812,$A$879:$F$2524,6,FALSE)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VLOOKUP(BEN812,$A$879:$F$2524,6,FALSE)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VLOOKUP(BEW812,$A$879:$F$2524,6,FALSE)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VLOOKUP(BFF812,$A$879:$F$2524,6,FALSE)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VLOOKUP(BFO812,$A$879:$F$2524,6,FALSE)</f>
        <v>523</v>
      </c>
      <c r="BFS812" s="179" t="s">
        <v>67</v>
      </c>
      <c r="BFT812" s="10">
        <f>BFR812*1.2</f>
        <v>627.6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VLOOKUP(BFX812,$A$879:$F$2524,6,FALSE)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VLOOKUP(BGG812,$A$879:$F$2524,6,FALSE)</f>
        <v>134</v>
      </c>
      <c r="BGK812" s="179" t="s">
        <v>67</v>
      </c>
      <c r="BGL812" s="10">
        <f>BGJ812*1.2</f>
        <v>160.79999999999998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VLOOKUP(BGP812,$A$879:$F$2524,6,FALSE)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VLOOKUP(BGY812,$A$879:$F$2524,6,FALSE)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VLOOKUP(B813,$A$879:$F$2524,6,FALSE)</f>
        <v>179</v>
      </c>
      <c r="F813" s="179" t="s">
        <v>69</v>
      </c>
      <c r="G813" s="10">
        <f>E813*1.1</f>
        <v>196.9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VLOOKUP(K813,$A$879:$F$2524,6,FALSE)</f>
        <v>296</v>
      </c>
      <c r="O813" s="179" t="s">
        <v>69</v>
      </c>
      <c r="P813" s="10">
        <f>N813*1.1</f>
        <v>325.60000000000002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VLOOKUP(T813,$A$879:$F$2524,6,FALSE)</f>
        <v>462</v>
      </c>
      <c r="X813" s="179" t="s">
        <v>69</v>
      </c>
      <c r="Y813" s="10">
        <f>W813*1.1</f>
        <v>508.20000000000005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VLOOKUP(AC813,$A$879:$F$2524,6,FALSE)</f>
        <v>179</v>
      </c>
      <c r="AG813" s="179" t="s">
        <v>69</v>
      </c>
      <c r="AH813" s="10">
        <f>AF813*1.1</f>
        <v>196.9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VLOOKUP(AL813,$A$879:$F$2524,6,FALSE)</f>
        <v>296</v>
      </c>
      <c r="AP813" s="179" t="s">
        <v>69</v>
      </c>
      <c r="AQ813" s="10">
        <f>AO813*1.1</f>
        <v>325.60000000000002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VLOOKUP(AU813,$A$879:$F$2524,6,FALSE)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VLOOKUP(BD813,$A$879:$F$2524,6,FALSE)</f>
        <v>179</v>
      </c>
      <c r="BH813" s="179" t="s">
        <v>69</v>
      </c>
      <c r="BI813" s="10">
        <f>BG813*1.1</f>
        <v>196.9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VLOOKUP(BM813,$A$879:$F$2524,6,FALSE)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VLOOKUP(BV813,$A$879:$F$2524,6,FALSE)</f>
        <v>296</v>
      </c>
      <c r="BZ813" s="179" t="s">
        <v>69</v>
      </c>
      <c r="CA813" s="10">
        <f>BY813*1.1</f>
        <v>325.60000000000002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VLOOKUP(CE813,$A$879:$F$2524,6,FALSE)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VLOOKUP(CN813,$A$879:$F$2524,6,FALSE)</f>
        <v>296</v>
      </c>
      <c r="CR813" s="179" t="s">
        <v>69</v>
      </c>
      <c r="CS813" s="10">
        <f>CQ813*1.1</f>
        <v>325.60000000000002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VLOOKUP(CW813,$A$879:$F$2524,6,FALSE)</f>
        <v>523</v>
      </c>
      <c r="DA813" s="179" t="s">
        <v>69</v>
      </c>
      <c r="DB813" s="10">
        <f>CZ813*1.1</f>
        <v>575.30000000000007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VLOOKUP(DF813,$A$879:$F$2524,6,FALSE)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VLOOKUP(DO813,$A$879:$F$2524,6,FALSE)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VLOOKUP(DX813,$A$879:$F$2524,6,FALSE)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VLOOKUP(EG813,$A$879:$F$2524,6,FALSE)</f>
        <v>296</v>
      </c>
      <c r="EK813" s="179" t="s">
        <v>69</v>
      </c>
      <c r="EL813" s="10">
        <f>EJ813*1.1</f>
        <v>325.60000000000002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VLOOKUP(EP813,$A$879:$F$2524,6,FALSE)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VLOOKUP(EY813,$A$879:$F$2524,6,FALSE)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VLOOKUP(FH813,$A$879:$F$2524,6,FALSE)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VLOOKUP(FQ813,$A$879:$F$2524,6,FALSE)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VLOOKUP(FZ813,$A$879:$F$2524,6,FALSE)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VLOOKUP(GI813,$A$879:$F$2524,6,FALSE)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VLOOKUP(GR813,$A$879:$F$2524,6,FALSE)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VLOOKUP(HA813,$A$879:$F$2524,6,FALSE)</f>
        <v>462</v>
      </c>
      <c r="HE813" s="179" t="s">
        <v>69</v>
      </c>
      <c r="HF813" s="10">
        <f>HD813*1.1</f>
        <v>508.20000000000005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VLOOKUP(HJ813,$A$879:$F$2524,6,FALSE)</f>
        <v>296</v>
      </c>
      <c r="HN813" s="179" t="s">
        <v>69</v>
      </c>
      <c r="HO813" s="10">
        <f>HM813*1.1</f>
        <v>325.60000000000002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VLOOKUP(HS813,$A$879:$F$2524,6,FALSE)</f>
        <v>523</v>
      </c>
      <c r="HW813" s="179" t="s">
        <v>69</v>
      </c>
      <c r="HX813" s="10">
        <f>HV813*1.1</f>
        <v>575.30000000000007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VLOOKUP(IB813,$A$879:$F$2524,6,FALSE)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VLOOKUP(IK813,$A$879:$F$2524,6,FALSE)</f>
        <v>134</v>
      </c>
      <c r="IO813" s="179" t="s">
        <v>69</v>
      </c>
      <c r="IP813" s="10">
        <f>IN813*1.1</f>
        <v>147.4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VLOOKUP(IT813,$A$879:$F$2524,6,FALSE)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VLOOKUP(JC813,$A$879:$F$2524,6,FALSE)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VLOOKUP(JL813,$A$879:$F$2524,6,FALSE)</f>
        <v>296</v>
      </c>
      <c r="JP813" s="179" t="s">
        <v>69</v>
      </c>
      <c r="JQ813" s="10">
        <f>JO813*1.1</f>
        <v>325.60000000000002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VLOOKUP(JU813,$A$879:$F$2524,6,FALSE)</f>
        <v>134</v>
      </c>
      <c r="JY813" s="179" t="s">
        <v>69</v>
      </c>
      <c r="JZ813" s="10">
        <f>JX813*1.1</f>
        <v>147.4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VLOOKUP(KD813,$A$879:$F$2524,6,FALSE)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VLOOKUP(KM813,$A$879:$F$2524,6,FALSE)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VLOOKUP(KV813,$A$879:$F$2524,6,FALSE)</f>
        <v>523</v>
      </c>
      <c r="KZ813" s="179" t="s">
        <v>69</v>
      </c>
      <c r="LA813" s="10">
        <f>KY813*1.1</f>
        <v>575.30000000000007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VLOOKUP(LE813,$A$879:$F$2524,6,FALSE)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VLOOKUP(LN813,$A$879:$F$2524,6,FALSE)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VLOOKUP(LW813,$A$879:$F$2524,6,FALSE)</f>
        <v>134</v>
      </c>
      <c r="MA813" s="179" t="s">
        <v>69</v>
      </c>
      <c r="MB813" s="10">
        <f>LZ813*1.1</f>
        <v>147.4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VLOOKUP(MF813,$A$879:$F$2524,6,FALSE)</f>
        <v>523</v>
      </c>
      <c r="MJ813" s="179" t="s">
        <v>69</v>
      </c>
      <c r="MK813" s="10">
        <f>MI813*1.1</f>
        <v>575.30000000000007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VLOOKUP(MO813,$A$879:$F$2524,6,FALSE)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VLOOKUP(MX813,$A$879:$F$2524,6,FALSE)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VLOOKUP(NG813,$A$879:$F$2524,6,FALSE)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VLOOKUP(NP813,$A$879:$F$2524,6,FALSE)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VLOOKUP(NY813,$A$879:$F$2524,6,FALSE)</f>
        <v>523</v>
      </c>
      <c r="OC813" s="179" t="s">
        <v>69</v>
      </c>
      <c r="OD813" s="10">
        <f>OB813*1.1</f>
        <v>575.30000000000007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VLOOKUP(OH813,$A$879:$F$2524,6,FALSE)</f>
        <v>18</v>
      </c>
      <c r="OL813" s="179" t="s">
        <v>69</v>
      </c>
      <c r="OM813" s="10">
        <f>OK813*1.1</f>
        <v>19.8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VLOOKUP(OQ813,$A$879:$F$2524,6,FALSE)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VLOOKUP(OZ813,$A$879:$F$2524,6,FALSE)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VLOOKUP(PI813,$A$879:$F$2524,6,FALSE)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VLOOKUP(PR813,$A$879:$F$2524,6,FALSE)</f>
        <v>179</v>
      </c>
      <c r="PV813" s="179" t="s">
        <v>69</v>
      </c>
      <c r="PW813" s="10">
        <f>PU813*1.1</f>
        <v>196.9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VLOOKUP(QA813,$A$879:$F$2524,6,FALSE)</f>
        <v>462</v>
      </c>
      <c r="QE813" s="179" t="s">
        <v>69</v>
      </c>
      <c r="QF813" s="10">
        <f>QD813*1.1</f>
        <v>508.20000000000005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VLOOKUP(QJ813,$A$879:$F$2524,6,FALSE)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VLOOKUP(QS813,$A$879:$F$2524,6,FALSE)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VLOOKUP(RB813,$A$879:$F$2524,6,FALSE)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VLOOKUP(RK813,$A$879:$F$2524,6,FALSE)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VLOOKUP(RT813,$A$879:$F$2524,6,FALSE)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VLOOKUP(SC813,$A$879:$F$2524,6,FALSE)</f>
        <v>179</v>
      </c>
      <c r="SG813" s="179" t="s">
        <v>69</v>
      </c>
      <c r="SH813" s="10">
        <f>SF813*1.1</f>
        <v>196.9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VLOOKUP(SL813,$A$879:$F$2524,6,FALSE)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VLOOKUP(SU813,$A$879:$F$2524,6,FALSE)</f>
        <v>179</v>
      </c>
      <c r="SY813" s="179" t="s">
        <v>69</v>
      </c>
      <c r="SZ813" s="10">
        <f>SX813*1.1</f>
        <v>196.9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VLOOKUP(TD813,$A$879:$F$2524,6,FALSE)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VLOOKUP(TM813,$A$879:$F$2524,6,FALSE)</f>
        <v>462</v>
      </c>
      <c r="TQ813" s="179" t="s">
        <v>69</v>
      </c>
      <c r="TR813" s="10">
        <f>TP813*1.1</f>
        <v>508.20000000000005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VLOOKUP(TV813,$A$879:$F$2524,6,FALSE)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VLOOKUP(UE813,$A$879:$F$2524,6,FALSE)</f>
        <v>296</v>
      </c>
      <c r="UI813" s="179" t="s">
        <v>69</v>
      </c>
      <c r="UJ813" s="10">
        <f>UH813*1.1</f>
        <v>325.60000000000002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VLOOKUP(UN813,$A$879:$F$2524,6,FALSE)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VLOOKUP(UW813,$A$879:$F$2524,6,FALSE)</f>
        <v>296</v>
      </c>
      <c r="VA813" s="179" t="s">
        <v>69</v>
      </c>
      <c r="VB813" s="10">
        <f>UZ813*1.1</f>
        <v>325.60000000000002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VLOOKUP(VF813,$A$879:$F$2524,6,FALSE)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VLOOKUP(VO813,$A$879:$F$2524,6,FALSE)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VLOOKUP(VX813,$A$879:$F$2524,6,FALSE)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VLOOKUP(WG813,$A$879:$F$2524,6,FALSE)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VLOOKUP(WP813,$A$879:$F$2524,6,FALSE)</f>
        <v>134</v>
      </c>
      <c r="WT813" s="179" t="s">
        <v>69</v>
      </c>
      <c r="WU813" s="10">
        <f>WS813*1.1</f>
        <v>147.4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VLOOKUP(WY813,$A$879:$F$2524,6,FALSE)</f>
        <v>523</v>
      </c>
      <c r="XC813" s="179" t="s">
        <v>69</v>
      </c>
      <c r="XD813" s="10">
        <f>XB813*1.1</f>
        <v>575.30000000000007</v>
      </c>
      <c r="XF813" s="239"/>
      <c r="XG813" s="179" t="s">
        <v>79</v>
      </c>
      <c r="XH813" s="371" t="s">
        <v>2577</v>
      </c>
      <c r="XJ813" s="180"/>
      <c r="XK813" s="180">
        <f>VLOOKUP(XH813,$A$879:$F$2524,6,FALSE)</f>
        <v>179</v>
      </c>
      <c r="XL813" s="179" t="s">
        <v>69</v>
      </c>
      <c r="XM813" s="10">
        <f>XK813*1.1</f>
        <v>196.9</v>
      </c>
      <c r="XO813" s="239"/>
      <c r="XP813" s="179" t="s">
        <v>79</v>
      </c>
      <c r="XQ813" s="361" t="s">
        <v>2128</v>
      </c>
      <c r="XS813" s="180"/>
      <c r="XT813" s="180">
        <f>VLOOKUP(XQ813,$A$879:$F$2524,6,FALSE)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VLOOKUP(XZ813,$A$879:$F$2524,6,FALSE)</f>
        <v>523</v>
      </c>
      <c r="YD813" s="179" t="s">
        <v>69</v>
      </c>
      <c r="YE813" s="10">
        <f>YC813*1.1</f>
        <v>575.30000000000007</v>
      </c>
      <c r="YG813" s="239"/>
      <c r="YH813" s="179" t="s">
        <v>79</v>
      </c>
      <c r="YI813" s="361" t="s">
        <v>433</v>
      </c>
      <c r="YK813" s="180"/>
      <c r="YL813" s="180">
        <f>VLOOKUP(YI813,$A$879:$F$2524,6,FALSE)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VLOOKUP(YR813,$A$879:$F$2524,6,FALSE)</f>
        <v>218</v>
      </c>
      <c r="YV813" s="179" t="s">
        <v>69</v>
      </c>
      <c r="YW813" s="10">
        <f>YU813*1.1</f>
        <v>239.8</v>
      </c>
      <c r="YY813" s="239"/>
      <c r="YZ813" s="179" t="s">
        <v>79</v>
      </c>
      <c r="ZA813" s="361" t="s">
        <v>2093</v>
      </c>
      <c r="ZC813" s="180"/>
      <c r="ZD813" s="180">
        <f>VLOOKUP(ZA813,$A$879:$F$2524,6,FALSE)</f>
        <v>296</v>
      </c>
      <c r="ZE813" s="179" t="s">
        <v>69</v>
      </c>
      <c r="ZF813" s="10">
        <f>ZD813*1.1</f>
        <v>325.60000000000002</v>
      </c>
      <c r="ZH813" s="239"/>
      <c r="ZI813" s="179" t="s">
        <v>79</v>
      </c>
      <c r="ZJ813" s="361" t="s">
        <v>2128</v>
      </c>
      <c r="ZL813" s="180"/>
      <c r="ZM813" s="180">
        <f>VLOOKUP(ZJ813,$A$879:$F$2524,6,FALSE)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1" t="s">
        <v>1402</v>
      </c>
      <c r="ZU813" s="180"/>
      <c r="ZV813" s="180">
        <f>VLOOKUP(ZS813,$A$879:$F$2524,6,FALSE)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VLOOKUP(AAB813,$A$879:$F$2524,6,FALSE)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VLOOKUP(AAK813,$A$879:$F$2524,6,FALSE)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VLOOKUP(AAT813,$A$879:$F$2524,6,FALSE)</f>
        <v>218</v>
      </c>
      <c r="AAX813" s="179" t="s">
        <v>69</v>
      </c>
      <c r="AAY813" s="10">
        <f>AAW813*1.1</f>
        <v>239.8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VLOOKUP(ABC813,$A$879:$F$2524,6,FALSE)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VLOOKUP(ABL813,$A$879:$F$2524,6,FALSE)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VLOOKUP(ABU813,$A$879:$F$2524,6,FALSE)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VLOOKUP(ACD813,$A$879:$F$2524,6,FALSE)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VLOOKUP(ACM813,$A$879:$F$2524,6,FALSE)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VLOOKUP(ACV813,$A$879:$F$2524,6,FALSE)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VLOOKUP(ADE813,$A$879:$F$2524,6,FALSE)</f>
        <v>462</v>
      </c>
      <c r="ADI813" s="179" t="s">
        <v>69</v>
      </c>
      <c r="ADJ813" s="10">
        <f>ADH813*1.1</f>
        <v>508.20000000000005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VLOOKUP(ADN813,$A$879:$F$2524,6,FALSE)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VLOOKUP(ADW813,$A$879:$F$2524,6,FALSE)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VLOOKUP(AEF813,$A$879:$F$2524,6,FALSE)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VLOOKUP(AEO813,$A$879:$F$2524,6,FALSE)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VLOOKUP(AEX813,$A$879:$F$2524,6,FALSE)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VLOOKUP(AFG813,$A$879:$F$2524,6,FALSE)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VLOOKUP(AFP813,$A$879:$F$2524,6,FALSE)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VLOOKUP(AFY813,$A$879:$F$2524,6,FALSE)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VLOOKUP(AGH813,$A$879:$F$2524,6,FALSE)</f>
        <v>462</v>
      </c>
      <c r="AGL813" s="179" t="s">
        <v>69</v>
      </c>
      <c r="AGM813" s="10">
        <f>AGK813*1.1</f>
        <v>508.20000000000005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VLOOKUP(AGQ813,$A$879:$F$2524,6,FALSE)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VLOOKUP(AGZ813,$A$879:$F$2524,6,FALSE)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VLOOKUP(AHI813,$A$879:$F$2524,6,FALSE)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VLOOKUP(AHR813,$A$879:$F$2524,6,FALSE)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VLOOKUP(AIA813,$A$879:$F$2524,6,FALSE)</f>
        <v>462</v>
      </c>
      <c r="AIE813" s="179" t="s">
        <v>69</v>
      </c>
      <c r="AIF813" s="10">
        <f>AID813*1.1</f>
        <v>508.20000000000005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VLOOKUP(AIJ813,$A$879:$F$2524,6,FALSE)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VLOOKUP(AIS813,$A$879:$F$2524,6,FALSE)</f>
        <v>462</v>
      </c>
      <c r="AIW813" s="179" t="s">
        <v>69</v>
      </c>
      <c r="AIX813" s="10">
        <f>AIV813*1.1</f>
        <v>508.20000000000005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VLOOKUP(AJB813,$A$879:$F$2524,6,FALSE)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VLOOKUP(AJK813,$A$879:$F$2524,6,FALSE)</f>
        <v>296</v>
      </c>
      <c r="AJO813" s="179" t="s">
        <v>69</v>
      </c>
      <c r="AJP813" s="10">
        <f>AJN813*1.1</f>
        <v>325.60000000000002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VLOOKUP(AJT813,$A$879:$F$2524,6,FALSE)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VLOOKUP(AKC813,$A$879:$F$2524,6,FALSE)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VLOOKUP(AKL813,$A$879:$F$2524,6,FALSE)</f>
        <v>17</v>
      </c>
      <c r="AKP813" s="179" t="s">
        <v>69</v>
      </c>
      <c r="AKQ813" s="10">
        <f>AKO813*1.1</f>
        <v>18.700000000000003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VLOOKUP(AKU813,$A$879:$F$2524,6,FALSE)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VLOOKUP(ALD813,$A$879:$F$2524,6,FALSE)</f>
        <v>134</v>
      </c>
      <c r="ALH813" s="179" t="s">
        <v>69</v>
      </c>
      <c r="ALI813" s="10">
        <f>ALG813*1.1</f>
        <v>147.4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VLOOKUP(ALM813,$A$879:$F$2524,6,FALSE)</f>
        <v>17</v>
      </c>
      <c r="ALQ813" s="179" t="s">
        <v>69</v>
      </c>
      <c r="ALR813" s="10">
        <f>ALP813*1.1</f>
        <v>18.700000000000003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VLOOKUP(ALV813,$A$879:$F$2524,6,FALSE)</f>
        <v>523</v>
      </c>
      <c r="ALZ813" s="179" t="s">
        <v>69</v>
      </c>
      <c r="AMA813" s="10">
        <f>ALY813*1.1</f>
        <v>575.30000000000007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VLOOKUP(AME813,$A$879:$F$2524,6,FALSE)</f>
        <v>134</v>
      </c>
      <c r="AMI813" s="179" t="s">
        <v>69</v>
      </c>
      <c r="AMJ813" s="10">
        <f>AMH813*1.1</f>
        <v>147.4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VLOOKUP(AMN813,$A$879:$F$2524,6,FALSE)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VLOOKUP(AMW813,$A$879:$F$2524,6,FALSE)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VLOOKUP(ANF813,$A$879:$F$2524,6,FALSE)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VLOOKUP(ANO813,$A$879:$F$2524,6,FALSE)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VLOOKUP(ANX813,$A$879:$F$2524,6,FALSE)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VLOOKUP(AOG813,$A$879:$F$2524,6,FALSE)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VLOOKUP(AOP813,$A$879:$F$2524,6,FALSE)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VLOOKUP(AOY813,$A$879:$F$2524,6,FALSE)</f>
        <v>462</v>
      </c>
      <c r="APC813" s="179" t="s">
        <v>69</v>
      </c>
      <c r="APD813" s="10">
        <f>APB813*1.1</f>
        <v>508.20000000000005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VLOOKUP(APH813,$A$879:$F$2524,6,FALSE)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VLOOKUP(APQ813,$A$879:$F$2524,6,FALSE)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VLOOKUP(APZ813,$A$879:$F$2524,6,FALSE)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VLOOKUP(AQI813,$A$879:$F$2524,6,FALSE)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VLOOKUP(AQR813,$A$879:$F$2524,6,FALSE)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VLOOKUP(ARA813,$A$879:$F$2524,6,FALSE)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VLOOKUP(ARJ813,$A$879:$F$2524,6,FALSE)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VLOOKUP(ARS813,$A$879:$F$2524,6,FALSE)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VLOOKUP(ASB813,$A$879:$F$2524,6,FALSE)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VLOOKUP(ASK813,$A$879:$F$2524,6,FALSE)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VLOOKUP(AST813,$A$879:$F$2524,6,FALSE)</f>
        <v>17</v>
      </c>
      <c r="ASX813" s="179" t="s">
        <v>69</v>
      </c>
      <c r="ASY813" s="10">
        <f>ASW813*1.1</f>
        <v>18.700000000000003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VLOOKUP(ATC813,$A$879:$F$2524,6,FALSE)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VLOOKUP(ATL813,$A$879:$F$2524,6,FALSE)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VLOOKUP(ATU813,$A$879:$F$2524,6,FALSE)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VLOOKUP(AUD813,$A$879:$F$2524,6,FALSE)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VLOOKUP(AUM813,$A$879:$F$2524,6,FALSE)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VLOOKUP(AUV813,$A$879:$F$2524,6,FALSE)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VLOOKUP(AVE813,$A$879:$F$2524,6,FALSE)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VLOOKUP(AVN813,$A$879:$F$2524,6,FALSE)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VLOOKUP(AVW813,$A$879:$F$2524,6,FALSE)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VLOOKUP(AWF813,$A$879:$F$2524,6,FALSE)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VLOOKUP(AWO813,$A$879:$F$2524,6,FALSE)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VLOOKUP(AWX813,$A$879:$F$2524,6,FALSE)</f>
        <v>462</v>
      </c>
      <c r="AXB813" s="179" t="s">
        <v>69</v>
      </c>
      <c r="AXC813" s="10">
        <f>AXA813*1.1</f>
        <v>508.20000000000005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VLOOKUP(AXG813,$A$879:$F$2524,6,FALSE)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VLOOKUP(AXP813,$A$879:$F$2524,6,FALSE)</f>
        <v>18</v>
      </c>
      <c r="AXT813" s="179" t="s">
        <v>69</v>
      </c>
      <c r="AXU813" s="10">
        <f>AXS813*1.1</f>
        <v>19.8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VLOOKUP(AXY813,$A$879:$F$2524,6,FALSE)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VLOOKUP(AYH813,$A$879:$F$2524,6,FALSE)</f>
        <v>462</v>
      </c>
      <c r="AYL813" s="179" t="s">
        <v>69</v>
      </c>
      <c r="AYM813" s="10">
        <f>AYK813*1.1</f>
        <v>508.20000000000005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VLOOKUP(AYQ813,$A$879:$F$2524,6,FALSE)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VLOOKUP(AYZ813,$A$879:$F$2524,6,FALSE)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VLOOKUP(AZI813,$A$879:$F$2524,6,FALSE)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VLOOKUP(AZR813,$A$879:$F$2524,6,FALSE)</f>
        <v>17</v>
      </c>
      <c r="AZV813" s="179" t="s">
        <v>69</v>
      </c>
      <c r="AZW813" s="10">
        <f>AZU813*1.1</f>
        <v>18.700000000000003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VLOOKUP(BAA813,$A$879:$F$2524,6,FALSE)</f>
        <v>179</v>
      </c>
      <c r="BAE813" s="179" t="s">
        <v>69</v>
      </c>
      <c r="BAF813" s="10">
        <f>BAD813*1.1</f>
        <v>196.9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VLOOKUP(BAJ813,$A$879:$F$2524,6,FALSE)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VLOOKUP(BAS813,$A$879:$F$2524,6,FALSE)</f>
        <v>179</v>
      </c>
      <c r="BAW813" s="179" t="s">
        <v>69</v>
      </c>
      <c r="BAX813" s="10">
        <f>BAV813*1.1</f>
        <v>196.9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VLOOKUP(BBB813,$A$879:$F$2524,6,FALSE)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VLOOKUP(BBK813,$A$879:$F$2524,6,FALSE)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VLOOKUP(BBT813,$A$879:$F$2524,6,FALSE)</f>
        <v>462</v>
      </c>
      <c r="BBX813" s="179" t="s">
        <v>69</v>
      </c>
      <c r="BBY813" s="10">
        <f>BBW813*1.1</f>
        <v>508.20000000000005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VLOOKUP(BCC813,$A$879:$F$2524,6,FALSE)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VLOOKUP(BCL813,$A$879:$F$2524,6,FALSE)</f>
        <v>183</v>
      </c>
      <c r="BCP813" s="179" t="s">
        <v>69</v>
      </c>
      <c r="BCQ813" s="10">
        <f>BCO813*1.1</f>
        <v>201.3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VLOOKUP(BCU813,$A$879:$F$2524,6,FALSE)</f>
        <v>218</v>
      </c>
      <c r="BCY813" s="179" t="s">
        <v>69</v>
      </c>
      <c r="BCZ813" s="10">
        <f>BCX813*1.1</f>
        <v>239.8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VLOOKUP(BDD813,$A$879:$F$2524,6,FALSE)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VLOOKUP(BDM813,$A$879:$F$2524,6,FALSE)</f>
        <v>462</v>
      </c>
      <c r="BDQ813" s="179" t="s">
        <v>69</v>
      </c>
      <c r="BDR813" s="10">
        <f>BDP813*1.1</f>
        <v>508.20000000000005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VLOOKUP(BDV813,$A$879:$F$2524,6,FALSE)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VLOOKUP(BEE813,$A$879:$F$2524,6,FALSE)</f>
        <v>462</v>
      </c>
      <c r="BEI813" s="179" t="s">
        <v>69</v>
      </c>
      <c r="BEJ813" s="10">
        <f>BEH813*1.1</f>
        <v>508.20000000000005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VLOOKUP(BEN813,$A$879:$F$2524,6,FALSE)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VLOOKUP(BEW813,$A$879:$F$2524,6,FALSE)</f>
        <v>17</v>
      </c>
      <c r="BFA813" s="179" t="s">
        <v>69</v>
      </c>
      <c r="BFB813" s="10">
        <f>BEZ813*1.1</f>
        <v>18.700000000000003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VLOOKUP(BFF813,$A$879:$F$2524,6,FALSE)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VLOOKUP(BFO813,$A$879:$F$2524,6,FALSE)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VLOOKUP(BFX813,$A$879:$F$2524,6,FALSE)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VLOOKUP(BGG813,$A$879:$F$2524,6,FALSE)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VLOOKUP(BGP813,$A$879:$F$2524,6,FALSE)</f>
        <v>17</v>
      </c>
      <c r="BGT813" s="179" t="s">
        <v>69</v>
      </c>
      <c r="BGU813" s="10">
        <f>BGS813*1.1</f>
        <v>18.700000000000003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VLOOKUP(BGY813,$A$879:$F$2524,6,FALSE)</f>
        <v>179</v>
      </c>
      <c r="BHC813" s="179" t="s">
        <v>69</v>
      </c>
      <c r="BHD813" s="10">
        <f>BHB813*1.1</f>
        <v>196.9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1413.2000000000003</v>
      </c>
      <c r="I814" s="233"/>
      <c r="J814" s="179"/>
      <c r="K814" s="437"/>
      <c r="M814" s="179"/>
      <c r="N814" s="179"/>
      <c r="O814" s="179"/>
      <c r="P814" s="10"/>
      <c r="Q814" s="10">
        <f>SUM(P809:P813)</f>
        <v>1631.6</v>
      </c>
      <c r="R814" s="233"/>
      <c r="S814" s="179"/>
      <c r="T814" s="437"/>
      <c r="V814" s="179"/>
      <c r="W814" s="179"/>
      <c r="X814" s="179"/>
      <c r="Y814" s="10"/>
      <c r="Z814" s="10">
        <f>SUM(Y809:Y813)</f>
        <v>1960.3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2015.6999999999998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1628.6999999999998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1458.8999999999999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1735.8999999999999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1739.7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1921.9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1634.9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1883.7999999999997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1313.3000000000002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1314.2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1839.6999999999998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2023.3000000000002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2180.2999999999997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1541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1471.9999999999998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993.90000000000009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1557.7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1490.6000000000001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1485.7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1599.5000000000002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1274.4000000000001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1759.6000000000004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1371.6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911.59999999999991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1956.8000000000002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1520.5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1762.7999999999997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948.3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1331.5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1693.2000000000003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1885.8999999999996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1364.5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1494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1854.6999999999998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1395.3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1192.9000000000001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1433.7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993.49999999999989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1760.9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1811.5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1956.5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633.80000000000007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1911.4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1881.1999999999998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971.3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1145.8000000000002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1391.9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1540.6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2076.3000000000002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1173.8000000000002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1278.0999999999999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921.90000000000009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1559.9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1053.1000000000001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1447.4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1710.6000000000001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1958.6999999999998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1437.9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1032.0999999999999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1543.6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1555.1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1680.1999999999998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1186.8000000000002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2099.1999999999998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1261.5999999999999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1777.8000000000002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1375.2999999999997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535.69999999999993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1530.6999999999998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1028.0999999999999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1051.9000000000001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1638.1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1982.7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1796.3999999999999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2146.1999999999998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1014.0000000000001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1441.4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1128.8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1068.2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1769.6000000000001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1718.1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2116.5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1872.3999999999996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1647.3000000000002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1832.8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1603.8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1395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1355.8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1947.1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1590.2000000000003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1496.5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1472.1000000000001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1562.5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1118.4000000000001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1295.8000000000002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1288.3000000000002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1312.9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754.2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1878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1231.5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1230.1999999999998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972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1942.1999999999998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1749.8999999999999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1174.4000000000001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1662.0999999999997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1456.4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1700.2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734.3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1863.1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1771.8999999999996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1290.5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1439.3000000000002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1582.2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1088.3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1414.3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2100.3999999999996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2101.1999999999998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1336.3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1398.8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1419.5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1415.6000000000001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1971.7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777.09999999999991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2005.85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1349.5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974.8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1935.8999999999999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1437.6000000000001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963.5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1329.6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770.80000000000007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1529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VLOOKUP(B815,$A$879:$F$2524,6,FALSE)</f>
        <v>35</v>
      </c>
      <c r="F815" s="179" t="s">
        <v>61</v>
      </c>
      <c r="G815" s="10">
        <f>E815*1.5*D815</f>
        <v>52.5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VLOOKUP(K815,$A$879:$F$2524,6,FALSE)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VLOOKUP(T815,$A$879:$F$2524,6,FALSE)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VLOOKUP(AC815,$A$879:$F$2524,6,FALSE)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VLOOKUP(AL815,$A$879:$F$2524,6,FALSE)</f>
        <v>35</v>
      </c>
      <c r="AP815" s="179" t="s">
        <v>61</v>
      </c>
      <c r="AQ815" s="10">
        <f>AO815*1.5*AN815</f>
        <v>52.5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VLOOKUP(AU815,$A$879:$F$2524,6,FALSE)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VLOOKUP(BD815,$A$879:$F$2524,6,FALSE)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VLOOKUP(BM815,$A$879:$F$2524,6,FALSE)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VLOOKUP(BV815,$A$879:$F$2524,6,FALSE)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VLOOKUP(CE815,$A$879:$F$2524,6,FALSE)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VLOOKUP(CN815,$A$879:$F$2524,6,FALSE)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VLOOKUP(CW815,$A$879:$F$2524,6,FALSE)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VLOOKUP(DF815,$A$879:$F$2524,6,FALSE)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VLOOKUP(DO815,$A$879:$F$2524,6,FALSE)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VLOOKUP(DX815,$A$879:$F$2524,6,FALSE)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VLOOKUP(EG815,$A$879:$F$2524,6,FALSE)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VLOOKUP(EP815,$A$879:$F$2524,6,FALSE)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VLOOKUP(EY815,$A$879:$F$2524,6,FALSE)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VLOOKUP(FH815,$A$879:$F$2524,6,FALSE)</f>
        <v>35</v>
      </c>
      <c r="FL815" s="179" t="s">
        <v>61</v>
      </c>
      <c r="FM815" s="10">
        <f>FK815*1.5*FJ815</f>
        <v>52.5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VLOOKUP(FQ815,$A$879:$F$2524,6,FALSE)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VLOOKUP(FZ815,$A$879:$F$2524,6,FALSE)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VLOOKUP(GI815,$A$879:$F$2524,6,FALSE)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VLOOKUP(GR815,$A$879:$F$2524,6,FALSE)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VLOOKUP(HA815,$A$879:$F$2524,6,FALSE)</f>
        <v>35</v>
      </c>
      <c r="HE815" s="179" t="s">
        <v>61</v>
      </c>
      <c r="HF815" s="10">
        <f>HD815*1.5*HC815</f>
        <v>52.5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VLOOKUP(HJ815,$A$879:$F$2524,6,FALSE)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VLOOKUP(HS815,$A$879:$F$2524,6,FALSE)</f>
        <v>35</v>
      </c>
      <c r="HW815" s="179" t="s">
        <v>61</v>
      </c>
      <c r="HX815" s="10">
        <f>HV815*1.5*HU815</f>
        <v>52.5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VLOOKUP(IB815,$A$879:$F$2524,6,FALSE)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VLOOKUP(IK815,$A$879:$F$2524,6,FALSE)</f>
        <v>35</v>
      </c>
      <c r="IO815" s="179" t="s">
        <v>61</v>
      </c>
      <c r="IP815" s="10">
        <f>IN815*1.5*IM815</f>
        <v>52.5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VLOOKUP(IT815,$A$879:$F$2524,6,FALSE)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VLOOKUP(JC815,$A$879:$F$2524,6,FALSE)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VLOOKUP(JL815,$A$879:$F$2524,6,FALSE)</f>
        <v>37</v>
      </c>
      <c r="JP815" s="179" t="s">
        <v>61</v>
      </c>
      <c r="JQ815" s="10">
        <f>JO815*1.5*JN815</f>
        <v>55.5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VLOOKUP(JU815,$A$879:$F$2524,6,FALSE)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VLOOKUP(KD815,$A$879:$F$2524,6,FALSE)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VLOOKUP(KM815,$A$879:$F$2524,6,FALSE)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VLOOKUP(KV815,$A$879:$F$2524,6,FALSE)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VLOOKUP(LE815,$A$879:$F$2524,6,FALSE)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VLOOKUP(LN815,$A$879:$F$2524,6,FALSE)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VLOOKUP(LW815,$A$879:$F$2524,6,FALSE)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VLOOKUP(MF815,$A$879:$F$2524,6,FALSE)</f>
        <v>37</v>
      </c>
      <c r="MJ815" s="179" t="s">
        <v>61</v>
      </c>
      <c r="MK815" s="10">
        <f>MI815*1.5*MH815</f>
        <v>55.5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VLOOKUP(MO815,$A$879:$F$2524,6,FALSE)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VLOOKUP(MX815,$A$879:$F$2524,6,FALSE)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VLOOKUP(NG815,$A$879:$F$2524,6,FALSE)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VLOOKUP(NP815,$A$879:$F$2524,6,FALSE)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VLOOKUP(NY815,$A$879:$F$2524,6,FALSE)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VLOOKUP(OH815,$A$879:$F$2524,6,FALSE)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VLOOKUP(OQ815,$A$879:$F$2524,6,FALSE)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VLOOKUP(OZ815,$A$879:$F$2524,6,FALSE)</f>
        <v>116</v>
      </c>
      <c r="PD815" s="179" t="s">
        <v>61</v>
      </c>
      <c r="PE815" s="10">
        <f>PC815*1.5*PB815</f>
        <v>174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VLOOKUP(PI815,$A$879:$F$2524,6,FALSE)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VLOOKUP(PR815,$A$879:$F$2524,6,FALSE)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VLOOKUP(QA815,$A$879:$F$2524,6,FALSE)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VLOOKUP(QJ815,$A$879:$F$2524,6,FALSE)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VLOOKUP(QS815,$A$879:$F$2524,6,FALSE)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VLOOKUP(RB815,$A$879:$F$2524,6,FALSE)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VLOOKUP(RK815,$A$879:$F$2524,6,FALSE)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VLOOKUP(RT815,$A$879:$F$2524,6,FALSE)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VLOOKUP(SC815,$A$879:$F$2524,6,FALSE)</f>
        <v>72</v>
      </c>
      <c r="SG815" s="179" t="s">
        <v>61</v>
      </c>
      <c r="SH815" s="10">
        <f>SF815*1.5*SE815</f>
        <v>108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VLOOKUP(SL815,$A$879:$F$2524,6,FALSE)</f>
        <v>72</v>
      </c>
      <c r="SP815" s="179" t="s">
        <v>61</v>
      </c>
      <c r="SQ815" s="10">
        <f>SO815*1.5*SN815</f>
        <v>108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VLOOKUP(SU815,$A$879:$F$2524,6,FALSE)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VLOOKUP(TD815,$A$879:$F$2524,6,FALSE)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VLOOKUP(TM815,$A$879:$F$2524,6,FALSE)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VLOOKUP(TV815,$A$879:$F$2524,6,FALSE)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VLOOKUP(UE815,$A$879:$F$2524,6,FALSE)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VLOOKUP(UN815,$A$879:$F$2524,6,FALSE)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VLOOKUP(UW815,$A$879:$F$2524,6,FALSE)</f>
        <v>197</v>
      </c>
      <c r="VA815" s="179" t="s">
        <v>61</v>
      </c>
      <c r="VB815" s="10">
        <f>UZ815*1.5*UY815</f>
        <v>295.5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VLOOKUP(VF815,$A$879:$F$2524,6,FALSE)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VLOOKUP(VO815,$A$879:$F$2524,6,FALSE)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VLOOKUP(VX815,$A$879:$F$2524,6,FALSE)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VLOOKUP(WG815,$A$879:$F$2524,6,FALSE)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VLOOKUP(WP815,$A$879:$F$2524,6,FALSE)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VLOOKUP(WY815,$A$879:$F$2524,6,FALSE)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VLOOKUP(XH815,$A$879:$F$2524,6,FALSE)</f>
        <v>197</v>
      </c>
      <c r="XL815" s="179" t="s">
        <v>61</v>
      </c>
      <c r="XM815" s="10">
        <f>XK815*1.5*XJ815</f>
        <v>295.5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VLOOKUP(XQ815,$A$879:$F$2524,6,FALSE)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VLOOKUP(XZ815,$A$879:$F$2524,6,FALSE)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VLOOKUP(YI815,$A$879:$F$2524,6,FALSE)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VLOOKUP(YR815,$A$879:$F$2524,6,FALSE)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VLOOKUP(ZA815,$A$879:$F$2524,6,FALSE)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VLOOKUP(ZJ815,$A$879:$F$2524,6,FALSE)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VLOOKUP(ZS815,$A$879:$F$2524,6,FALSE)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VLOOKUP(AAB815,$A$879:$F$2524,6,FALSE)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VLOOKUP(AAK815,$A$879:$F$2524,6,FALSE)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VLOOKUP(AAT815,$A$879:$F$2524,6,FALSE)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VLOOKUP(ABC815,$A$879:$F$2524,6,FALSE)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VLOOKUP(ABL815,$A$879:$F$2524,6,FALSE)</f>
        <v>37</v>
      </c>
      <c r="ABP815" s="179" t="s">
        <v>61</v>
      </c>
      <c r="ABQ815" s="10">
        <f>ABO815*1.5*ABN815</f>
        <v>55.5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VLOOKUP(ABU815,$A$879:$F$2524,6,FALSE)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VLOOKUP(ACD815,$A$879:$F$2524,6,FALSE)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VLOOKUP(ACM815,$A$879:$F$2524,6,FALSE)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VLOOKUP(ACV815,$A$879:$F$2524,6,FALSE)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VLOOKUP(ADE815,$A$879:$F$2524,6,FALSE)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VLOOKUP(ADN815,$A$879:$F$2524,6,FALSE)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VLOOKUP(ADW815,$A$879:$F$2524,6,FALSE)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VLOOKUP(AEF815,$A$879:$F$2524,6,FALSE)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VLOOKUP(AEO815,$A$879:$F$2524,6,FALSE)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VLOOKUP(AEX815,$A$879:$F$2524,6,FALSE)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VLOOKUP(AFG815,$A$879:$F$2524,6,FALSE)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VLOOKUP(AFP815,$A$879:$F$2524,6,FALSE)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VLOOKUP(AFY815,$A$879:$F$2524,6,FALSE)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VLOOKUP(AGH815,$A$879:$F$2524,6,FALSE)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VLOOKUP(AGQ815,$A$879:$F$2524,6,FALSE)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VLOOKUP(AGZ815,$A$879:$F$2524,6,FALSE)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VLOOKUP(AHI815,$A$879:$F$2524,6,FALSE)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VLOOKUP(AHR815,$A$879:$F$2524,6,FALSE)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VLOOKUP(AIA815,$A$879:$F$2524,6,FALSE)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VLOOKUP(AIJ815,$A$879:$F$2524,6,FALSE)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VLOOKUP(AIS815,$A$879:$F$2524,6,FALSE)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VLOOKUP(AJB815,$A$879:$F$2524,6,FALSE)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VLOOKUP(AJK815,$A$879:$F$2524,6,FALSE)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VLOOKUP(AJT815,$A$879:$F$2524,6,FALSE)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VLOOKUP(AKC815,$A$879:$F$2524,6,FALSE)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VLOOKUP(AKL815,$A$879:$F$2524,6,FALSE)</f>
        <v>35</v>
      </c>
      <c r="AKP815" s="179" t="s">
        <v>61</v>
      </c>
      <c r="AKQ815" s="10">
        <f>AKO815*1.5*AKN815</f>
        <v>52.5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VLOOKUP(AKU815,$A$879:$F$2524,6,FALSE)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VLOOKUP(ALD815,$A$879:$F$2524,6,FALSE)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VLOOKUP(ALM815,$A$879:$F$2524,6,FALSE)</f>
        <v>116</v>
      </c>
      <c r="ALQ815" s="179" t="s">
        <v>61</v>
      </c>
      <c r="ALR815" s="10">
        <f>ALP815*1.5*ALO815</f>
        <v>174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VLOOKUP(ALV815,$A$879:$F$2524,6,FALSE)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VLOOKUP(AME815,$A$879:$F$2524,6,FALSE)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VLOOKUP(AMN815,$A$879:$F$2524,6,FALSE)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VLOOKUP(AMW815,$A$879:$F$2524,6,FALSE)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VLOOKUP(ANF815,$A$879:$F$2524,6,FALSE)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VLOOKUP(ANO815,$A$879:$F$2524,6,FALSE)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VLOOKUP(ANX815,$A$879:$F$2524,6,FALSE)</f>
        <v>72</v>
      </c>
      <c r="AOB815" s="179" t="s">
        <v>61</v>
      </c>
      <c r="AOC815" s="10">
        <f>AOA815*1.5*ANZ815</f>
        <v>108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VLOOKUP(AOG815,$A$879:$F$2524,6,FALSE)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VLOOKUP(AOP815,$A$879:$F$2524,6,FALSE)</f>
        <v>217</v>
      </c>
      <c r="AOT815" s="179" t="s">
        <v>61</v>
      </c>
      <c r="AOU815" s="10">
        <f>AOS815*1.5*AOR815</f>
        <v>325.5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VLOOKUP(AOY815,$A$879:$F$2524,6,FALSE)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VLOOKUP(APH815,$A$879:$F$2524,6,FALSE)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VLOOKUP(APQ815,$A$879:$F$2524,6,FALSE)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VLOOKUP(APZ815,$A$879:$F$2524,6,FALSE)</f>
        <v>197</v>
      </c>
      <c r="AQD815" s="179" t="s">
        <v>61</v>
      </c>
      <c r="AQE815" s="10">
        <f>AQC815*1.5*AQB815</f>
        <v>295.5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VLOOKUP(AQI815,$A$879:$F$2524,6,FALSE)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VLOOKUP(AQR815,$A$879:$F$2524,6,FALSE)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VLOOKUP(ARA815,$A$879:$F$2524,6,FALSE)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VLOOKUP(ARJ815,$A$879:$F$2524,6,FALSE)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VLOOKUP(ARS815,$A$879:$F$2524,6,FALSE)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VLOOKUP(ASB815,$A$879:$F$2524,6,FALSE)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VLOOKUP(ASK815,$A$879:$F$2524,6,FALSE)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VLOOKUP(AST815,$A$879:$F$2524,6,FALSE)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VLOOKUP(ATC815,$A$879:$F$2524,6,FALSE)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VLOOKUP(ATL815,$A$879:$F$2524,6,FALSE)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VLOOKUP(ATU815,$A$879:$F$2524,6,FALSE)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VLOOKUP(AUD815,$A$879:$F$2524,6,FALSE)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VLOOKUP(AUM815,$A$879:$F$2524,6,FALSE)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VLOOKUP(AUV815,$A$879:$F$2524,6,FALSE)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VLOOKUP(AVE815,$A$879:$F$2524,6,FALSE)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VLOOKUP(AVN815,$A$879:$F$2524,6,FALSE)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VLOOKUP(AVW815,$A$879:$F$2524,6,FALSE)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VLOOKUP(AWF815,$A$879:$F$2524,6,FALSE)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VLOOKUP(AWO815,$A$879:$F$2524,6,FALSE)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VLOOKUP(AWX815,$A$879:$F$2524,6,FALSE)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VLOOKUP(AXG815,$A$879:$F$2524,6,FALSE)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VLOOKUP(AXP815,$A$879:$F$2524,6,FALSE)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VLOOKUP(AXY815,$A$879:$F$2524,6,FALSE)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VLOOKUP(AYH815,$A$879:$F$2524,6,FALSE)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VLOOKUP(AYQ815,$A$879:$F$2524,6,FALSE)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VLOOKUP(AYZ815,$A$879:$F$2524,6,FALSE)</f>
        <v>37</v>
      </c>
      <c r="AZD815" s="179" t="s">
        <v>61</v>
      </c>
      <c r="AZE815" s="10">
        <f>AZC815*1.5*AZB815</f>
        <v>77.699999999999989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VLOOKUP(AZI815,$A$879:$F$2524,6,FALSE)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VLOOKUP(AZR815,$A$879:$F$2524,6,FALSE)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VLOOKUP(BAA815,$A$879:$F$2524,6,FALSE)</f>
        <v>35</v>
      </c>
      <c r="BAE815" s="179" t="s">
        <v>61</v>
      </c>
      <c r="BAF815" s="10">
        <f>BAD815*1.5*BAC815</f>
        <v>52.5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VLOOKUP(BAJ815,$A$879:$F$2524,6,FALSE)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VLOOKUP(BAS815,$A$879:$F$2524,6,FALSE)</f>
        <v>116</v>
      </c>
      <c r="BAW815" s="179" t="s">
        <v>61</v>
      </c>
      <c r="BAX815" s="10">
        <f>BAV815*1.5*BAU815</f>
        <v>174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VLOOKUP(BBB815,$A$879:$F$2524,6,FALSE)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VLOOKUP(BBK815,$A$879:$F$2524,6,FALSE)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VLOOKUP(BBT815,$A$879:$F$2524,6,FALSE)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VLOOKUP(BCC815,$A$879:$F$2524,6,FALSE)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VLOOKUP(BCL815,$A$879:$F$2524,6,FALSE)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VLOOKUP(BCU815,$A$879:$F$2524,6,FALSE)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VLOOKUP(BDD815,$A$879:$F$2524,6,FALSE)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VLOOKUP(BDM815,$A$879:$F$2524,6,FALSE)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VLOOKUP(BDV815,$A$879:$F$2524,6,FALSE)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VLOOKUP(BEE815,$A$879:$F$2524,6,FALSE)</f>
        <v>72</v>
      </c>
      <c r="BEI815" s="179" t="s">
        <v>61</v>
      </c>
      <c r="BEJ815" s="10">
        <f>BEH815*1.5*BEG815</f>
        <v>108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VLOOKUP(BEN815,$A$879:$F$2524,6,FALSE)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VLOOKUP(BEW815,$A$879:$F$2524,6,FALSE)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VLOOKUP(BFF815,$A$879:$F$2524,6,FALSE)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VLOOKUP(BFO815,$A$879:$F$2524,6,FALSE)</f>
        <v>116</v>
      </c>
      <c r="BFS815" s="179" t="s">
        <v>61</v>
      </c>
      <c r="BFT815" s="10">
        <f>BFR815*1.5*BFQ815</f>
        <v>174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VLOOKUP(BFX815,$A$879:$F$2524,6,FALSE)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VLOOKUP(BGG815,$A$879:$F$2524,6,FALSE)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VLOOKUP(BGP815,$A$879:$F$2524,6,FALSE)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VLOOKUP(BGY815,$A$879:$F$2524,6,FALSE)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VLOOKUP(B816,$A$879:$F$2524,6,FALSE)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VLOOKUP(K816,$A$879:$F$2524,6,FALSE)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VLOOKUP(T816,$A$879:$F$2524,6,FALSE)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VLOOKUP(AC816,$A$879:$F$2524,6,FALSE)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VLOOKUP(AL816,$A$879:$F$2524,6,FALSE)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VLOOKUP(AU816,$A$879:$F$2524,6,FALSE)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VLOOKUP(BD816,$A$879:$F$2524,6,FALSE)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VLOOKUP(BM816,$A$879:$F$2524,6,FALSE)</f>
        <v>116</v>
      </c>
      <c r="BQ816" s="179" t="s">
        <v>63</v>
      </c>
      <c r="BR816" s="10">
        <f>BP816*1.4</f>
        <v>162.39999999999998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VLOOKUP(BV816,$A$879:$F$2524,6,FALSE)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VLOOKUP(CE816,$A$879:$F$2524,6,FALSE)</f>
        <v>35</v>
      </c>
      <c r="CI816" s="179" t="s">
        <v>63</v>
      </c>
      <c r="CJ816" s="10">
        <f>CH816*1.4</f>
        <v>49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VLOOKUP(CN816,$A$879:$F$2524,6,FALSE)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VLOOKUP(CW816,$A$879:$F$2524,6,FALSE)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VLOOKUP(DF816,$A$879:$F$2524,6,FALSE)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VLOOKUP(DO816,$A$879:$F$2524,6,FALSE)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VLOOKUP(DX816,$A$879:$F$2524,6,FALSE)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VLOOKUP(EG816,$A$879:$F$2524,6,FALSE)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VLOOKUP(EP816,$A$879:$F$2524,6,FALSE)</f>
        <v>35</v>
      </c>
      <c r="ET816" s="179" t="s">
        <v>63</v>
      </c>
      <c r="EU816" s="10">
        <f>ES816*1.4</f>
        <v>49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VLOOKUP(EY816,$A$879:$F$2524,6,FALSE)</f>
        <v>35</v>
      </c>
      <c r="FC816" s="179" t="s">
        <v>63</v>
      </c>
      <c r="FD816" s="10">
        <f>FB816*1.4</f>
        <v>49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VLOOKUP(FH816,$A$879:$F$2524,6,FALSE)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VLOOKUP(FQ816,$A$879:$F$2524,6,FALSE)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VLOOKUP(FZ816,$A$879:$F$2524,6,FALSE)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VLOOKUP(GI816,$A$879:$F$2524,6,FALSE)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VLOOKUP(GR816,$A$879:$F$2524,6,FALSE)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VLOOKUP(HA816,$A$879:$F$2524,6,FALSE)</f>
        <v>37</v>
      </c>
      <c r="HE816" s="179" t="s">
        <v>63</v>
      </c>
      <c r="HF816" s="10">
        <f>HD816*1.4</f>
        <v>51.8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VLOOKUP(HJ816,$A$879:$F$2524,6,FALSE)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VLOOKUP(HS816,$A$879:$F$2524,6,FALSE)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VLOOKUP(IB816,$A$879:$F$2524,6,FALSE)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VLOOKUP(IK816,$A$879:$F$2524,6,FALSE)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VLOOKUP(IT816,$A$879:$F$2524,6,FALSE)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VLOOKUP(JC816,$A$879:$F$2524,6,FALSE)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VLOOKUP(JL816,$A$879:$F$2524,6,FALSE)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VLOOKUP(JU816,$A$879:$F$2524,6,FALSE)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VLOOKUP(KD816,$A$879:$F$2524,6,FALSE)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VLOOKUP(KM816,$A$879:$F$2524,6,FALSE)</f>
        <v>35</v>
      </c>
      <c r="KQ816" s="179" t="s">
        <v>63</v>
      </c>
      <c r="KR816" s="10">
        <f>KP816*1.4</f>
        <v>49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VLOOKUP(KV816,$A$879:$F$2524,6,FALSE)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VLOOKUP(LE816,$A$879:$F$2524,6,FALSE)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VLOOKUP(LN816,$A$879:$F$2524,6,FALSE)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VLOOKUP(LW816,$A$879:$F$2524,6,FALSE)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VLOOKUP(MF816,$A$879:$F$2524,6,FALSE)</f>
        <v>35</v>
      </c>
      <c r="MJ816" s="179" t="s">
        <v>63</v>
      </c>
      <c r="MK816" s="10">
        <f>MI816*1.4</f>
        <v>49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VLOOKUP(MO816,$A$879:$F$2524,6,FALSE)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VLOOKUP(MX816,$A$879:$F$2524,6,FALSE)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VLOOKUP(NG816,$A$879:$F$2524,6,FALSE)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VLOOKUP(NP816,$A$879:$F$2524,6,FALSE)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VLOOKUP(NY816,$A$879:$F$2524,6,FALSE)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VLOOKUP(OH816,$A$879:$F$2524,6,FALSE)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VLOOKUP(OQ816,$A$879:$F$2524,6,FALSE)</f>
        <v>37</v>
      </c>
      <c r="OU816" s="179" t="s">
        <v>63</v>
      </c>
      <c r="OV816" s="10">
        <f>OT816*1.4</f>
        <v>51.8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VLOOKUP(OZ816,$A$879:$F$2524,6,FALSE)</f>
        <v>35</v>
      </c>
      <c r="PD816" s="179" t="s">
        <v>63</v>
      </c>
      <c r="PE816" s="10">
        <f>PC816*1.4</f>
        <v>49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VLOOKUP(PI816,$A$879:$F$2524,6,FALSE)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VLOOKUP(PR816,$A$879:$F$2524,6,FALSE)</f>
        <v>72</v>
      </c>
      <c r="PV816" s="179" t="s">
        <v>63</v>
      </c>
      <c r="PW816" s="10">
        <f>PU816*1.4</f>
        <v>100.8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VLOOKUP(QA816,$A$879:$F$2524,6,FALSE)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VLOOKUP(QJ816,$A$879:$F$2524,6,FALSE)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VLOOKUP(QS816,$A$879:$F$2524,6,FALSE)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VLOOKUP(RB816,$A$879:$F$2524,6,FALSE)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VLOOKUP(RK816,$A$879:$F$2524,6,FALSE)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VLOOKUP(RT816,$A$879:$F$2524,6,FALSE)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VLOOKUP(SC816,$A$879:$F$2524,6,FALSE)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VLOOKUP(SL816,$A$879:$F$2524,6,FALSE)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VLOOKUP(SU816,$A$879:$F$2524,6,FALSE)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VLOOKUP(TD816,$A$879:$F$2524,6,FALSE)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VLOOKUP(TM816,$A$879:$F$2524,6,FALSE)</f>
        <v>37</v>
      </c>
      <c r="TQ816" s="179" t="s">
        <v>63</v>
      </c>
      <c r="TR816" s="10">
        <f>TP816*1.4</f>
        <v>51.8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VLOOKUP(TV816,$A$879:$F$2524,6,FALSE)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VLOOKUP(UE816,$A$879:$F$2524,6,FALSE)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VLOOKUP(UN816,$A$879:$F$2524,6,FALSE)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VLOOKUP(UW816,$A$879:$F$2524,6,FALSE)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VLOOKUP(VF816,$A$879:$F$2524,6,FALSE)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VLOOKUP(VO816,$A$879:$F$2524,6,FALSE)</f>
        <v>37</v>
      </c>
      <c r="VS816" s="179" t="s">
        <v>63</v>
      </c>
      <c r="VT816" s="10">
        <f>VR816*1.4</f>
        <v>51.8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VLOOKUP(VX816,$A$879:$F$2524,6,FALSE)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VLOOKUP(WG816,$A$879:$F$2524,6,FALSE)</f>
        <v>35</v>
      </c>
      <c r="WK816" s="179" t="s">
        <v>63</v>
      </c>
      <c r="WL816" s="10">
        <f>WJ816*1.4</f>
        <v>49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VLOOKUP(WP816,$A$879:$F$2524,6,FALSE)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VLOOKUP(WY816,$A$879:$F$2524,6,FALSE)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VLOOKUP(XH816,$A$879:$F$2524,6,FALSE)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VLOOKUP(XQ816,$A$879:$F$2524,6,FALSE)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VLOOKUP(XZ816,$A$879:$F$2524,6,FALSE)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VLOOKUP(YI816,$A$879:$F$2524,6,FALSE)</f>
        <v>35</v>
      </c>
      <c r="YM816" s="179" t="s">
        <v>63</v>
      </c>
      <c r="YN816" s="10">
        <f>YL816*1.4</f>
        <v>49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VLOOKUP(YR816,$A$879:$F$2524,6,FALSE)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VLOOKUP(ZA816,$A$879:$F$2524,6,FALSE)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VLOOKUP(ZJ816,$A$879:$F$2524,6,FALSE)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VLOOKUP(ZS816,$A$879:$F$2524,6,FALSE)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VLOOKUP(AAB816,$A$879:$F$2524,6,FALSE)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VLOOKUP(AAK816,$A$879:$F$2524,6,FALSE)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VLOOKUP(AAT816,$A$879:$F$2524,6,FALSE)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VLOOKUP(ABC816,$A$879:$F$2524,6,FALSE)</f>
        <v>116</v>
      </c>
      <c r="ABG816" s="179" t="s">
        <v>63</v>
      </c>
      <c r="ABH816" s="10">
        <f>ABF816*1.4</f>
        <v>162.39999999999998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VLOOKUP(ABL816,$A$879:$F$2524,6,FALSE)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VLOOKUP(ABU816,$A$879:$F$2524,6,FALSE)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VLOOKUP(ACD816,$A$879:$F$2524,6,FALSE)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VLOOKUP(ACM816,$A$879:$F$2524,6,FALSE)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VLOOKUP(ACV816,$A$879:$F$2524,6,FALSE)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VLOOKUP(ADE816,$A$879:$F$2524,6,FALSE)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VLOOKUP(ADN816,$A$879:$F$2524,6,FALSE)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VLOOKUP(ADW816,$A$879:$F$2524,6,FALSE)</f>
        <v>72</v>
      </c>
      <c r="AEA816" s="179" t="s">
        <v>63</v>
      </c>
      <c r="AEB816" s="10">
        <f>ADZ816*1.4</f>
        <v>100.8</v>
      </c>
      <c r="AED816" s="239"/>
      <c r="AEE816" s="179" t="s">
        <v>81</v>
      </c>
      <c r="AEF816" s="75" t="s">
        <v>183</v>
      </c>
      <c r="AEH816" s="180"/>
      <c r="AEI816" s="180" t="e">
        <f>VLOOKUP(AEF816,$A$879:$F$2524,6,FALSE)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VLOOKUP(AEO816,$A$879:$F$2524,6,FALSE)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VLOOKUP(AEX816,$A$879:$F$2524,6,FALSE)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VLOOKUP(AFG816,$A$879:$F$2524,6,FALSE)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VLOOKUP(AFP816,$A$879:$F$2524,6,FALSE)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VLOOKUP(AFY816,$A$879:$F$2524,6,FALSE)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VLOOKUP(AGH816,$A$879:$F$2524,6,FALSE)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VLOOKUP(AGQ816,$A$879:$F$2524,6,FALSE)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VLOOKUP(AGZ816,$A$879:$F$2524,6,FALSE)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VLOOKUP(AHI816,$A$879:$F$2524,6,FALSE)</f>
        <v>35</v>
      </c>
      <c r="AHM816" s="179" t="s">
        <v>63</v>
      </c>
      <c r="AHN816" s="10">
        <f>AHL816*1.4</f>
        <v>49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VLOOKUP(AHR816,$A$879:$F$2524,6,FALSE)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VLOOKUP(AIA816,$A$879:$F$2524,6,FALSE)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VLOOKUP(AIJ816,$A$879:$F$2524,6,FALSE)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VLOOKUP(AIS816,$A$879:$F$2524,6,FALSE)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VLOOKUP(AJB816,$A$879:$F$2524,6,FALSE)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VLOOKUP(AJK816,$A$879:$F$2524,6,FALSE)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VLOOKUP(AJT816,$A$879:$F$2524,6,FALSE)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VLOOKUP(AKC816,$A$879:$F$2524,6,FALSE)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VLOOKUP(AKL816,$A$879:$F$2524,6,FALSE)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VLOOKUP(AKU816,$A$879:$F$2524,6,FALSE)</f>
        <v>35</v>
      </c>
      <c r="AKY816" s="179" t="s">
        <v>63</v>
      </c>
      <c r="AKZ816" s="10">
        <f>AKX816*1.4</f>
        <v>49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VLOOKUP(ALD816,$A$879:$F$2524,6,FALSE)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VLOOKUP(ALM816,$A$879:$F$2524,6,FALSE)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VLOOKUP(ALV816,$A$879:$F$2524,6,FALSE)</f>
        <v>35</v>
      </c>
      <c r="ALZ816" s="179" t="s">
        <v>63</v>
      </c>
      <c r="AMA816" s="10">
        <f>ALY816*1.4</f>
        <v>49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VLOOKUP(AME816,$A$879:$F$2524,6,FALSE)</f>
        <v>116</v>
      </c>
      <c r="AMI816" s="179" t="s">
        <v>63</v>
      </c>
      <c r="AMJ816" s="10">
        <f>AMH816*1.4</f>
        <v>162.39999999999998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VLOOKUP(AMN816,$A$879:$F$2524,6,FALSE)</f>
        <v>35</v>
      </c>
      <c r="AMR816" s="179" t="s">
        <v>63</v>
      </c>
      <c r="AMS816" s="10">
        <f>AMQ816*1.4</f>
        <v>49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VLOOKUP(AMW816,$A$879:$F$2524,6,FALSE)</f>
        <v>116</v>
      </c>
      <c r="ANA816" s="179" t="s">
        <v>63</v>
      </c>
      <c r="ANB816" s="10">
        <f>AMZ816*1.4</f>
        <v>162.39999999999998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VLOOKUP(ANF816,$A$879:$F$2524,6,FALSE)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VLOOKUP(ANO816,$A$879:$F$2524,6,FALSE)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VLOOKUP(ANX816,$A$879:$F$2524,6,FALSE)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VLOOKUP(AOG816,$A$879:$F$2524,6,FALSE)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VLOOKUP(AOP816,$A$879:$F$2524,6,FALSE)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VLOOKUP(AOY816,$A$879:$F$2524,6,FALSE)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VLOOKUP(APH816,$A$879:$F$2524,6,FALSE)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VLOOKUP(APQ816,$A$879:$F$2524,6,FALSE)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VLOOKUP(APZ816,$A$879:$F$2524,6,FALSE)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VLOOKUP(AQI816,$A$879:$F$2524,6,FALSE)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VLOOKUP(AQR816,$A$879:$F$2524,6,FALSE)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VLOOKUP(ARA816,$A$879:$F$2524,6,FALSE)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VLOOKUP(ARJ816,$A$879:$F$2524,6,FALSE)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VLOOKUP(ARS816,$A$879:$F$2524,6,FALSE)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VLOOKUP(ASB816,$A$879:$F$2524,6,FALSE)</f>
        <v>217</v>
      </c>
      <c r="ASF816" s="179" t="s">
        <v>63</v>
      </c>
      <c r="ASG816" s="10">
        <f>ASE816*1.4</f>
        <v>303.79999999999995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VLOOKUP(ASK816,$A$879:$F$2524,6,FALSE)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VLOOKUP(AST816,$A$879:$F$2524,6,FALSE)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VLOOKUP(ATC816,$A$879:$F$2524,6,FALSE)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VLOOKUP(ATL816,$A$879:$F$2524,6,FALSE)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VLOOKUP(ATU816,$A$879:$F$2524,6,FALSE)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VLOOKUP(AUD816,$A$879:$F$2524,6,FALSE)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VLOOKUP(AUM816,$A$879:$F$2524,6,FALSE)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VLOOKUP(AUV816,$A$879:$F$2524,6,FALSE)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VLOOKUP(AVE816,$A$879:$F$2524,6,FALSE)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VLOOKUP(AVN816,$A$879:$F$2524,6,FALSE)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VLOOKUP(AVW816,$A$879:$F$2524,6,FALSE)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VLOOKUP(AWF816,$A$879:$F$2524,6,FALSE)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VLOOKUP(AWO816,$A$879:$F$2524,6,FALSE)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VLOOKUP(AWX816,$A$879:$F$2524,6,FALSE)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VLOOKUP(AXG816,$A$879:$F$2524,6,FALSE)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VLOOKUP(AXP816,$A$879:$F$2524,6,FALSE)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VLOOKUP(AXY816,$A$879:$F$2524,6,FALSE)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VLOOKUP(AYH816,$A$879:$F$2524,6,FALSE)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VLOOKUP(AYQ816,$A$879:$F$2524,6,FALSE)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VLOOKUP(AYZ816,$A$879:$F$2524,6,FALSE)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VLOOKUP(AZI816,$A$879:$F$2524,6,FALSE)</f>
        <v>37</v>
      </c>
      <c r="AZM816" s="179" t="s">
        <v>63</v>
      </c>
      <c r="AZN816" s="10">
        <f>AZL816*1.4</f>
        <v>51.8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VLOOKUP(AZR816,$A$879:$F$2524,6,FALSE)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VLOOKUP(BAA816,$A$879:$F$2524,6,FALSE)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VLOOKUP(BAJ816,$A$879:$F$2524,6,FALSE)</f>
        <v>72</v>
      </c>
      <c r="BAN816" s="179" t="s">
        <v>63</v>
      </c>
      <c r="BAO816" s="10">
        <f>BAM816*1.4</f>
        <v>100.8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VLOOKUP(BAS816,$A$879:$F$2524,6,FALSE)</f>
        <v>197</v>
      </c>
      <c r="BAW816" s="179" t="s">
        <v>63</v>
      </c>
      <c r="BAX816" s="10">
        <f>BAV816*1.4</f>
        <v>275.79999999999995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VLOOKUP(BBB816,$A$879:$F$2524,6,FALSE)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VLOOKUP(BBK816,$A$879:$F$2524,6,FALSE)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VLOOKUP(BBT816,$A$879:$F$2524,6,FALSE)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VLOOKUP(BCC816,$A$879:$F$2524,6,FALSE)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VLOOKUP(BCL816,$A$879:$F$2524,6,FALSE)</f>
        <v>197</v>
      </c>
      <c r="BCP816" s="179" t="s">
        <v>63</v>
      </c>
      <c r="BCQ816" s="10">
        <f>BCO816*1.4</f>
        <v>275.79999999999995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VLOOKUP(BCU816,$A$879:$F$2524,6,FALSE)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VLOOKUP(BDD816,$A$879:$F$2524,6,FALSE)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VLOOKUP(BDM816,$A$879:$F$2524,6,FALSE)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VLOOKUP(BDV816,$A$879:$F$2524,6,FALSE)</f>
        <v>72</v>
      </c>
      <c r="BDZ816" s="179" t="s">
        <v>63</v>
      </c>
      <c r="BEA816" s="10">
        <f>BDY816*1.4</f>
        <v>100.8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VLOOKUP(BEE816,$A$879:$F$2524,6,FALSE)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VLOOKUP(BEN816,$A$879:$F$2524,6,FALSE)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VLOOKUP(BEW816,$A$879:$F$2524,6,FALSE)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VLOOKUP(BFF816,$A$879:$F$2524,6,FALSE)</f>
        <v>197</v>
      </c>
      <c r="BFJ816" s="179" t="s">
        <v>63</v>
      </c>
      <c r="BFK816" s="10">
        <f>BFI816*1.4</f>
        <v>275.79999999999995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VLOOKUP(BFO816,$A$879:$F$2524,6,FALSE)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VLOOKUP(BFX816,$A$879:$F$2524,6,FALSE)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VLOOKUP(BGG816,$A$879:$F$2524,6,FALSE)</f>
        <v>35</v>
      </c>
      <c r="BGK816" s="179" t="s">
        <v>63</v>
      </c>
      <c r="BGL816" s="10">
        <f>BGJ816*1.4</f>
        <v>49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VLOOKUP(BGP816,$A$879:$F$2524,6,FALSE)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VLOOKUP(BGY816,$A$879:$F$2524,6,FALSE)</f>
        <v>116</v>
      </c>
      <c r="BHC816" s="179" t="s">
        <v>63</v>
      </c>
      <c r="BHD816" s="10">
        <f>BHB816*1.4</f>
        <v>162.39999999999998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VLOOKUP(B817,$A$879:$F$2524,6,FALSE)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VLOOKUP(K817,$A$879:$F$2524,6,FALSE)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VLOOKUP(T817,$A$879:$F$2524,6,FALSE)</f>
        <v>35</v>
      </c>
      <c r="X817" s="179" t="s">
        <v>65</v>
      </c>
      <c r="Y817" s="10">
        <f>W817*1.3</f>
        <v>45.5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VLOOKUP(AC817,$A$879:$F$2524,6,FALSE)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VLOOKUP(AL817,$A$879:$F$2524,6,FALSE)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VLOOKUP(AU817,$A$879:$F$2524,6,FALSE)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VLOOKUP(BD817,$A$879:$F$2524,6,FALSE)</f>
        <v>37</v>
      </c>
      <c r="BH817" s="179" t="s">
        <v>65</v>
      </c>
      <c r="BI817" s="10">
        <f>BG817*1.3</f>
        <v>48.1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VLOOKUP(BM817,$A$879:$F$2524,6,FALSE)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VLOOKUP(BV817,$A$879:$F$2524,6,FALSE)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VLOOKUP(CE817,$A$879:$F$2524,6,FALSE)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VLOOKUP(CN817,$A$879:$F$2524,6,FALSE)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VLOOKUP(CW817,$A$879:$F$2524,6,FALSE)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VLOOKUP(DF817,$A$879:$F$2524,6,FALSE)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VLOOKUP(DO817,$A$879:$F$2524,6,FALSE)</f>
        <v>35</v>
      </c>
      <c r="DS817" s="179" t="s">
        <v>65</v>
      </c>
      <c r="DT817" s="10">
        <f>DR817*1.3</f>
        <v>45.5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VLOOKUP(DX817,$A$879:$F$2524,6,FALSE)</f>
        <v>217</v>
      </c>
      <c r="EB817" s="179" t="s">
        <v>65</v>
      </c>
      <c r="EC817" s="10">
        <f>EA817*1.3</f>
        <v>282.10000000000002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VLOOKUP(EG817,$A$879:$F$2524,6,FALSE)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VLOOKUP(EP817,$A$879:$F$2524,6,FALSE)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VLOOKUP(EY817,$A$879:$F$2524,6,FALSE)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VLOOKUP(FH817,$A$879:$F$2524,6,FALSE)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VLOOKUP(FQ817,$A$879:$F$2524,6,FALSE)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VLOOKUP(FZ817,$A$879:$F$2524,6,FALSE)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VLOOKUP(GI817,$A$879:$F$2524,6,FALSE)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VLOOKUP(GR817,$A$879:$F$2524,6,FALSE)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VLOOKUP(HA817,$A$879:$F$2524,6,FALSE)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VLOOKUP(HJ817,$A$879:$F$2524,6,FALSE)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VLOOKUP(HS817,$A$879:$F$2524,6,FALSE)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VLOOKUP(IB817,$A$879:$F$2524,6,FALSE)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VLOOKUP(IK817,$A$879:$F$2524,6,FALSE)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VLOOKUP(IT817,$A$879:$F$2524,6,FALSE)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VLOOKUP(JC817,$A$879:$F$2524,6,FALSE)</f>
        <v>35</v>
      </c>
      <c r="JG817" s="179" t="s">
        <v>65</v>
      </c>
      <c r="JH817" s="10">
        <f>JF817*1.3</f>
        <v>45.5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VLOOKUP(JL817,$A$879:$F$2524,6,FALSE)</f>
        <v>35</v>
      </c>
      <c r="JP817" s="179" t="s">
        <v>65</v>
      </c>
      <c r="JQ817" s="10">
        <f>JO817*1.3</f>
        <v>45.5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VLOOKUP(JU817,$A$879:$F$2524,6,FALSE)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VLOOKUP(KD817,$A$879:$F$2524,6,FALSE)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VLOOKUP(KM817,$A$879:$F$2524,6,FALSE)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VLOOKUP(KV817,$A$879:$F$2524,6,FALSE)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VLOOKUP(LE817,$A$879:$F$2524,6,FALSE)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VLOOKUP(LN817,$A$879:$F$2524,6,FALSE)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VLOOKUP(LW817,$A$879:$F$2524,6,FALSE)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VLOOKUP(MF817,$A$879:$F$2524,6,FALSE)</f>
        <v>217</v>
      </c>
      <c r="MJ817" s="179" t="s">
        <v>65</v>
      </c>
      <c r="MK817" s="10">
        <f>MI817*1.3</f>
        <v>282.10000000000002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VLOOKUP(MO817,$A$879:$F$2524,6,FALSE)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VLOOKUP(MX817,$A$879:$F$2524,6,FALSE)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VLOOKUP(NG817,$A$879:$F$2524,6,FALSE)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VLOOKUP(NP817,$A$879:$F$2524,6,FALSE)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VLOOKUP(NY817,$A$879:$F$2524,6,FALSE)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VLOOKUP(OH817,$A$879:$F$2524,6,FALSE)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VLOOKUP(OQ817,$A$879:$F$2524,6,FALSE)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VLOOKUP(OZ817,$A$879:$F$2524,6,FALSE)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VLOOKUP(PI817,$A$879:$F$2524,6,FALSE)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VLOOKUP(PR817,$A$879:$F$2524,6,FALSE)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VLOOKUP(QA817,$A$879:$F$2524,6,FALSE)</f>
        <v>35</v>
      </c>
      <c r="QE817" s="179" t="s">
        <v>65</v>
      </c>
      <c r="QF817" s="10">
        <f>QD817*1.3</f>
        <v>45.5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VLOOKUP(QJ817,$A$879:$F$2524,6,FALSE)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VLOOKUP(QS817,$A$879:$F$2524,6,FALSE)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VLOOKUP(RB817,$A$879:$F$2524,6,FALSE)</f>
        <v>72</v>
      </c>
      <c r="RF817" s="179" t="s">
        <v>65</v>
      </c>
      <c r="RG817" s="10">
        <f>RE817*1.3</f>
        <v>93.600000000000009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VLOOKUP(RK817,$A$879:$F$2524,6,FALSE)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VLOOKUP(RT817,$A$879:$F$2524,6,FALSE)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VLOOKUP(SC817,$A$879:$F$2524,6,FALSE)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VLOOKUP(SL817,$A$879:$F$2524,6,FALSE)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VLOOKUP(SU817,$A$879:$F$2524,6,FALSE)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VLOOKUP(TD817,$A$879:$F$2524,6,FALSE)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VLOOKUP(TM817,$A$879:$F$2524,6,FALSE)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VLOOKUP(TV817,$A$879:$F$2524,6,FALSE)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VLOOKUP(UE817,$A$879:$F$2524,6,FALSE)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VLOOKUP(UN817,$A$879:$F$2524,6,FALSE)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VLOOKUP(UW817,$A$879:$F$2524,6,FALSE)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VLOOKUP(VF817,$A$879:$F$2524,6,FALSE)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VLOOKUP(VO817,$A$879:$F$2524,6,FALSE)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VLOOKUP(VX817,$A$879:$F$2524,6,FALSE)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VLOOKUP(WG817,$A$879:$F$2524,6,FALSE)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VLOOKUP(WP817,$A$879:$F$2524,6,FALSE)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VLOOKUP(WY817,$A$879:$F$2524,6,FALSE)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VLOOKUP(XH817,$A$879:$F$2524,6,FALSE)</f>
        <v>72</v>
      </c>
      <c r="XL817" s="179" t="s">
        <v>65</v>
      </c>
      <c r="XM817" s="10">
        <f>XK817*1.3</f>
        <v>93.600000000000009</v>
      </c>
      <c r="XO817" s="239"/>
      <c r="XP817" s="179" t="s">
        <v>82</v>
      </c>
      <c r="XQ817" s="361" t="s">
        <v>1747</v>
      </c>
      <c r="XS817" s="180"/>
      <c r="XT817" s="180">
        <f>VLOOKUP(XQ817,$A$879:$F$2524,6,FALSE)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VLOOKUP(XZ817,$A$879:$F$2524,6,FALSE)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VLOOKUP(YI817,$A$879:$F$2524,6,FALSE)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VLOOKUP(YR817,$A$879:$F$2524,6,FALSE)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VLOOKUP(ZA817,$A$879:$F$2524,6,FALSE)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VLOOKUP(ZJ817,$A$879:$F$2524,6,FALSE)</f>
        <v>116</v>
      </c>
      <c r="ZN817" s="179" t="s">
        <v>65</v>
      </c>
      <c r="ZO817" s="10">
        <f>ZM817*1.3</f>
        <v>150.80000000000001</v>
      </c>
      <c r="ZQ817" s="239"/>
      <c r="ZR817" s="179" t="s">
        <v>82</v>
      </c>
      <c r="ZS817" s="361" t="s">
        <v>1804</v>
      </c>
      <c r="ZU817" s="180"/>
      <c r="ZV817" s="180">
        <f>VLOOKUP(ZS817,$A$879:$F$2524,6,FALSE)</f>
        <v>217</v>
      </c>
      <c r="ZW817" s="179" t="s">
        <v>65</v>
      </c>
      <c r="ZX817" s="10">
        <f>ZV817*1.3</f>
        <v>282.10000000000002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VLOOKUP(AAB817,$A$879:$F$2524,6,FALSE)</f>
        <v>217</v>
      </c>
      <c r="AAF817" s="179" t="s">
        <v>65</v>
      </c>
      <c r="AAG817" s="10">
        <f>AAE817*1.3</f>
        <v>282.10000000000002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VLOOKUP(AAK817,$A$879:$F$2524,6,FALSE)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VLOOKUP(AAT817,$A$879:$F$2524,6,FALSE)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VLOOKUP(ABC817,$A$879:$F$2524,6,FALSE)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VLOOKUP(ABL817,$A$879:$F$2524,6,FALSE)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VLOOKUP(ABU817,$A$879:$F$2524,6,FALSE)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VLOOKUP(ACD817,$A$879:$F$2524,6,FALSE)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VLOOKUP(ACM817,$A$879:$F$2524,6,FALSE)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VLOOKUP(ACV817,$A$879:$F$2524,6,FALSE)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VLOOKUP(ADE817,$A$879:$F$2524,6,FALSE)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VLOOKUP(ADN817,$A$879:$F$2524,6,FALSE)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VLOOKUP(ADW817,$A$879:$F$2524,6,FALSE)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VLOOKUP(AEF817,$A$879:$F$2524,6,FALSE)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VLOOKUP(AEO817,$A$879:$F$2524,6,FALSE)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VLOOKUP(AEX817,$A$879:$F$2524,6,FALSE)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VLOOKUP(AFG817,$A$879:$F$2524,6,FALSE)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VLOOKUP(AFP817,$A$879:$F$2524,6,FALSE)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VLOOKUP(AFY817,$A$879:$F$2524,6,FALSE)</f>
        <v>35</v>
      </c>
      <c r="AGC817" s="179" t="s">
        <v>65</v>
      </c>
      <c r="AGD817" s="10">
        <f>AGB817*1.3</f>
        <v>45.5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VLOOKUP(AGH817,$A$879:$F$2524,6,FALSE)</f>
        <v>116</v>
      </c>
      <c r="AGL817" s="179" t="s">
        <v>65</v>
      </c>
      <c r="AGM817" s="10">
        <f>AGK817*1.3</f>
        <v>150.80000000000001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VLOOKUP(AGQ817,$A$879:$F$2524,6,FALSE)</f>
        <v>197</v>
      </c>
      <c r="AGU817" s="179" t="s">
        <v>65</v>
      </c>
      <c r="AGV817" s="10">
        <f>AGT817*1.3</f>
        <v>256.10000000000002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VLOOKUP(AGZ817,$A$879:$F$2524,6,FALSE)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VLOOKUP(AHI817,$A$879:$F$2524,6,FALSE)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VLOOKUP(AHR817,$A$879:$F$2524,6,FALSE)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VLOOKUP(AIA817,$A$879:$F$2524,6,FALSE)</f>
        <v>116</v>
      </c>
      <c r="AIE817" s="179" t="s">
        <v>65</v>
      </c>
      <c r="AIF817" s="10">
        <f>AID817*1.3</f>
        <v>150.80000000000001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VLOOKUP(AIJ817,$A$879:$F$2524,6,FALSE)</f>
        <v>116</v>
      </c>
      <c r="AIN817" s="179" t="s">
        <v>65</v>
      </c>
      <c r="AIO817" s="10">
        <f>AIM817*1.3</f>
        <v>150.80000000000001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VLOOKUP(AIS817,$A$879:$F$2524,6,FALSE)</f>
        <v>35</v>
      </c>
      <c r="AIW817" s="179" t="s">
        <v>65</v>
      </c>
      <c r="AIX817" s="10">
        <f>AIV817*1.3</f>
        <v>45.5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VLOOKUP(AJB817,$A$879:$F$2524,6,FALSE)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VLOOKUP(AJK817,$A$879:$F$2524,6,FALSE)</f>
        <v>35</v>
      </c>
      <c r="AJO817" s="179" t="s">
        <v>65</v>
      </c>
      <c r="AJP817" s="10">
        <f>AJN817*1.3</f>
        <v>45.5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VLOOKUP(AJT817,$A$879:$F$2524,6,FALSE)</f>
        <v>37</v>
      </c>
      <c r="AJX817" s="179" t="s">
        <v>65</v>
      </c>
      <c r="AJY817" s="10">
        <f>AJW817*1.3</f>
        <v>48.1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VLOOKUP(AKC817,$A$879:$F$2524,6,FALSE)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VLOOKUP(AKL817,$A$879:$F$2524,6,FALSE)</f>
        <v>197</v>
      </c>
      <c r="AKP817" s="179" t="s">
        <v>65</v>
      </c>
      <c r="AKQ817" s="10">
        <f>AKO817*1.3</f>
        <v>256.10000000000002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VLOOKUP(AKU817,$A$879:$F$2524,6,FALSE)</f>
        <v>116</v>
      </c>
      <c r="AKY817" s="179" t="s">
        <v>65</v>
      </c>
      <c r="AKZ817" s="10">
        <f>AKX817*1.3</f>
        <v>150.80000000000001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VLOOKUP(ALD817,$A$879:$F$2524,6,FALSE)</f>
        <v>72</v>
      </c>
      <c r="ALH817" s="179" t="s">
        <v>65</v>
      </c>
      <c r="ALI817" s="10">
        <f>ALG817*1.3</f>
        <v>93.600000000000009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VLOOKUP(ALM817,$A$879:$F$2524,6,FALSE)</f>
        <v>35</v>
      </c>
      <c r="ALQ817" s="179" t="s">
        <v>65</v>
      </c>
      <c r="ALR817" s="10">
        <f>ALP817*1.3</f>
        <v>45.5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VLOOKUP(ALV817,$A$879:$F$2524,6,FALSE)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VLOOKUP(AME817,$A$879:$F$2524,6,FALSE)</f>
        <v>35</v>
      </c>
      <c r="AMI817" s="179" t="s">
        <v>65</v>
      </c>
      <c r="AMJ817" s="10">
        <f>AMH817*1.3</f>
        <v>45.5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VLOOKUP(AMN817,$A$879:$F$2524,6,FALSE)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VLOOKUP(AMW817,$A$879:$F$2524,6,FALSE)</f>
        <v>72</v>
      </c>
      <c r="ANA817" s="179" t="s">
        <v>65</v>
      </c>
      <c r="ANB817" s="10">
        <f>AMZ817*1.3</f>
        <v>93.600000000000009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VLOOKUP(ANF817,$A$879:$F$2524,6,FALSE)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VLOOKUP(ANO817,$A$879:$F$2524,6,FALSE)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VLOOKUP(ANX817,$A$879:$F$2524,6,FALSE)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VLOOKUP(AOG817,$A$879:$F$2524,6,FALSE)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VLOOKUP(AOP817,$A$879:$F$2524,6,FALSE)</f>
        <v>72</v>
      </c>
      <c r="AOT817" s="179" t="s">
        <v>65</v>
      </c>
      <c r="AOU817" s="10">
        <f>AOS817*1.3</f>
        <v>93.600000000000009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VLOOKUP(AOY817,$A$879:$F$2524,6,FALSE)</f>
        <v>72</v>
      </c>
      <c r="APC817" s="179" t="s">
        <v>65</v>
      </c>
      <c r="APD817" s="10">
        <f>APB817*1.3</f>
        <v>93.600000000000009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VLOOKUP(APH817,$A$879:$F$2524,6,FALSE)</f>
        <v>217</v>
      </c>
      <c r="APL817" s="179" t="s">
        <v>65</v>
      </c>
      <c r="APM817" s="10">
        <f>APK817*1.3</f>
        <v>282.10000000000002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VLOOKUP(APQ817,$A$879:$F$2524,6,FALSE)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VLOOKUP(APZ817,$A$879:$F$2524,6,FALSE)</f>
        <v>37</v>
      </c>
      <c r="AQD817" s="179" t="s">
        <v>65</v>
      </c>
      <c r="AQE817" s="10">
        <f>AQC817*1.3</f>
        <v>48.1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VLOOKUP(AQI817,$A$879:$F$2524,6,FALSE)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VLOOKUP(AQR817,$A$879:$F$2524,6,FALSE)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VLOOKUP(ARA817,$A$879:$F$2524,6,FALSE)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VLOOKUP(ARJ817,$A$879:$F$2524,6,FALSE)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VLOOKUP(ARS817,$A$879:$F$2524,6,FALSE)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VLOOKUP(ASB817,$A$879:$F$2524,6,FALSE)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VLOOKUP(ASK817,$A$879:$F$2524,6,FALSE)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VLOOKUP(AST817,$A$879:$F$2524,6,FALSE)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VLOOKUP(ATC817,$A$879:$F$2524,6,FALSE)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VLOOKUP(ATL817,$A$879:$F$2524,6,FALSE)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VLOOKUP(ATU817,$A$879:$F$2524,6,FALSE)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VLOOKUP(AUD817,$A$879:$F$2524,6,FALSE)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VLOOKUP(AUM817,$A$879:$F$2524,6,FALSE)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VLOOKUP(AUV817,$A$879:$F$2524,6,FALSE)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VLOOKUP(AVE817,$A$879:$F$2524,6,FALSE)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VLOOKUP(AVN817,$A$879:$F$2524,6,FALSE)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VLOOKUP(AVW817,$A$879:$F$2524,6,FALSE)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VLOOKUP(AWF817,$A$879:$F$2524,6,FALSE)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VLOOKUP(AWO817,$A$879:$F$2524,6,FALSE)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VLOOKUP(AWX817,$A$879:$F$2524,6,FALSE)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VLOOKUP(AXG817,$A$879:$F$2524,6,FALSE)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VLOOKUP(AXP817,$A$879:$F$2524,6,FALSE)</f>
        <v>35</v>
      </c>
      <c r="AXT817" s="179" t="s">
        <v>65</v>
      </c>
      <c r="AXU817" s="10">
        <f>AXS817*1.3</f>
        <v>45.5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VLOOKUP(AXY817,$A$879:$F$2524,6,FALSE)</f>
        <v>35</v>
      </c>
      <c r="AYC817" s="179" t="s">
        <v>65</v>
      </c>
      <c r="AYD817" s="10">
        <f>AYB817*1.3</f>
        <v>45.5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VLOOKUP(AYH817,$A$879:$F$2524,6,FALSE)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VLOOKUP(AYQ817,$A$879:$F$2524,6,FALSE)</f>
        <v>72</v>
      </c>
      <c r="AYU817" s="179" t="s">
        <v>65</v>
      </c>
      <c r="AYV817" s="10">
        <f>AYT817*1.3</f>
        <v>93.600000000000009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VLOOKUP(AYZ817,$A$879:$F$2524,6,FALSE)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VLOOKUP(AZI817,$A$879:$F$2524,6,FALSE)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VLOOKUP(AZR817,$A$879:$F$2524,6,FALSE)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VLOOKUP(BAA817,$A$879:$F$2524,6,FALSE)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VLOOKUP(BAJ817,$A$879:$F$2524,6,FALSE)</f>
        <v>116</v>
      </c>
      <c r="BAN817" s="179" t="s">
        <v>65</v>
      </c>
      <c r="BAO817" s="10">
        <f>BAM817*1.3</f>
        <v>150.80000000000001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VLOOKUP(BAS817,$A$879:$F$2524,6,FALSE)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VLOOKUP(BBB817,$A$879:$F$2524,6,FALSE)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VLOOKUP(BBK817,$A$879:$F$2524,6,FALSE)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VLOOKUP(BBT817,$A$879:$F$2524,6,FALSE)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VLOOKUP(BCC817,$A$879:$F$2524,6,FALSE)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VLOOKUP(BCL817,$A$879:$F$2524,6,FALSE)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VLOOKUP(BCU817,$A$879:$F$2524,6,FALSE)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VLOOKUP(BDD817,$A$879:$F$2524,6,FALSE)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VLOOKUP(BDM817,$A$879:$F$2524,6,FALSE)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VLOOKUP(BDV817,$A$879:$F$2524,6,FALSE)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VLOOKUP(BEE817,$A$879:$F$2524,6,FALSE)</f>
        <v>116</v>
      </c>
      <c r="BEI817" s="179" t="s">
        <v>65</v>
      </c>
      <c r="BEJ817" s="10">
        <f>BEH817*1.3</f>
        <v>150.80000000000001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VLOOKUP(BEN817,$A$879:$F$2524,6,FALSE)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VLOOKUP(BEW817,$A$879:$F$2524,6,FALSE)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VLOOKUP(BFF817,$A$879:$F$2524,6,FALSE)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VLOOKUP(BFO817,$A$879:$F$2524,6,FALSE)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VLOOKUP(BFX817,$A$879:$F$2524,6,FALSE)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VLOOKUP(BGG817,$A$879:$F$2524,6,FALSE)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VLOOKUP(BGP817,$A$879:$F$2524,6,FALSE)</f>
        <v>35</v>
      </c>
      <c r="BGT817" s="179" t="s">
        <v>65</v>
      </c>
      <c r="BGU817" s="10">
        <f>BGS817*1.3</f>
        <v>45.5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VLOOKUP(BGY817,$A$879:$F$2524,6,FALSE)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VLOOKUP(B818,$A$879:$F$2524,6,FALSE)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VLOOKUP(K818,$A$879:$F$2524,6,FALSE)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VLOOKUP(T818,$A$879:$F$2524,6,FALSE)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VLOOKUP(AC818,$A$879:$F$2524,6,FALSE)</f>
        <v>35</v>
      </c>
      <c r="AG818" s="179" t="s">
        <v>67</v>
      </c>
      <c r="AH818" s="10">
        <f>AF818*1.2</f>
        <v>42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VLOOKUP(AL818,$A$879:$F$2524,6,FALSE)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VLOOKUP(AU818,$A$879:$F$2524,6,FALSE)</f>
        <v>35</v>
      </c>
      <c r="AY818" s="179" t="s">
        <v>67</v>
      </c>
      <c r="AZ818" s="10">
        <f>AX818*1.2</f>
        <v>42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VLOOKUP(BD818,$A$879:$F$2524,6,FALSE)</f>
        <v>35</v>
      </c>
      <c r="BH818" s="179" t="s">
        <v>67</v>
      </c>
      <c r="BI818" s="10">
        <f>BG818*1.2</f>
        <v>42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VLOOKUP(BM818,$A$879:$F$2524,6,FALSE)</f>
        <v>35</v>
      </c>
      <c r="BQ818" s="179" t="s">
        <v>67</v>
      </c>
      <c r="BR818" s="10">
        <f>BP818*1.2</f>
        <v>42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VLOOKUP(BV818,$A$879:$F$2524,6,FALSE)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VLOOKUP(CE818,$A$879:$F$2524,6,FALSE)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VLOOKUP(CN818,$A$879:$F$2524,6,FALSE)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VLOOKUP(CW818,$A$879:$F$2524,6,FALSE)</f>
        <v>37</v>
      </c>
      <c r="DA818" s="179" t="s">
        <v>67</v>
      </c>
      <c r="DB818" s="10">
        <f>CZ818*1.2</f>
        <v>44.4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VLOOKUP(DF818,$A$879:$F$2524,6,FALSE)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VLOOKUP(DO818,$A$879:$F$2524,6,FALSE)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VLOOKUP(DX818,$A$879:$F$2524,6,FALSE)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VLOOKUP(EG818,$A$879:$F$2524,6,FALSE)</f>
        <v>35</v>
      </c>
      <c r="EK818" s="179" t="s">
        <v>67</v>
      </c>
      <c r="EL818" s="10">
        <f>EJ818*1.2</f>
        <v>42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VLOOKUP(EP818,$A$879:$F$2524,6,FALSE)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VLOOKUP(EY818,$A$879:$F$2524,6,FALSE)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VLOOKUP(FH818,$A$879:$F$2524,6,FALSE)</f>
        <v>72</v>
      </c>
      <c r="FL818" s="179" t="s">
        <v>67</v>
      </c>
      <c r="FM818" s="10">
        <f>FK818*1.2</f>
        <v>86.399999999999991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VLOOKUP(FQ818,$A$879:$F$2524,6,FALSE)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VLOOKUP(FZ818,$A$879:$F$2524,6,FALSE)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VLOOKUP(GI818,$A$879:$F$2524,6,FALSE)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VLOOKUP(GR818,$A$879:$F$2524,6,FALSE)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VLOOKUP(HA818,$A$879:$F$2524,6,FALSE)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VLOOKUP(HJ818,$A$879:$F$2524,6,FALSE)</f>
        <v>116</v>
      </c>
      <c r="HN818" s="179" t="s">
        <v>67</v>
      </c>
      <c r="HO818" s="10">
        <f>HM818*1.2</f>
        <v>139.19999999999999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VLOOKUP(HS818,$A$879:$F$2524,6,FALSE)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VLOOKUP(IB818,$A$879:$F$2524,6,FALSE)</f>
        <v>116</v>
      </c>
      <c r="IF818" s="179" t="s">
        <v>67</v>
      </c>
      <c r="IG818" s="10">
        <f>IE818*1.2</f>
        <v>139.19999999999999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VLOOKUP(IK818,$A$879:$F$2524,6,FALSE)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VLOOKUP(IT818,$A$879:$F$2524,6,FALSE)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VLOOKUP(JC818,$A$879:$F$2524,6,FALSE)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VLOOKUP(JL818,$A$879:$F$2524,6,FALSE)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VLOOKUP(JU818,$A$879:$F$2524,6,FALSE)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VLOOKUP(KD818,$A$879:$F$2524,6,FALSE)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VLOOKUP(KM818,$A$879:$F$2524,6,FALSE)</f>
        <v>72</v>
      </c>
      <c r="KQ818" s="179" t="s">
        <v>67</v>
      </c>
      <c r="KR818" s="10">
        <f>KP818*1.2</f>
        <v>86.399999999999991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VLOOKUP(KV818,$A$879:$F$2524,6,FALSE)</f>
        <v>37</v>
      </c>
      <c r="KZ818" s="179" t="s">
        <v>67</v>
      </c>
      <c r="LA818" s="10">
        <f>KY818*1.2</f>
        <v>44.4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VLOOKUP(LE818,$A$879:$F$2524,6,FALSE)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VLOOKUP(LN818,$A$879:$F$2524,6,FALSE)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VLOOKUP(LW818,$A$879:$F$2524,6,FALSE)</f>
        <v>35</v>
      </c>
      <c r="MA818" s="179" t="s">
        <v>67</v>
      </c>
      <c r="MB818" s="10">
        <f>LZ818*1.2</f>
        <v>42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VLOOKUP(MF818,$A$879:$F$2524,6,FALSE)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VLOOKUP(MO818,$A$879:$F$2524,6,FALSE)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VLOOKUP(MX818,$A$879:$F$2524,6,FALSE)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VLOOKUP(NG818,$A$879:$F$2524,6,FALSE)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VLOOKUP(NP818,$A$879:$F$2524,6,FALSE)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VLOOKUP(NY818,$A$879:$F$2524,6,FALSE)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VLOOKUP(OH818,$A$879:$F$2524,6,FALSE)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VLOOKUP(OQ818,$A$879:$F$2524,6,FALSE)</f>
        <v>197</v>
      </c>
      <c r="OU818" s="179" t="s">
        <v>67</v>
      </c>
      <c r="OV818" s="10">
        <f>OT818*1.2</f>
        <v>236.39999999999998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VLOOKUP(OZ818,$A$879:$F$2524,6,FALSE)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VLOOKUP(PI818,$A$879:$F$2524,6,FALSE)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VLOOKUP(PR818,$A$879:$F$2524,6,FALSE)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VLOOKUP(QA818,$A$879:$F$2524,6,FALSE)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VLOOKUP(QJ818,$A$879:$F$2524,6,FALSE)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VLOOKUP(QS818,$A$879:$F$2524,6,FALSE)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VLOOKUP(RB818,$A$879:$F$2524,6,FALSE)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VLOOKUP(RK818,$A$879:$F$2524,6,FALSE)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VLOOKUP(RT818,$A$879:$F$2524,6,FALSE)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VLOOKUP(SC818,$A$879:$F$2524,6,FALSE)</f>
        <v>116</v>
      </c>
      <c r="SG818" s="179" t="s">
        <v>67</v>
      </c>
      <c r="SH818" s="10">
        <f>SF818*1.2</f>
        <v>139.19999999999999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VLOOKUP(SL818,$A$879:$F$2524,6,FALSE)</f>
        <v>116</v>
      </c>
      <c r="SP818" s="179" t="s">
        <v>67</v>
      </c>
      <c r="SQ818" s="10">
        <f>SO818*1.2</f>
        <v>139.19999999999999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VLOOKUP(SU818,$A$879:$F$2524,6,FALSE)</f>
        <v>35</v>
      </c>
      <c r="SY818" s="179" t="s">
        <v>67</v>
      </c>
      <c r="SZ818" s="10">
        <f>SX818*1.2</f>
        <v>42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VLOOKUP(TD818,$A$879:$F$2524,6,FALSE)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VLOOKUP(TM818,$A$879:$F$2524,6,FALSE)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VLOOKUP(TV818,$A$879:$F$2524,6,FALSE)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VLOOKUP(UE818,$A$879:$F$2524,6,FALSE)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VLOOKUP(UN818,$A$879:$F$2524,6,FALSE)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VLOOKUP(UW818,$A$879:$F$2524,6,FALSE)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VLOOKUP(VF818,$A$879:$F$2524,6,FALSE)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VLOOKUP(VO818,$A$879:$F$2524,6,FALSE)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VLOOKUP(VX818,$A$879:$F$2524,6,FALSE)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VLOOKUP(WG818,$A$879:$F$2524,6,FALSE)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VLOOKUP(WP818,$A$879:$F$2524,6,FALSE)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VLOOKUP(WY818,$A$879:$F$2524,6,FALSE)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VLOOKUP(XH818,$A$879:$F$2524,6,FALSE)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VLOOKUP(XQ818,$A$879:$F$2524,6,FALSE)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VLOOKUP(XZ818,$A$879:$F$2524,6,FALSE)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VLOOKUP(YI818,$A$879:$F$2524,6,FALSE)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VLOOKUP(YR818,$A$879:$F$2524,6,FALSE)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VLOOKUP(ZA818,$A$879:$F$2524,6,FALSE)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VLOOKUP(ZJ818,$A$879:$F$2524,6,FALSE)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VLOOKUP(ZS818,$A$879:$F$2524,6,FALSE)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VLOOKUP(AAB818,$A$879:$F$2524,6,FALSE)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VLOOKUP(AAK818,$A$879:$F$2524,6,FALSE)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VLOOKUP(AAT818,$A$879:$F$2524,6,FALSE)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VLOOKUP(ABC818,$A$879:$F$2524,6,FALSE)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VLOOKUP(ABL818,$A$879:$F$2524,6,FALSE)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VLOOKUP(ABU818,$A$879:$F$2524,6,FALSE)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VLOOKUP(ACD818,$A$879:$F$2524,6,FALSE)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VLOOKUP(ACM818,$A$879:$F$2524,6,FALSE)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VLOOKUP(ACV818,$A$879:$F$2524,6,FALSE)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VLOOKUP(ADE818,$A$879:$F$2524,6,FALSE)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VLOOKUP(ADN818,$A$879:$F$2524,6,FALSE)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VLOOKUP(ADW818,$A$879:$F$2524,6,FALSE)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VLOOKUP(AEF818,$A$879:$F$2524,6,FALSE)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VLOOKUP(AEO818,$A$879:$F$2524,6,FALSE)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VLOOKUP(AEX818,$A$879:$F$2524,6,FALSE)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VLOOKUP(AFG818,$A$879:$F$2524,6,FALSE)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VLOOKUP(AFP818,$A$879:$F$2524,6,FALSE)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VLOOKUP(AFY818,$A$879:$F$2524,6,FALSE)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VLOOKUP(AGH818,$A$879:$F$2524,6,FALSE)</f>
        <v>35</v>
      </c>
      <c r="AGL818" s="179" t="s">
        <v>67</v>
      </c>
      <c r="AGM818" s="10">
        <f>AGK818*1.2</f>
        <v>42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VLOOKUP(AGQ818,$A$879:$F$2524,6,FALSE)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VLOOKUP(AGZ818,$A$879:$F$2524,6,FALSE)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VLOOKUP(AHI818,$A$879:$F$2524,6,FALSE)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VLOOKUP(AHR818,$A$879:$F$2524,6,FALSE)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VLOOKUP(AIA818,$A$879:$F$2524,6,FALSE)</f>
        <v>72</v>
      </c>
      <c r="AIE818" s="179" t="s">
        <v>67</v>
      </c>
      <c r="AIF818" s="10">
        <f>AID818*1.2</f>
        <v>86.399999999999991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VLOOKUP(AIJ818,$A$879:$F$2524,6,FALSE)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VLOOKUP(AIS818,$A$879:$F$2524,6,FALSE)</f>
        <v>197</v>
      </c>
      <c r="AIW818" s="179" t="s">
        <v>67</v>
      </c>
      <c r="AIX818" s="10">
        <f>AIV818*1.2</f>
        <v>236.39999999999998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VLOOKUP(AJB818,$A$879:$F$2524,6,FALSE)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VLOOKUP(AJK818,$A$879:$F$2524,6,FALSE)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VLOOKUP(AJT818,$A$879:$F$2524,6,FALSE)</f>
        <v>35</v>
      </c>
      <c r="AJX818" s="179" t="s">
        <v>67</v>
      </c>
      <c r="AJY818" s="10">
        <f>AJW818*1.2</f>
        <v>42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VLOOKUP(AKC818,$A$879:$F$2524,6,FALSE)</f>
        <v>35</v>
      </c>
      <c r="AKG818" s="179" t="s">
        <v>67</v>
      </c>
      <c r="AKH818" s="10">
        <f>AKF818*1.2</f>
        <v>42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VLOOKUP(AKL818,$A$879:$F$2524,6,FALSE)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VLOOKUP(AKU818,$A$879:$F$2524,6,FALSE)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VLOOKUP(ALD818,$A$879:$F$2524,6,FALSE)</f>
        <v>35</v>
      </c>
      <c r="ALH818" s="179" t="s">
        <v>67</v>
      </c>
      <c r="ALI818" s="10">
        <f>ALG818*1.2</f>
        <v>42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VLOOKUP(ALM818,$A$879:$F$2524,6,FALSE)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VLOOKUP(ALV818,$A$879:$F$2524,6,FALSE)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VLOOKUP(AME818,$A$879:$F$2524,6,FALSE)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VLOOKUP(AMN818,$A$879:$F$2524,6,FALSE)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VLOOKUP(AMW818,$A$879:$F$2524,6,FALSE)</f>
        <v>197</v>
      </c>
      <c r="ANA818" s="179" t="s">
        <v>67</v>
      </c>
      <c r="ANB818" s="10">
        <f>AMZ818*1.2</f>
        <v>236.39999999999998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VLOOKUP(ANF818,$A$879:$F$2524,6,FALSE)</f>
        <v>197</v>
      </c>
      <c r="ANJ818" s="179" t="s">
        <v>67</v>
      </c>
      <c r="ANK818" s="10">
        <f>ANI818*1.2</f>
        <v>236.39999999999998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VLOOKUP(ANO818,$A$879:$F$2524,6,FALSE)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VLOOKUP(ANX818,$A$879:$F$2524,6,FALSE)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VLOOKUP(AOG818,$A$879:$F$2524,6,FALSE)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VLOOKUP(AOP818,$A$879:$F$2524,6,FALSE)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VLOOKUP(AOY818,$A$879:$F$2524,6,FALSE)</f>
        <v>197</v>
      </c>
      <c r="APC818" s="179" t="s">
        <v>67</v>
      </c>
      <c r="APD818" s="10">
        <f>APB818*1.2</f>
        <v>236.39999999999998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VLOOKUP(APH818,$A$879:$F$2524,6,FALSE)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VLOOKUP(APQ818,$A$879:$F$2524,6,FALSE)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VLOOKUP(APZ818,$A$879:$F$2524,6,FALSE)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VLOOKUP(AQI818,$A$879:$F$2524,6,FALSE)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VLOOKUP(AQR818,$A$879:$F$2524,6,FALSE)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VLOOKUP(ARA818,$A$879:$F$2524,6,FALSE)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VLOOKUP(ARJ818,$A$879:$F$2524,6,FALSE)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VLOOKUP(ARS818,$A$879:$F$2524,6,FALSE)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VLOOKUP(ASB818,$A$879:$F$2524,6,FALSE)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VLOOKUP(ASK818,$A$879:$F$2524,6,FALSE)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VLOOKUP(AST818,$A$879:$F$2524,6,FALSE)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VLOOKUP(ATC818,$A$879:$F$2524,6,FALSE)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VLOOKUP(ATL818,$A$879:$F$2524,6,FALSE)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VLOOKUP(ATU818,$A$879:$F$2524,6,FALSE)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VLOOKUP(AUD818,$A$879:$F$2524,6,FALSE)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VLOOKUP(AUM818,$A$879:$F$2524,6,FALSE)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VLOOKUP(AUV818,$A$879:$F$2524,6,FALSE)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VLOOKUP(AVE818,$A$879:$F$2524,6,FALSE)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VLOOKUP(AVN818,$A$879:$F$2524,6,FALSE)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VLOOKUP(AVW818,$A$879:$F$2524,6,FALSE)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VLOOKUP(AWF818,$A$879:$F$2524,6,FALSE)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VLOOKUP(AWO818,$A$879:$F$2524,6,FALSE)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VLOOKUP(AWX818,$A$879:$F$2524,6,FALSE)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VLOOKUP(AXG818,$A$879:$F$2524,6,FALSE)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VLOOKUP(AXP818,$A$879:$F$2524,6,FALSE)</f>
        <v>197</v>
      </c>
      <c r="AXT818" s="179" t="s">
        <v>67</v>
      </c>
      <c r="AXU818" s="10">
        <f>AXS818*1.2</f>
        <v>236.39999999999998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VLOOKUP(AXY818,$A$879:$F$2524,6,FALSE)</f>
        <v>217</v>
      </c>
      <c r="AYC818" s="179" t="s">
        <v>67</v>
      </c>
      <c r="AYD818" s="10">
        <f>AYB818*1.2</f>
        <v>260.39999999999998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VLOOKUP(AYH818,$A$879:$F$2524,6,FALSE)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VLOOKUP(AYQ818,$A$879:$F$2524,6,FALSE)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VLOOKUP(AYZ818,$A$879:$F$2524,6,FALSE)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VLOOKUP(AZI818,$A$879:$F$2524,6,FALSE)</f>
        <v>35</v>
      </c>
      <c r="AZM818" s="179" t="s">
        <v>67</v>
      </c>
      <c r="AZN818" s="10">
        <f>AZL818*1.2</f>
        <v>42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VLOOKUP(AZR818,$A$879:$F$2524,6,FALSE)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VLOOKUP(BAA818,$A$879:$F$2524,6,FALSE)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VLOOKUP(BAJ818,$A$879:$F$2524,6,FALSE)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VLOOKUP(BAS818,$A$879:$F$2524,6,FALSE)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VLOOKUP(BBB818,$A$879:$F$2524,6,FALSE)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VLOOKUP(BBK818,$A$879:$F$2524,6,FALSE)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VLOOKUP(BBT818,$A$879:$F$2524,6,FALSE)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VLOOKUP(BCC818,$A$879:$F$2524,6,FALSE)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VLOOKUP(BCL818,$A$879:$F$2524,6,FALSE)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VLOOKUP(BCU818,$A$879:$F$2524,6,FALSE)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VLOOKUP(BDD818,$A$879:$F$2524,6,FALSE)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VLOOKUP(BDM818,$A$879:$F$2524,6,FALSE)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VLOOKUP(BDV818,$A$879:$F$2524,6,FALSE)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VLOOKUP(BEE818,$A$879:$F$2524,6,FALSE)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VLOOKUP(BEN818,$A$879:$F$2524,6,FALSE)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VLOOKUP(BEW818,$A$879:$F$2524,6,FALSE)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VLOOKUP(BFF818,$A$879:$F$2524,6,FALSE)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VLOOKUP(BFO818,$A$879:$F$2524,6,FALSE)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VLOOKUP(BFX818,$A$879:$F$2524,6,FALSE)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VLOOKUP(BGG818,$A$879:$F$2524,6,FALSE)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VLOOKUP(BGP818,$A$879:$F$2524,6,FALSE)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VLOOKUP(BGY818,$A$879:$F$2524,6,FALSE)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VLOOKUP(B819,$A$879:$F$2524,6,FALSE)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VLOOKUP(K819,$A$879:$F$2524,6,FALSE)</f>
        <v>35</v>
      </c>
      <c r="O819" s="179" t="s">
        <v>69</v>
      </c>
      <c r="P819" s="10">
        <f>N819*1.1</f>
        <v>38.5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VLOOKUP(T819,$A$879:$F$2524,6,FALSE)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VLOOKUP(AC819,$A$879:$F$2524,6,FALSE)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VLOOKUP(AL819,$A$879:$F$2524,6,FALSE)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VLOOKUP(AU819,$A$879:$F$2524,6,FALSE)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VLOOKUP(BD819,$A$879:$F$2524,6,FALSE)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VLOOKUP(BM819,$A$879:$F$2524,6,FALSE)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VLOOKUP(BV819,$A$879:$F$2524,6,FALSE)</f>
        <v>35</v>
      </c>
      <c r="BZ819" s="179" t="s">
        <v>69</v>
      </c>
      <c r="CA819" s="10">
        <f>BY819*1.1</f>
        <v>38.5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VLOOKUP(CE819,$A$879:$F$2524,6,FALSE)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VLOOKUP(CN819,$A$879:$F$2524,6,FALSE)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VLOOKUP(CW819,$A$879:$F$2524,6,FALSE)</f>
        <v>217</v>
      </c>
      <c r="DA819" s="179" t="s">
        <v>69</v>
      </c>
      <c r="DB819" s="10">
        <f>CZ819*1.1</f>
        <v>238.70000000000002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VLOOKUP(DF819,$A$879:$F$2524,6,FALSE)</f>
        <v>35</v>
      </c>
      <c r="DJ819" s="179" t="s">
        <v>69</v>
      </c>
      <c r="DK819" s="10">
        <f>DI819*1.1</f>
        <v>38.5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VLOOKUP(DO819,$A$879:$F$2524,6,FALSE)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VLOOKUP(DX819,$A$879:$F$2524,6,FALSE)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VLOOKUP(EG819,$A$879:$F$2524,6,FALSE)</f>
        <v>37</v>
      </c>
      <c r="EK819" s="179" t="s">
        <v>69</v>
      </c>
      <c r="EL819" s="10">
        <f>EJ819*1.1</f>
        <v>40.700000000000003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VLOOKUP(EP819,$A$879:$F$2524,6,FALSE)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VLOOKUP(EY819,$A$879:$F$2524,6,FALSE)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VLOOKUP(FH819,$A$879:$F$2524,6,FALSE)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VLOOKUP(FQ819,$A$879:$F$2524,6,FALSE)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VLOOKUP(FZ819,$A$879:$F$2524,6,FALSE)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VLOOKUP(GI819,$A$879:$F$2524,6,FALSE)</f>
        <v>35</v>
      </c>
      <c r="GM819" s="179" t="s">
        <v>69</v>
      </c>
      <c r="GN819" s="10">
        <f>GL819*1.1</f>
        <v>38.5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VLOOKUP(GR819,$A$879:$F$2524,6,FALSE)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VLOOKUP(HA819,$A$879:$F$2524,6,FALSE)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VLOOKUP(HJ819,$A$879:$F$2524,6,FALSE)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VLOOKUP(HS819,$A$879:$F$2524,6,FALSE)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VLOOKUP(IB819,$A$879:$F$2524,6,FALSE)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VLOOKUP(IK819,$A$879:$F$2524,6,FALSE)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VLOOKUP(IT819,$A$879:$F$2524,6,FALSE)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VLOOKUP(JC819,$A$879:$F$2524,6,FALSE)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VLOOKUP(JL819,$A$879:$F$2524,6,FALSE)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VLOOKUP(JU819,$A$879:$F$2524,6,FALSE)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VLOOKUP(KD819,$A$879:$F$2524,6,FALSE)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VLOOKUP(KM819,$A$879:$F$2524,6,FALSE)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VLOOKUP(KV819,$A$879:$F$2524,6,FALSE)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VLOOKUP(LE819,$A$879:$F$2524,6,FALSE)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VLOOKUP(LN819,$A$879:$F$2524,6,FALSE)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VLOOKUP(LW819,$A$879:$F$2524,6,FALSE)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VLOOKUP(MF819,$A$879:$F$2524,6,FALSE)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VLOOKUP(MO819,$A$879:$F$2524,6,FALSE)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VLOOKUP(MX819,$A$879:$F$2524,6,FALSE)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VLOOKUP(NG819,$A$879:$F$2524,6,FALSE)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VLOOKUP(NP819,$A$879:$F$2524,6,FALSE)</f>
        <v>217</v>
      </c>
      <c r="NT819" s="179" t="s">
        <v>69</v>
      </c>
      <c r="NU819" s="10">
        <f>NS819*1.1</f>
        <v>238.70000000000002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VLOOKUP(NY819,$A$879:$F$2524,6,FALSE)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VLOOKUP(OH819,$A$879:$F$2524,6,FALSE)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VLOOKUP(OQ819,$A$879:$F$2524,6,FALSE)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VLOOKUP(OZ819,$A$879:$F$2524,6,FALSE)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VLOOKUP(PI819,$A$879:$F$2524,6,FALSE)</f>
        <v>35</v>
      </c>
      <c r="PM819" s="179" t="s">
        <v>69</v>
      </c>
      <c r="PN819" s="10">
        <f>PL819*1.1</f>
        <v>38.5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VLOOKUP(PR819,$A$879:$F$2524,6,FALSE)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VLOOKUP(QA819,$A$879:$F$2524,6,FALSE)</f>
        <v>116</v>
      </c>
      <c r="QE819" s="179" t="s">
        <v>69</v>
      </c>
      <c r="QF819" s="10">
        <f>QD819*1.1</f>
        <v>127.60000000000001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VLOOKUP(QJ819,$A$879:$F$2524,6,FALSE)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VLOOKUP(QS819,$A$879:$F$2524,6,FALSE)</f>
        <v>72</v>
      </c>
      <c r="QW819" s="179" t="s">
        <v>69</v>
      </c>
      <c r="QX819" s="10">
        <f>QV819*1.1</f>
        <v>79.2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VLOOKUP(RB819,$A$879:$F$2524,6,FALSE)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VLOOKUP(RK819,$A$879:$F$2524,6,FALSE)</f>
        <v>116</v>
      </c>
      <c r="RO819" s="179" t="s">
        <v>69</v>
      </c>
      <c r="RP819" s="10">
        <f>RN819*1.1</f>
        <v>127.60000000000001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VLOOKUP(RT819,$A$879:$F$2524,6,FALSE)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VLOOKUP(SC819,$A$879:$F$2524,6,FALSE)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VLOOKUP(SL819,$A$879:$F$2524,6,FALSE)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VLOOKUP(SU819,$A$879:$F$2524,6,FALSE)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VLOOKUP(TD819,$A$879:$F$2524,6,FALSE)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VLOOKUP(TM819,$A$879:$F$2524,6,FALSE)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VLOOKUP(TV819,$A$879:$F$2524,6,FALSE)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VLOOKUP(UE819,$A$879:$F$2524,6,FALSE)</f>
        <v>217</v>
      </c>
      <c r="UI819" s="179" t="s">
        <v>69</v>
      </c>
      <c r="UJ819" s="10">
        <f>UH819*1.1</f>
        <v>238.70000000000002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VLOOKUP(UN819,$A$879:$F$2524,6,FALSE)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VLOOKUP(UW819,$A$879:$F$2524,6,FALSE)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VLOOKUP(VF819,$A$879:$F$2524,6,FALSE)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VLOOKUP(VO819,$A$879:$F$2524,6,FALSE)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VLOOKUP(VX819,$A$879:$F$2524,6,FALSE)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VLOOKUP(WG819,$A$879:$F$2524,6,FALSE)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VLOOKUP(WP819,$A$879:$F$2524,6,FALSE)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VLOOKUP(WY819,$A$879:$F$2524,6,FALSE)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1" t="s">
        <v>2023</v>
      </c>
      <c r="XJ819" s="180"/>
      <c r="XK819" s="180">
        <f>VLOOKUP(XH819,$A$879:$F$2524,6,FALSE)</f>
        <v>116</v>
      </c>
      <c r="XL819" s="179" t="s">
        <v>69</v>
      </c>
      <c r="XM819" s="10">
        <f>XK819*1.1</f>
        <v>127.60000000000001</v>
      </c>
      <c r="XO819" s="239"/>
      <c r="XP819" s="179" t="s">
        <v>84</v>
      </c>
      <c r="XQ819" s="361" t="s">
        <v>1804</v>
      </c>
      <c r="XS819" s="180"/>
      <c r="XT819" s="180">
        <f>VLOOKUP(XQ819,$A$879:$F$2524,6,FALSE)</f>
        <v>217</v>
      </c>
      <c r="XU819" s="179" t="s">
        <v>69</v>
      </c>
      <c r="XV819" s="10">
        <f>XT819*1.1</f>
        <v>238.70000000000002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VLOOKUP(XZ819,$A$879:$F$2524,6,FALSE)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VLOOKUP(YI819,$A$879:$F$2524,6,FALSE)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VLOOKUP(YR819,$A$879:$F$2524,6,FALSE)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VLOOKUP(ZA819,$A$879:$F$2524,6,FALSE)</f>
        <v>116</v>
      </c>
      <c r="ZE819" s="179" t="s">
        <v>69</v>
      </c>
      <c r="ZF819" s="10">
        <f>ZD819*1.1</f>
        <v>127.60000000000001</v>
      </c>
      <c r="ZH819" s="239"/>
      <c r="ZI819" s="179" t="s">
        <v>84</v>
      </c>
      <c r="ZJ819" s="361" t="s">
        <v>1804</v>
      </c>
      <c r="ZL819" s="180"/>
      <c r="ZM819" s="180">
        <f>VLOOKUP(ZJ819,$A$879:$F$2524,6,FALSE)</f>
        <v>217</v>
      </c>
      <c r="ZN819" s="179" t="s">
        <v>69</v>
      </c>
      <c r="ZO819" s="10">
        <f>ZM819*1.1</f>
        <v>238.70000000000002</v>
      </c>
      <c r="ZQ819" s="239"/>
      <c r="ZR819" s="179" t="s">
        <v>84</v>
      </c>
      <c r="ZS819" s="361" t="s">
        <v>506</v>
      </c>
      <c r="ZU819" s="180"/>
      <c r="ZV819" s="180">
        <f>VLOOKUP(ZS819,$A$879:$F$2524,6,FALSE)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VLOOKUP(AAB819,$A$879:$F$2524,6,FALSE)</f>
        <v>37</v>
      </c>
      <c r="AAF819" s="179" t="s">
        <v>69</v>
      </c>
      <c r="AAG819" s="10">
        <f>AAE819*1.1</f>
        <v>40.700000000000003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VLOOKUP(AAK819,$A$879:$F$2524,6,FALSE)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VLOOKUP(AAT819,$A$879:$F$2524,6,FALSE)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VLOOKUP(ABC819,$A$879:$F$2524,6,FALSE)</f>
        <v>72</v>
      </c>
      <c r="ABG819" s="179" t="s">
        <v>69</v>
      </c>
      <c r="ABH819" s="10">
        <f>ABF819*1.1</f>
        <v>79.2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VLOOKUP(ABL819,$A$879:$F$2524,6,FALSE)</f>
        <v>197</v>
      </c>
      <c r="ABP819" s="179" t="s">
        <v>69</v>
      </c>
      <c r="ABQ819" s="10">
        <f>ABO819*1.1</f>
        <v>216.70000000000002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VLOOKUP(ABU819,$A$879:$F$2524,6,FALSE)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VLOOKUP(ACD819,$A$879:$F$2524,6,FALSE)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VLOOKUP(ACM819,$A$879:$F$2524,6,FALSE)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VLOOKUP(ACV819,$A$879:$F$2524,6,FALSE)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VLOOKUP(ADE819,$A$879:$F$2524,6,FALSE)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VLOOKUP(ADN819,$A$879:$F$2524,6,FALSE)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VLOOKUP(ADW819,$A$879:$F$2524,6,FALSE)</f>
        <v>35</v>
      </c>
      <c r="AEA819" s="179" t="s">
        <v>69</v>
      </c>
      <c r="AEB819" s="10">
        <f>ADZ819*1.1</f>
        <v>38.5</v>
      </c>
      <c r="AED819" s="239"/>
      <c r="AEE819" s="179" t="s">
        <v>84</v>
      </c>
      <c r="AEF819" s="75" t="s">
        <v>183</v>
      </c>
      <c r="AEH819" s="180"/>
      <c r="AEI819" s="180" t="e">
        <f>VLOOKUP(AEF819,$A$879:$F$2524,6,FALSE)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VLOOKUP(AEO819,$A$879:$F$2524,6,FALSE)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VLOOKUP(AEX819,$A$879:$F$2524,6,FALSE)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VLOOKUP(AFG819,$A$879:$F$2524,6,FALSE)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VLOOKUP(AFP819,$A$879:$F$2524,6,FALSE)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VLOOKUP(AFY819,$A$879:$F$2524,6,FALSE)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VLOOKUP(AGH819,$A$879:$F$2524,6,FALSE)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VLOOKUP(AGQ819,$A$879:$F$2524,6,FALSE)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VLOOKUP(AGZ819,$A$879:$F$2524,6,FALSE)</f>
        <v>35</v>
      </c>
      <c r="AHD819" s="179" t="s">
        <v>69</v>
      </c>
      <c r="AHE819" s="10">
        <f>AHC819*1.1</f>
        <v>38.5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VLOOKUP(AHI819,$A$879:$F$2524,6,FALSE)</f>
        <v>37</v>
      </c>
      <c r="AHM819" s="179" t="s">
        <v>69</v>
      </c>
      <c r="AHN819" s="10">
        <f>AHL819*1.1</f>
        <v>40.700000000000003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VLOOKUP(AHR819,$A$879:$F$2524,6,FALSE)</f>
        <v>35</v>
      </c>
      <c r="AHV819" s="179" t="s">
        <v>69</v>
      </c>
      <c r="AHW819" s="10">
        <f>AHU819*1.1</f>
        <v>38.5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VLOOKUP(AIA819,$A$879:$F$2524,6,FALSE)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VLOOKUP(AIJ819,$A$879:$F$2524,6,FALSE)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VLOOKUP(AIS819,$A$879:$F$2524,6,FALSE)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VLOOKUP(AJB819,$A$879:$F$2524,6,FALSE)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VLOOKUP(AJK819,$A$879:$F$2524,6,FALSE)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VLOOKUP(AJT819,$A$879:$F$2524,6,FALSE)</f>
        <v>217</v>
      </c>
      <c r="AJX819" s="179" t="s">
        <v>69</v>
      </c>
      <c r="AJY819" s="10">
        <f>AJW819*1.1</f>
        <v>238.70000000000002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VLOOKUP(AKC819,$A$879:$F$2524,6,FALSE)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VLOOKUP(AKL819,$A$879:$F$2524,6,FALSE)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VLOOKUP(AKU819,$A$879:$F$2524,6,FALSE)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VLOOKUP(ALD819,$A$879:$F$2524,6,FALSE)</f>
        <v>116</v>
      </c>
      <c r="ALH819" s="179" t="s">
        <v>69</v>
      </c>
      <c r="ALI819" s="10">
        <f>ALG819*1.1</f>
        <v>127.60000000000001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VLOOKUP(ALM819,$A$879:$F$2524,6,FALSE)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VLOOKUP(ALV819,$A$879:$F$2524,6,FALSE)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VLOOKUP(AME819,$A$879:$F$2524,6,FALSE)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VLOOKUP(AMN819,$A$879:$F$2524,6,FALSE)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VLOOKUP(AMW819,$A$879:$F$2524,6,FALSE)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VLOOKUP(ANF819,$A$879:$F$2524,6,FALSE)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VLOOKUP(ANO819,$A$879:$F$2524,6,FALSE)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VLOOKUP(ANX819,$A$879:$F$2524,6,FALSE)</f>
        <v>116</v>
      </c>
      <c r="AOB819" s="179" t="s">
        <v>69</v>
      </c>
      <c r="AOC819" s="10">
        <f>AOA819*1.1</f>
        <v>127.60000000000001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VLOOKUP(AOG819,$A$879:$F$2524,6,FALSE)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VLOOKUP(AOP819,$A$879:$F$2524,6,FALSE)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VLOOKUP(AOY819,$A$879:$F$2524,6,FALSE)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VLOOKUP(APH819,$A$879:$F$2524,6,FALSE)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VLOOKUP(APQ819,$A$879:$F$2524,6,FALSE)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VLOOKUP(APZ819,$A$879:$F$2524,6,FALSE)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VLOOKUP(AQI819,$A$879:$F$2524,6,FALSE)</f>
        <v>35</v>
      </c>
      <c r="AQM819" s="179" t="s">
        <v>69</v>
      </c>
      <c r="AQN819" s="10">
        <f>AQL819*1.1</f>
        <v>38.5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VLOOKUP(AQR819,$A$879:$F$2524,6,FALSE)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VLOOKUP(ARA819,$A$879:$F$2524,6,FALSE)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VLOOKUP(ARJ819,$A$879:$F$2524,6,FALSE)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VLOOKUP(ARS819,$A$879:$F$2524,6,FALSE)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VLOOKUP(ASB819,$A$879:$F$2524,6,FALSE)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VLOOKUP(ASK819,$A$879:$F$2524,6,FALSE)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VLOOKUP(AST819,$A$879:$F$2524,6,FALSE)</f>
        <v>217</v>
      </c>
      <c r="ASX819" s="179" t="s">
        <v>69</v>
      </c>
      <c r="ASY819" s="10">
        <f>ASW819*1.1</f>
        <v>238.70000000000002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VLOOKUP(ATC819,$A$879:$F$2524,6,FALSE)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VLOOKUP(ATL819,$A$879:$F$2524,6,FALSE)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VLOOKUP(ATU819,$A$879:$F$2524,6,FALSE)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VLOOKUP(AUD819,$A$879:$F$2524,6,FALSE)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VLOOKUP(AUM819,$A$879:$F$2524,6,FALSE)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VLOOKUP(AUV819,$A$879:$F$2524,6,FALSE)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VLOOKUP(AVE819,$A$879:$F$2524,6,FALSE)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VLOOKUP(AVN819,$A$879:$F$2524,6,FALSE)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VLOOKUP(AVW819,$A$879:$F$2524,6,FALSE)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VLOOKUP(AWF819,$A$879:$F$2524,6,FALSE)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VLOOKUP(AWO819,$A$879:$F$2524,6,FALSE)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VLOOKUP(AWX819,$A$879:$F$2524,6,FALSE)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VLOOKUP(AXG819,$A$879:$F$2524,6,FALSE)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VLOOKUP(AXP819,$A$879:$F$2524,6,FALSE)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VLOOKUP(AXY819,$A$879:$F$2524,6,FALSE)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VLOOKUP(AYH819,$A$879:$F$2524,6,FALSE)</f>
        <v>35</v>
      </c>
      <c r="AYL819" s="179" t="s">
        <v>69</v>
      </c>
      <c r="AYM819" s="10">
        <f>AYK819*1.1</f>
        <v>38.5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VLOOKUP(AYQ819,$A$879:$F$2524,6,FALSE)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VLOOKUP(AYZ819,$A$879:$F$2524,6,FALSE)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VLOOKUP(AZI819,$A$879:$F$2524,6,FALSE)</f>
        <v>217</v>
      </c>
      <c r="AZM819" s="179" t="s">
        <v>69</v>
      </c>
      <c r="AZN819" s="10">
        <f>AZL819*1.1</f>
        <v>238.70000000000002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VLOOKUP(AZR819,$A$879:$F$2524,6,FALSE)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VLOOKUP(BAA819,$A$879:$F$2524,6,FALSE)</f>
        <v>116</v>
      </c>
      <c r="BAE819" s="179" t="s">
        <v>69</v>
      </c>
      <c r="BAF819" s="10">
        <f>BAD819*1.1</f>
        <v>127.60000000000001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VLOOKUP(BAJ819,$A$879:$F$2524,6,FALSE)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VLOOKUP(BAS819,$A$879:$F$2524,6,FALSE)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VLOOKUP(BBB819,$A$879:$F$2524,6,FALSE)</f>
        <v>116</v>
      </c>
      <c r="BBF819" s="179" t="s">
        <v>69</v>
      </c>
      <c r="BBG819" s="10">
        <f>BBE819*1.1</f>
        <v>127.60000000000001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VLOOKUP(BBK819,$A$879:$F$2524,6,FALSE)</f>
        <v>217</v>
      </c>
      <c r="BBO819" s="179" t="s">
        <v>69</v>
      </c>
      <c r="BBP819" s="10">
        <f>BBN819*1.1</f>
        <v>238.70000000000002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VLOOKUP(BBT819,$A$879:$F$2524,6,FALSE)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VLOOKUP(BCC819,$A$879:$F$2524,6,FALSE)</f>
        <v>72</v>
      </c>
      <c r="BCG819" s="179" t="s">
        <v>69</v>
      </c>
      <c r="BCH819" s="10">
        <f>BCF819*1.1</f>
        <v>79.2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VLOOKUP(BCL819,$A$879:$F$2524,6,FALSE)</f>
        <v>37</v>
      </c>
      <c r="BCP819" s="179" t="s">
        <v>69</v>
      </c>
      <c r="BCQ819" s="10">
        <f>BCO819*1.1</f>
        <v>40.700000000000003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VLOOKUP(BCU819,$A$879:$F$2524,6,FALSE)</f>
        <v>116</v>
      </c>
      <c r="BCY819" s="179" t="s">
        <v>69</v>
      </c>
      <c r="BCZ819" s="10">
        <f>BCX819*1.1</f>
        <v>127.60000000000001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VLOOKUP(BDD819,$A$879:$F$2524,6,FALSE)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VLOOKUP(BDM819,$A$879:$F$2524,6,FALSE)</f>
        <v>197</v>
      </c>
      <c r="BDQ819" s="179" t="s">
        <v>69</v>
      </c>
      <c r="BDR819" s="10">
        <f>BDP819*1.1</f>
        <v>216.70000000000002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VLOOKUP(BDV819,$A$879:$F$2524,6,FALSE)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VLOOKUP(BEE819,$A$879:$F$2524,6,FALSE)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VLOOKUP(BEN819,$A$879:$F$2524,6,FALSE)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VLOOKUP(BEW819,$A$879:$F$2524,6,FALSE)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VLOOKUP(BFF819,$A$879:$F$2524,6,FALSE)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VLOOKUP(BFO819,$A$879:$F$2524,6,FALSE)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VLOOKUP(BFX819,$A$879:$F$2524,6,FALSE)</f>
        <v>197</v>
      </c>
      <c r="BGB819" s="179" t="s">
        <v>69</v>
      </c>
      <c r="BGC819" s="10">
        <f>BGA819*1.1</f>
        <v>216.70000000000002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VLOOKUP(BGG819,$A$879:$F$2524,6,FALSE)</f>
        <v>37</v>
      </c>
      <c r="BGK819" s="179" t="s">
        <v>69</v>
      </c>
      <c r="BGL819" s="10">
        <f>BGJ819*1.1</f>
        <v>40.700000000000003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VLOOKUP(BGP819,$A$879:$F$2524,6,FALSE)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VLOOKUP(BGY819,$A$879:$F$2524,6,FALSE)</f>
        <v>197</v>
      </c>
      <c r="BHC819" s="179" t="s">
        <v>69</v>
      </c>
      <c r="BHD819" s="10">
        <f>BHB819*1.1</f>
        <v>216.70000000000002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626.80000000000007</v>
      </c>
      <c r="I820" s="233"/>
      <c r="J820" s="179"/>
      <c r="K820" s="437"/>
      <c r="M820" s="179"/>
      <c r="N820" s="179"/>
      <c r="O820" s="179"/>
      <c r="P820" s="10"/>
      <c r="Q820" s="10">
        <f>SUM(P815:P819)</f>
        <v>634.69999999999993</v>
      </c>
      <c r="R820" s="233"/>
      <c r="S820" s="179"/>
      <c r="T820" s="437"/>
      <c r="V820" s="179"/>
      <c r="W820" s="179"/>
      <c r="X820" s="179"/>
      <c r="Y820" s="10"/>
      <c r="Z820" s="10">
        <f>SUM(Y815:Y819)</f>
        <v>490.4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310.40000000000003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622.1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553.79999999999995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862.30000000000007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641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686.59999999999991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663.19999999999993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1031.7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883.4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494.2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613.69999999999993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681.2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556.80000000000007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298.2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658.59999999999991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441.19999999999993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589.5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559.6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616.1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183.2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330.69999999999993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567.29999999999995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383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731.9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535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298.3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555.5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785.49999999999989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293.39999999999998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571.20000000000005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211.1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525.70000000000005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572.40000000000009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292.89999999999998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671.8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1006.5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415.90000000000003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682.3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659.1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188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639.20000000000005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630.4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506.99999999999994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515.5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954.8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683.8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461.6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321.90000000000003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158.6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712.1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349.5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90.4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625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292.89999999999998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527.5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721.9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802.2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232.39999999999998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680.6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120.8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215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553.5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322.20000000000005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324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1131.0999999999999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414.09999999999997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353.4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456.4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679.8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625.6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649.19999999999993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401.3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530.5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926.7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199.6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446.7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436.7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661.4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530.40000000000009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955.7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720.30000000000007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833.9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375.8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983.6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496.20000000000005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359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348.5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416.5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276.10000000000002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557.29999999999995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600.20000000000005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227.9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633.70000000000005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615.90000000000009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867.80000000000007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623.20000000000005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506.90000000000003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495.4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357.79999999999995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327.10000000000002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181.6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429.6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718.7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425.2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592.6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247.6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438.5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558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675.40000000000009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683.5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711.2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736.9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822.69999999999993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1169.3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544.80000000000007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526.5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678.30000000000007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232.40000000000003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643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404.5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733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390.70000000000005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148.9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401.2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571.30000000000007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466.90000000000003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278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639.9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919.40000000000009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VLOOKUP(B821,$A$879:$F$2524,6,FALSE)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VLOOKUP(K821,$A$879:$F$2524,6,FALSE)</f>
        <v>397</v>
      </c>
      <c r="O821" s="179" t="s">
        <v>61</v>
      </c>
      <c r="P821" s="10">
        <f>N821*1.5*M821</f>
        <v>595.5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VLOOKUP(T821,$A$879:$F$2524,6,FALSE)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VLOOKUP(AC821,$A$879:$F$2524,6,FALSE)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VLOOKUP(AL821,$A$879:$F$2524,6,FALSE)</f>
        <v>397</v>
      </c>
      <c r="AP821" s="179" t="s">
        <v>61</v>
      </c>
      <c r="AQ821" s="10">
        <f>AO821*1.5*AN821</f>
        <v>893.25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VLOOKUP(AU821,$A$879:$F$2524,6,FALSE)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VLOOKUP(BD821,$A$879:$F$2524,6,FALSE)</f>
        <v>397</v>
      </c>
      <c r="BH821" s="179" t="s">
        <v>61</v>
      </c>
      <c r="BI821" s="10">
        <f>BG821*1.5*BF821</f>
        <v>595.5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VLOOKUP(BM821,$A$879:$F$2524,6,FALSE)</f>
        <v>397</v>
      </c>
      <c r="BQ821" s="179" t="s">
        <v>61</v>
      </c>
      <c r="BR821" s="10">
        <f>BP821*1.5*BO821</f>
        <v>595.5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VLOOKUP(BV821,$A$879:$F$2524,6,FALSE)</f>
        <v>177</v>
      </c>
      <c r="BZ821" s="179" t="s">
        <v>61</v>
      </c>
      <c r="CA821" s="10">
        <f>BY821*1.5*BX821</f>
        <v>398.25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VLOOKUP(CE821,$A$879:$F$2524,6,FALSE)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VLOOKUP(CN821,$A$879:$F$2524,6,FALSE)</f>
        <v>397</v>
      </c>
      <c r="CR821" s="179" t="s">
        <v>61</v>
      </c>
      <c r="CS821" s="10">
        <f>CQ821*1.5*CP821</f>
        <v>595.5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VLOOKUP(CW821,$A$879:$F$2524,6,FALSE)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VLOOKUP(DF821,$A$879:$F$2524,6,FALSE)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VLOOKUP(DO821,$A$879:$F$2524,6,FALSE)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VLOOKUP(DX821,$A$879:$F$2524,6,FALSE)</f>
        <v>177</v>
      </c>
      <c r="EB821" s="179" t="s">
        <v>61</v>
      </c>
      <c r="EC821" s="10">
        <f>EA821*1.5*DZ821</f>
        <v>265.5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VLOOKUP(EG821,$A$879:$F$2524,6,FALSE)</f>
        <v>145</v>
      </c>
      <c r="EK821" s="179" t="s">
        <v>61</v>
      </c>
      <c r="EL821" s="10">
        <f>EJ821*1.5*EI821</f>
        <v>217.5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VLOOKUP(EP821,$A$879:$F$2524,6,FALSE)</f>
        <v>326</v>
      </c>
      <c r="ET821" s="179" t="s">
        <v>61</v>
      </c>
      <c r="EU821" s="10">
        <f>ES821*1.5*ER821</f>
        <v>489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VLOOKUP(EY821,$A$879:$F$2524,6,FALSE)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VLOOKUP(FH821,$A$879:$F$2524,6,FALSE)</f>
        <v>177</v>
      </c>
      <c r="FL821" s="179" t="s">
        <v>61</v>
      </c>
      <c r="FM821" s="10">
        <f>FK821*1.5*FJ821</f>
        <v>265.5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VLOOKUP(FQ821,$A$879:$F$2524,6,FALSE)</f>
        <v>177</v>
      </c>
      <c r="FU821" s="179" t="s">
        <v>61</v>
      </c>
      <c r="FV821" s="10">
        <f>FT821*1.5*FS821</f>
        <v>265.5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VLOOKUP(FZ821,$A$879:$F$2524,6,FALSE)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VLOOKUP(GI821,$A$879:$F$2524,6,FALSE)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VLOOKUP(GR821,$A$879:$F$2524,6,FALSE)</f>
        <v>397</v>
      </c>
      <c r="GV821" s="179" t="s">
        <v>61</v>
      </c>
      <c r="GW821" s="10">
        <f>GU821*1.5*GT821</f>
        <v>595.5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VLOOKUP(HA821,$A$879:$F$2524,6,FALSE)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VLOOKUP(HJ821,$A$879:$F$2524,6,FALSE)</f>
        <v>307</v>
      </c>
      <c r="HN821" s="179" t="s">
        <v>61</v>
      </c>
      <c r="HO821" s="10">
        <f>HM821*1.5*HL821</f>
        <v>460.5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VLOOKUP(HS821,$A$879:$F$2524,6,FALSE)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VLOOKUP(IB821,$A$879:$F$2524,6,FALSE)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VLOOKUP(IK821,$A$879:$F$2524,6,FALSE)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VLOOKUP(IT821,$A$879:$F$2524,6,FALSE)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VLOOKUP(JC821,$A$879:$F$2524,6,FALSE)</f>
        <v>326</v>
      </c>
      <c r="JG821" s="179" t="s">
        <v>61</v>
      </c>
      <c r="JH821" s="10">
        <f>JF821*1.5*JE821</f>
        <v>489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VLOOKUP(JL821,$A$879:$F$2524,6,FALSE)</f>
        <v>177</v>
      </c>
      <c r="JP821" s="179" t="s">
        <v>61</v>
      </c>
      <c r="JQ821" s="10">
        <f>JO821*1.5*JN821</f>
        <v>265.5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VLOOKUP(JU821,$A$879:$F$2524,6,FALSE)</f>
        <v>177</v>
      </c>
      <c r="JY821" s="179" t="s">
        <v>61</v>
      </c>
      <c r="JZ821" s="10">
        <f>JX821*1.5*JW821</f>
        <v>265.5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VLOOKUP(KD821,$A$879:$F$2524,6,FALSE)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VLOOKUP(KM821,$A$879:$F$2524,6,FALSE)</f>
        <v>307</v>
      </c>
      <c r="KQ821" s="179" t="s">
        <v>61</v>
      </c>
      <c r="KR821" s="10">
        <f>KP821*1.5*KO821</f>
        <v>460.5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VLOOKUP(KV821,$A$879:$F$2524,6,FALSE)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VLOOKUP(LE821,$A$879:$F$2524,6,FALSE)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VLOOKUP(LN821,$A$879:$F$2524,6,FALSE)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VLOOKUP(LW821,$A$879:$F$2524,6,FALSE)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VLOOKUP(MF821,$A$879:$F$2524,6,FALSE)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VLOOKUP(MO821,$A$879:$F$2524,6,FALSE)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VLOOKUP(MX821,$A$879:$F$2524,6,FALSE)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VLOOKUP(NG821,$A$879:$F$2524,6,FALSE)</f>
        <v>397</v>
      </c>
      <c r="NK821" s="179" t="s">
        <v>61</v>
      </c>
      <c r="NL821" s="10">
        <f>NJ821*1.5*NI821</f>
        <v>595.5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VLOOKUP(NP821,$A$879:$F$2524,6,FALSE)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VLOOKUP(NY821,$A$879:$F$2524,6,FALSE)</f>
        <v>397</v>
      </c>
      <c r="OC821" s="179" t="s">
        <v>61</v>
      </c>
      <c r="OD821" s="10">
        <f>OB821*1.5*OA821</f>
        <v>595.5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VLOOKUP(OH821,$A$879:$F$2524,6,FALSE)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VLOOKUP(OQ821,$A$879:$F$2524,6,FALSE)</f>
        <v>397</v>
      </c>
      <c r="OU821" s="179" t="s">
        <v>61</v>
      </c>
      <c r="OV821" s="10">
        <f>OT821*1.5*OS821</f>
        <v>595.5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VLOOKUP(OZ821,$A$879:$F$2524,6,FALSE)</f>
        <v>307</v>
      </c>
      <c r="PD821" s="179" t="s">
        <v>61</v>
      </c>
      <c r="PE821" s="10">
        <f>PC821*1.5*PB821</f>
        <v>690.75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VLOOKUP(PI821,$A$879:$F$2524,6,FALSE)</f>
        <v>177</v>
      </c>
      <c r="PM821" s="179" t="s">
        <v>61</v>
      </c>
      <c r="PN821" s="10">
        <f>PL821*1.5*PK821</f>
        <v>265.5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VLOOKUP(PR821,$A$879:$F$2524,6,FALSE)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VLOOKUP(QA821,$A$879:$F$2524,6,FALSE)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VLOOKUP(QJ821,$A$879:$F$2524,6,FALSE)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VLOOKUP(QS821,$A$879:$F$2524,6,FALSE)</f>
        <v>192</v>
      </c>
      <c r="QW821" s="179" t="s">
        <v>61</v>
      </c>
      <c r="QX821" s="10">
        <f>QV821*1.5*QU821</f>
        <v>288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VLOOKUP(RB821,$A$879:$F$2524,6,FALSE)</f>
        <v>55</v>
      </c>
      <c r="RF821" s="179" t="s">
        <v>61</v>
      </c>
      <c r="RG821" s="10">
        <f>RE821*1.5*RD821</f>
        <v>82.5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VLOOKUP(RK821,$A$879:$F$2524,6,FALSE)</f>
        <v>397</v>
      </c>
      <c r="RO821" s="179" t="s">
        <v>61</v>
      </c>
      <c r="RP821" s="10">
        <f>RN821*1.5*RM821</f>
        <v>595.5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VLOOKUP(RT821,$A$879:$F$2524,6,FALSE)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VLOOKUP(SC821,$A$879:$F$2524,6,FALSE)</f>
        <v>177</v>
      </c>
      <c r="SG821" s="179" t="s">
        <v>61</v>
      </c>
      <c r="SH821" s="10">
        <f>SF821*1.5*SE821</f>
        <v>265.5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VLOOKUP(SL821,$A$879:$F$2524,6,FALSE)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VLOOKUP(SU821,$A$879:$F$2524,6,FALSE)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VLOOKUP(TD821,$A$879:$F$2524,6,FALSE)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VLOOKUP(TM821,$A$879:$F$2524,6,FALSE)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VLOOKUP(TV821,$A$879:$F$2524,6,FALSE)</f>
        <v>397</v>
      </c>
      <c r="TZ821" s="179" t="s">
        <v>61</v>
      </c>
      <c r="UA821" s="10">
        <f>TY821*1.5*TX821</f>
        <v>893.25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VLOOKUP(UE821,$A$879:$F$2524,6,FALSE)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VLOOKUP(UN821,$A$879:$F$2524,6,FALSE)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VLOOKUP(UW821,$A$879:$F$2524,6,FALSE)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VLOOKUP(VF821,$A$879:$F$2524,6,FALSE)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VLOOKUP(VO821,$A$879:$F$2524,6,FALSE)</f>
        <v>216</v>
      </c>
      <c r="VS821" s="179" t="s">
        <v>61</v>
      </c>
      <c r="VT821" s="10">
        <f>VR821*1.5*VQ821</f>
        <v>324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VLOOKUP(VX821,$A$879:$F$2524,6,FALSE)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VLOOKUP(WG821,$A$879:$F$2524,6,FALSE)</f>
        <v>177</v>
      </c>
      <c r="WK821" s="179" t="s">
        <v>61</v>
      </c>
      <c r="WL821" s="10">
        <f>WJ821*1.5*WI821</f>
        <v>265.5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VLOOKUP(WP821,$A$879:$F$2524,6,FALSE)</f>
        <v>180</v>
      </c>
      <c r="WT821" s="179" t="s">
        <v>61</v>
      </c>
      <c r="WU821" s="10">
        <f>WS821*1.5*WR821</f>
        <v>270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VLOOKUP(WY821,$A$879:$F$2524,6,FALSE)</f>
        <v>177</v>
      </c>
      <c r="XC821" s="179" t="s">
        <v>61</v>
      </c>
      <c r="XD821" s="10">
        <f>XB821*1.5*XA821</f>
        <v>265.5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VLOOKUP(XH821,$A$879:$F$2524,6,FALSE)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VLOOKUP(XQ821,$A$879:$F$2524,6,FALSE)</f>
        <v>104</v>
      </c>
      <c r="XU821" s="179" t="s">
        <v>61</v>
      </c>
      <c r="XV821" s="10">
        <f>XT821*1.5*XS821</f>
        <v>156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VLOOKUP(XZ821,$A$879:$F$2524,6,FALSE)</f>
        <v>326</v>
      </c>
      <c r="YD821" s="179" t="s">
        <v>61</v>
      </c>
      <c r="YE821" s="10">
        <f>YC821*1.5*YB821</f>
        <v>489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VLOOKUP(YI821,$A$879:$F$2524,6,FALSE)</f>
        <v>177</v>
      </c>
      <c r="YM821" s="179" t="s">
        <v>61</v>
      </c>
      <c r="YN821" s="10">
        <f>YL821*1.5*YK821</f>
        <v>265.5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VLOOKUP(YR821,$A$879:$F$2524,6,FALSE)</f>
        <v>397</v>
      </c>
      <c r="YV821" s="179" t="s">
        <v>61</v>
      </c>
      <c r="YW821" s="10">
        <f>YU821*1.5*YT821</f>
        <v>595.5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VLOOKUP(ZA821,$A$879:$F$2524,6,FALSE)</f>
        <v>33</v>
      </c>
      <c r="ZE821" s="179" t="s">
        <v>61</v>
      </c>
      <c r="ZF821" s="10">
        <f>ZD821*1.5*ZC821</f>
        <v>74.25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VLOOKUP(ZJ821,$A$879:$F$2524,6,FALSE)</f>
        <v>145</v>
      </c>
      <c r="ZN821" s="179" t="s">
        <v>61</v>
      </c>
      <c r="ZO821" s="10">
        <f>ZM821*1.5*ZL821</f>
        <v>217.5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VLOOKUP(ZS821,$A$879:$F$2524,6,FALSE)</f>
        <v>177</v>
      </c>
      <c r="ZW821" s="179" t="s">
        <v>61</v>
      </c>
      <c r="ZX821" s="10">
        <f>ZV821*1.5*ZU821</f>
        <v>265.5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VLOOKUP(AAB821,$A$879:$F$2524,6,FALSE)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VLOOKUP(AAK821,$A$879:$F$2524,6,FALSE)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VLOOKUP(AAT821,$A$879:$F$2524,6,FALSE)</f>
        <v>177</v>
      </c>
      <c r="AAX821" s="179" t="s">
        <v>61</v>
      </c>
      <c r="AAY821" s="10">
        <f>AAW821*1.5*AAV821</f>
        <v>398.25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VLOOKUP(ABC821,$A$879:$F$2524,6,FALSE)</f>
        <v>397</v>
      </c>
      <c r="ABG821" s="179" t="s">
        <v>61</v>
      </c>
      <c r="ABH821" s="10">
        <f>ABF821*1.5*ABE821</f>
        <v>595.5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VLOOKUP(ABL821,$A$879:$F$2524,6,FALSE)</f>
        <v>192</v>
      </c>
      <c r="ABP821" s="179" t="s">
        <v>61</v>
      </c>
      <c r="ABQ821" s="10">
        <f>ABO821*1.5*ABN821</f>
        <v>288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VLOOKUP(ABU821,$A$879:$F$2524,6,FALSE)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VLOOKUP(ACD821,$A$879:$F$2524,6,FALSE)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VLOOKUP(ACM821,$A$879:$F$2524,6,FALSE)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VLOOKUP(ACV821,$A$879:$F$2524,6,FALSE)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VLOOKUP(ADE821,$A$879:$F$2524,6,FALSE)</f>
        <v>104</v>
      </c>
      <c r="ADI821" s="179" t="s">
        <v>61</v>
      </c>
      <c r="ADJ821" s="10">
        <f>ADH821*1.5*ADG821</f>
        <v>156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VLOOKUP(ADN821,$A$879:$F$2524,6,FALSE)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VLOOKUP(ADW821,$A$879:$F$2524,6,FALSE)</f>
        <v>55</v>
      </c>
      <c r="AEA821" s="179" t="s">
        <v>61</v>
      </c>
      <c r="AEB821" s="10">
        <f>ADZ821*1.5*ADY821</f>
        <v>82.5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VLOOKUP(AEF821,$A$879:$F$2524,6,FALSE)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VLOOKUP(AEO821,$A$879:$F$2524,6,FALSE)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VLOOKUP(AEX821,$A$879:$F$2524,6,FALSE)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VLOOKUP(AFG821,$A$879:$F$2524,6,FALSE)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VLOOKUP(AFP821,$A$879:$F$2524,6,FALSE)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VLOOKUP(AFY821,$A$879:$F$2524,6,FALSE)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VLOOKUP(AGH821,$A$879:$F$2524,6,FALSE)</f>
        <v>397</v>
      </c>
      <c r="AGL821" s="179" t="s">
        <v>61</v>
      </c>
      <c r="AGM821" s="10">
        <f>AGK821*1.5*AGJ821</f>
        <v>595.5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VLOOKUP(AGQ821,$A$879:$F$2524,6,FALSE)</f>
        <v>266</v>
      </c>
      <c r="AGU821" s="179" t="s">
        <v>61</v>
      </c>
      <c r="AGV821" s="10">
        <f>AGT821*1.5*AGS821</f>
        <v>399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VLOOKUP(AGZ821,$A$879:$F$2524,6,FALSE)</f>
        <v>177</v>
      </c>
      <c r="AHD821" s="179" t="s">
        <v>61</v>
      </c>
      <c r="AHE821" s="10">
        <f>AHC821*1.5*AHB821</f>
        <v>265.5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VLOOKUP(AHI821,$A$879:$F$2524,6,FALSE)</f>
        <v>397</v>
      </c>
      <c r="AHM821" s="179" t="s">
        <v>61</v>
      </c>
      <c r="AHN821" s="10">
        <f>AHL821*1.5*AHK821</f>
        <v>595.5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VLOOKUP(AHR821,$A$879:$F$2524,6,FALSE)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VLOOKUP(AIA821,$A$879:$F$2524,6,FALSE)</f>
        <v>397</v>
      </c>
      <c r="AIE821" s="179" t="s">
        <v>61</v>
      </c>
      <c r="AIF821" s="10">
        <f>AID821*1.5*AIC821</f>
        <v>595.5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VLOOKUP(AIJ821,$A$879:$F$2524,6,FALSE)</f>
        <v>177</v>
      </c>
      <c r="AIN821" s="179" t="s">
        <v>61</v>
      </c>
      <c r="AIO821" s="10">
        <f>AIM821*1.5*AIL821</f>
        <v>265.5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VLOOKUP(AIS821,$A$879:$F$2524,6,FALSE)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VLOOKUP(AJB821,$A$879:$F$2524,6,FALSE)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VLOOKUP(AJK821,$A$879:$F$2524,6,FALSE)</f>
        <v>397</v>
      </c>
      <c r="AJO821" s="179" t="s">
        <v>61</v>
      </c>
      <c r="AJP821" s="10">
        <f>AJN821*1.5*AJM821</f>
        <v>595.5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VLOOKUP(AJT821,$A$879:$F$2524,6,FALSE)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VLOOKUP(AKC821,$A$879:$F$2524,6,FALSE)</f>
        <v>266</v>
      </c>
      <c r="AKG821" s="179" t="s">
        <v>61</v>
      </c>
      <c r="AKH821" s="10">
        <f>AKF821*1.5*AKE821</f>
        <v>399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VLOOKUP(AKL821,$A$879:$F$2524,6,FALSE)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VLOOKUP(AKU821,$A$879:$F$2524,6,FALSE)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VLOOKUP(ALD821,$A$879:$F$2524,6,FALSE)</f>
        <v>177</v>
      </c>
      <c r="ALH821" s="179" t="s">
        <v>61</v>
      </c>
      <c r="ALI821" s="10">
        <f>ALG821*1.5*ALF821</f>
        <v>265.5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VLOOKUP(ALM821,$A$879:$F$2524,6,FALSE)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VLOOKUP(ALV821,$A$879:$F$2524,6,FALSE)</f>
        <v>397</v>
      </c>
      <c r="ALZ821" s="179" t="s">
        <v>61</v>
      </c>
      <c r="AMA821" s="10">
        <f>ALY821*1.5*ALX821</f>
        <v>595.5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VLOOKUP(AME821,$A$879:$F$2524,6,FALSE)</f>
        <v>397</v>
      </c>
      <c r="AMI821" s="179" t="s">
        <v>61</v>
      </c>
      <c r="AMJ821" s="10">
        <f>AMH821*1.5*AMG821</f>
        <v>595.5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VLOOKUP(AMN821,$A$879:$F$2524,6,FALSE)</f>
        <v>266</v>
      </c>
      <c r="AMR821" s="179" t="s">
        <v>61</v>
      </c>
      <c r="AMS821" s="10">
        <f>AMQ821*1.5*AMP821</f>
        <v>399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VLOOKUP(AMW821,$A$879:$F$2524,6,FALSE)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VLOOKUP(ANF821,$A$879:$F$2524,6,FALSE)</f>
        <v>177</v>
      </c>
      <c r="ANJ821" s="179" t="s">
        <v>61</v>
      </c>
      <c r="ANK821" s="10">
        <f>ANI821*1.5*ANH821</f>
        <v>265.5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VLOOKUP(ANO821,$A$879:$F$2524,6,FALSE)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VLOOKUP(ANX821,$A$879:$F$2524,6,FALSE)</f>
        <v>55</v>
      </c>
      <c r="AOB821" s="179" t="s">
        <v>61</v>
      </c>
      <c r="AOC821" s="10">
        <f>AOA821*1.5*ANZ821</f>
        <v>82.5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VLOOKUP(AOG821,$A$879:$F$2524,6,FALSE)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VLOOKUP(AOP821,$A$879:$F$2524,6,FALSE)</f>
        <v>192</v>
      </c>
      <c r="AOT821" s="179" t="s">
        <v>61</v>
      </c>
      <c r="AOU821" s="10">
        <f>AOS821*1.5*AOR821</f>
        <v>288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VLOOKUP(AOY821,$A$879:$F$2524,6,FALSE)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VLOOKUP(APH821,$A$879:$F$2524,6,FALSE)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VLOOKUP(APQ821,$A$879:$F$2524,6,FALSE)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VLOOKUP(APZ821,$A$879:$F$2524,6,FALSE)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VLOOKUP(AQI821,$A$879:$F$2524,6,FALSE)</f>
        <v>55</v>
      </c>
      <c r="AQM821" s="179" t="s">
        <v>61</v>
      </c>
      <c r="AQN821" s="10">
        <f>AQL821*1.5*AQK821</f>
        <v>82.5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VLOOKUP(AQR821,$A$879:$F$2524,6,FALSE)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VLOOKUP(ARA821,$A$879:$F$2524,6,FALSE)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VLOOKUP(ARJ821,$A$879:$F$2524,6,FALSE)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VLOOKUP(ARS821,$A$879:$F$2524,6,FALSE)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VLOOKUP(ASB821,$A$879:$F$2524,6,FALSE)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VLOOKUP(ASK821,$A$879:$F$2524,6,FALSE)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VLOOKUP(AST821,$A$879:$F$2524,6,FALSE)</f>
        <v>55</v>
      </c>
      <c r="ASX821" s="179" t="s">
        <v>61</v>
      </c>
      <c r="ASY821" s="10">
        <f>ASW821*1.5*ASV821</f>
        <v>82.5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VLOOKUP(ATC821,$A$879:$F$2524,6,FALSE)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VLOOKUP(ATL821,$A$879:$F$2524,6,FALSE)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VLOOKUP(ATU821,$A$879:$F$2524,6,FALSE)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VLOOKUP(AUD821,$A$879:$F$2524,6,FALSE)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VLOOKUP(AUM821,$A$879:$F$2524,6,FALSE)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VLOOKUP(AUV821,$A$879:$F$2524,6,FALSE)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VLOOKUP(AVE821,$A$879:$F$2524,6,FALSE)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VLOOKUP(AVN821,$A$879:$F$2524,6,FALSE)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VLOOKUP(AVW821,$A$879:$F$2524,6,FALSE)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VLOOKUP(AWF821,$A$879:$F$2524,6,FALSE)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VLOOKUP(AWO821,$A$879:$F$2524,6,FALSE)</f>
        <v>177</v>
      </c>
      <c r="AWS821" s="179" t="s">
        <v>61</v>
      </c>
      <c r="AWT821" s="10">
        <f>AWR821*1.5*AWQ821</f>
        <v>265.5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VLOOKUP(AWX821,$A$879:$F$2524,6,FALSE)</f>
        <v>145</v>
      </c>
      <c r="AXB821" s="179" t="s">
        <v>61</v>
      </c>
      <c r="AXC821" s="10">
        <f>AXA821*1.5*AWZ821</f>
        <v>217.5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VLOOKUP(AXG821,$A$879:$F$2524,6,FALSE)</f>
        <v>55</v>
      </c>
      <c r="AXK821" s="179" t="s">
        <v>61</v>
      </c>
      <c r="AXL821" s="10">
        <f>AXJ821*1.5*AXI821</f>
        <v>82.5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VLOOKUP(AXP821,$A$879:$F$2524,6,FALSE)</f>
        <v>104</v>
      </c>
      <c r="AXT821" s="179" t="s">
        <v>61</v>
      </c>
      <c r="AXU821" s="10">
        <f>AXS821*1.5*AXR821</f>
        <v>156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VLOOKUP(AXY821,$A$879:$F$2524,6,FALSE)</f>
        <v>145</v>
      </c>
      <c r="AYC821" s="179" t="s">
        <v>61</v>
      </c>
      <c r="AYD821" s="10">
        <f>AYB821*1.5*AYA821</f>
        <v>217.5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VLOOKUP(AYH821,$A$879:$F$2524,6,FALSE)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VLOOKUP(AYQ821,$A$879:$F$2524,6,FALSE)</f>
        <v>266</v>
      </c>
      <c r="AYU821" s="179" t="s">
        <v>61</v>
      </c>
      <c r="AYV821" s="10">
        <f>AYT821*1.5*AYS821</f>
        <v>399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VLOOKUP(AYZ821,$A$879:$F$2524,6,FALSE)</f>
        <v>104</v>
      </c>
      <c r="AZD821" s="179" t="s">
        <v>61</v>
      </c>
      <c r="AZE821" s="10">
        <f>AZC821*1.5*AZB821</f>
        <v>156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VLOOKUP(AZI821,$A$879:$F$2524,6,FALSE)</f>
        <v>177</v>
      </c>
      <c r="AZM821" s="179" t="s">
        <v>61</v>
      </c>
      <c r="AZN821" s="10">
        <f>AZL821*1.5*AZK821</f>
        <v>265.5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VLOOKUP(AZR821,$A$879:$F$2524,6,FALSE)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VLOOKUP(BAA821,$A$879:$F$2524,6,FALSE)</f>
        <v>192</v>
      </c>
      <c r="BAE821" s="179" t="s">
        <v>61</v>
      </c>
      <c r="BAF821" s="10">
        <f>BAD821*1.5*BAC821</f>
        <v>288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VLOOKUP(BAJ821,$A$879:$F$2524,6,FALSE)</f>
        <v>397</v>
      </c>
      <c r="BAN821" s="179" t="s">
        <v>61</v>
      </c>
      <c r="BAO821" s="10">
        <f>BAM821*1.5*BAL821</f>
        <v>595.5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VLOOKUP(BAS821,$A$879:$F$2524,6,FALSE)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VLOOKUP(BBB821,$A$879:$F$2524,6,FALSE)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VLOOKUP(BBK821,$A$879:$F$2524,6,FALSE)</f>
        <v>192</v>
      </c>
      <c r="BBO821" s="179" t="s">
        <v>61</v>
      </c>
      <c r="BBP821" s="10">
        <f>BBN821*1.5*BBM821</f>
        <v>288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VLOOKUP(BBT821,$A$879:$F$2524,6,FALSE)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VLOOKUP(BCC821,$A$879:$F$2524,6,FALSE)</f>
        <v>177</v>
      </c>
      <c r="BCG821" s="179" t="s">
        <v>61</v>
      </c>
      <c r="BCH821" s="10">
        <f>BCF821*1.5*BCE821</f>
        <v>265.5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VLOOKUP(BCL821,$A$879:$F$2524,6,FALSE)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VLOOKUP(BCU821,$A$879:$F$2524,6,FALSE)</f>
        <v>177</v>
      </c>
      <c r="BCY821" s="179" t="s">
        <v>61</v>
      </c>
      <c r="BCZ821" s="10">
        <f>BCX821*1.5*BCW821</f>
        <v>265.5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VLOOKUP(BDD821,$A$879:$F$2524,6,FALSE)</f>
        <v>177</v>
      </c>
      <c r="BDH821" s="179" t="s">
        <v>61</v>
      </c>
      <c r="BDI821" s="10">
        <f>BDG821*1.5*BDF821</f>
        <v>265.5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VLOOKUP(BDM821,$A$879:$F$2524,6,FALSE)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VLOOKUP(BDV821,$A$879:$F$2524,6,FALSE)</f>
        <v>177</v>
      </c>
      <c r="BDZ821" s="179" t="s">
        <v>61</v>
      </c>
      <c r="BEA821" s="10">
        <f>BDY821*1.5*BDX821</f>
        <v>265.5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VLOOKUP(BEE821,$A$879:$F$2524,6,FALSE)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VLOOKUP(BEN821,$A$879:$F$2524,6,FALSE)</f>
        <v>55</v>
      </c>
      <c r="BER821" s="179" t="s">
        <v>61</v>
      </c>
      <c r="BES821" s="10">
        <f>BEQ821*1.5*BEP821</f>
        <v>82.5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VLOOKUP(BEW821,$A$879:$F$2524,6,FALSE)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VLOOKUP(BFF821,$A$879:$F$2524,6,FALSE)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VLOOKUP(BFO821,$A$879:$F$2524,6,FALSE)</f>
        <v>177</v>
      </c>
      <c r="BFS821" s="179" t="s">
        <v>61</v>
      </c>
      <c r="BFT821" s="10">
        <f>BFR821*1.5*BFQ821</f>
        <v>265.5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VLOOKUP(BFX821,$A$879:$F$2524,6,FALSE)</f>
        <v>326</v>
      </c>
      <c r="BGB821" s="179" t="s">
        <v>61</v>
      </c>
      <c r="BGC821" s="10">
        <f>BGA821*1.5*BFZ821</f>
        <v>489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VLOOKUP(BGG821,$A$879:$F$2524,6,FALSE)</f>
        <v>177</v>
      </c>
      <c r="BGK821" s="179" t="s">
        <v>61</v>
      </c>
      <c r="BGL821" s="10">
        <f>BGJ821*1.5*BGI821</f>
        <v>265.5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VLOOKUP(BGP821,$A$879:$F$2524,6,FALSE)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VLOOKUP(BGY821,$A$879:$F$2524,6,FALSE)</f>
        <v>266</v>
      </c>
      <c r="BHC821" s="179" t="s">
        <v>61</v>
      </c>
      <c r="BHD821" s="10">
        <f>BHB821*1.5*BHA821</f>
        <v>399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VLOOKUP(B822,$A$879:$F$2524,6,FALSE)</f>
        <v>307</v>
      </c>
      <c r="F822" s="179" t="s">
        <v>63</v>
      </c>
      <c r="G822" s="10">
        <f>E822*1.4</f>
        <v>429.79999999999995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VLOOKUP(K822,$A$879:$F$2524,6,FALSE)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VLOOKUP(T822,$A$879:$F$2524,6,FALSE)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VLOOKUP(AC822,$A$879:$F$2524,6,FALSE)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VLOOKUP(AL822,$A$879:$F$2524,6,FALSE)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VLOOKUP(AU822,$A$879:$F$2524,6,FALSE)</f>
        <v>33</v>
      </c>
      <c r="AY822" s="179" t="s">
        <v>63</v>
      </c>
      <c r="AZ822" s="10">
        <f>AX822*1.4</f>
        <v>46.199999999999996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VLOOKUP(BD822,$A$879:$F$2524,6,FALSE)</f>
        <v>145</v>
      </c>
      <c r="BH822" s="179" t="s">
        <v>63</v>
      </c>
      <c r="BI822" s="10">
        <f>BG822*1.4</f>
        <v>203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VLOOKUP(BM822,$A$879:$F$2524,6,FALSE)</f>
        <v>145</v>
      </c>
      <c r="BQ822" s="179" t="s">
        <v>63</v>
      </c>
      <c r="BR822" s="10">
        <f>BP822*1.4</f>
        <v>203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VLOOKUP(BV822,$A$879:$F$2524,6,FALSE)</f>
        <v>326</v>
      </c>
      <c r="BZ822" s="179" t="s">
        <v>63</v>
      </c>
      <c r="CA822" s="10">
        <f>BY822*1.4</f>
        <v>456.4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VLOOKUP(CE822,$A$879:$F$2524,6,FALSE)</f>
        <v>397</v>
      </c>
      <c r="CI822" s="179" t="s">
        <v>63</v>
      </c>
      <c r="CJ822" s="10">
        <f>CH822*1.4</f>
        <v>555.79999999999995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VLOOKUP(CN822,$A$879:$F$2524,6,FALSE)</f>
        <v>145</v>
      </c>
      <c r="CR822" s="179" t="s">
        <v>63</v>
      </c>
      <c r="CS822" s="10">
        <f>CQ822*1.4</f>
        <v>203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VLOOKUP(CW822,$A$879:$F$2524,6,FALSE)</f>
        <v>192</v>
      </c>
      <c r="DA822" s="179" t="s">
        <v>63</v>
      </c>
      <c r="DB822" s="10">
        <f>CZ822*1.4</f>
        <v>268.79999999999995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VLOOKUP(DF822,$A$879:$F$2524,6,FALSE)</f>
        <v>397</v>
      </c>
      <c r="DJ822" s="179" t="s">
        <v>63</v>
      </c>
      <c r="DK822" s="10">
        <f>DI822*1.4</f>
        <v>555.79999999999995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VLOOKUP(DO822,$A$879:$F$2524,6,FALSE)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VLOOKUP(DX822,$A$879:$F$2524,6,FALSE)</f>
        <v>266</v>
      </c>
      <c r="EB822" s="179" t="s">
        <v>63</v>
      </c>
      <c r="EC822" s="10">
        <f>EA822*1.4</f>
        <v>372.4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VLOOKUP(EG822,$A$879:$F$2524,6,FALSE)</f>
        <v>177</v>
      </c>
      <c r="EK822" s="179" t="s">
        <v>63</v>
      </c>
      <c r="EL822" s="10">
        <f>EJ822*1.4</f>
        <v>247.79999999999998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VLOOKUP(EP822,$A$879:$F$2524,6,FALSE)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VLOOKUP(EY822,$A$879:$F$2524,6,FALSE)</f>
        <v>307</v>
      </c>
      <c r="FC822" s="179" t="s">
        <v>63</v>
      </c>
      <c r="FD822" s="10">
        <f>FB822*1.4</f>
        <v>429.79999999999995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VLOOKUP(FH822,$A$879:$F$2524,6,FALSE)</f>
        <v>397</v>
      </c>
      <c r="FL822" s="179" t="s">
        <v>63</v>
      </c>
      <c r="FM822" s="10">
        <f>FK822*1.4</f>
        <v>555.79999999999995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VLOOKUP(FQ822,$A$879:$F$2524,6,FALSE)</f>
        <v>266</v>
      </c>
      <c r="FU822" s="179" t="s">
        <v>63</v>
      </c>
      <c r="FV822" s="10">
        <f>FT822*1.4</f>
        <v>372.4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VLOOKUP(FZ822,$A$879:$F$2524,6,FALSE)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VLOOKUP(GI822,$A$879:$F$2524,6,FALSE)</f>
        <v>397</v>
      </c>
      <c r="GM822" s="179" t="s">
        <v>63</v>
      </c>
      <c r="GN822" s="10">
        <f>GL822*1.4</f>
        <v>555.79999999999995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VLOOKUP(GR822,$A$879:$F$2524,6,FALSE)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VLOOKUP(HA822,$A$879:$F$2524,6,FALSE)</f>
        <v>326</v>
      </c>
      <c r="HE822" s="179" t="s">
        <v>63</v>
      </c>
      <c r="HF822" s="10">
        <f>HD822*1.4</f>
        <v>456.4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VLOOKUP(HJ822,$A$879:$F$2524,6,FALSE)</f>
        <v>326</v>
      </c>
      <c r="HN822" s="179" t="s">
        <v>63</v>
      </c>
      <c r="HO822" s="10">
        <f>HM822*1.4</f>
        <v>456.4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VLOOKUP(HS822,$A$879:$F$2524,6,FALSE)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VLOOKUP(IB822,$A$879:$F$2524,6,FALSE)</f>
        <v>177</v>
      </c>
      <c r="IF822" s="179" t="s">
        <v>63</v>
      </c>
      <c r="IG822" s="10">
        <f>IE822*1.4</f>
        <v>247.79999999999998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VLOOKUP(IK822,$A$879:$F$2524,6,FALSE)</f>
        <v>55</v>
      </c>
      <c r="IO822" s="179" t="s">
        <v>63</v>
      </c>
      <c r="IP822" s="10">
        <f>IN822*1.4</f>
        <v>77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VLOOKUP(IT822,$A$879:$F$2524,6,FALSE)</f>
        <v>397</v>
      </c>
      <c r="IX822" s="179" t="s">
        <v>63</v>
      </c>
      <c r="IY822" s="10">
        <f>IW822*1.4</f>
        <v>555.79999999999995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VLOOKUP(JC822,$A$879:$F$2524,6,FALSE)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VLOOKUP(JL822,$A$879:$F$2524,6,FALSE)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VLOOKUP(JU822,$A$879:$F$2524,6,FALSE)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VLOOKUP(KD822,$A$879:$F$2524,6,FALSE)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VLOOKUP(KM822,$A$879:$F$2524,6,FALSE)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VLOOKUP(KV822,$A$879:$F$2524,6,FALSE)</f>
        <v>192</v>
      </c>
      <c r="KZ822" s="179" t="s">
        <v>63</v>
      </c>
      <c r="LA822" s="10">
        <f>KY822*1.4</f>
        <v>268.79999999999995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VLOOKUP(LE822,$A$879:$F$2524,6,FALSE)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VLOOKUP(LN822,$A$879:$F$2524,6,FALSE)</f>
        <v>177</v>
      </c>
      <c r="LR822" s="179" t="s">
        <v>63</v>
      </c>
      <c r="LS822" s="10">
        <f>LQ822*1.4</f>
        <v>247.79999999999998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VLOOKUP(LW822,$A$879:$F$2524,6,FALSE)</f>
        <v>55</v>
      </c>
      <c r="MA822" s="179" t="s">
        <v>63</v>
      </c>
      <c r="MB822" s="10">
        <f>LZ822*1.4</f>
        <v>77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VLOOKUP(MF822,$A$879:$F$2524,6,FALSE)</f>
        <v>326</v>
      </c>
      <c r="MJ822" s="179" t="s">
        <v>63</v>
      </c>
      <c r="MK822" s="10">
        <f>MI822*1.4</f>
        <v>456.4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VLOOKUP(MO822,$A$879:$F$2524,6,FALSE)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VLOOKUP(MX822,$A$879:$F$2524,6,FALSE)</f>
        <v>177</v>
      </c>
      <c r="NB822" s="179" t="s">
        <v>63</v>
      </c>
      <c r="NC822" s="10">
        <f>NA822*1.4</f>
        <v>247.79999999999998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VLOOKUP(NG822,$A$879:$F$2524,6,FALSE)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VLOOKUP(NP822,$A$879:$F$2524,6,FALSE)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VLOOKUP(NY822,$A$879:$F$2524,6,FALSE)</f>
        <v>177</v>
      </c>
      <c r="OC822" s="179" t="s">
        <v>63</v>
      </c>
      <c r="OD822" s="10">
        <f>OB822*1.4</f>
        <v>247.79999999999998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VLOOKUP(OH822,$A$879:$F$2524,6,FALSE)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VLOOKUP(OQ822,$A$879:$F$2524,6,FALSE)</f>
        <v>20</v>
      </c>
      <c r="OU822" s="179" t="s">
        <v>63</v>
      </c>
      <c r="OV822" s="10">
        <f>OT822*1.4</f>
        <v>28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VLOOKUP(OZ822,$A$879:$F$2524,6,FALSE)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VLOOKUP(PI822,$A$879:$F$2524,6,FALSE)</f>
        <v>326</v>
      </c>
      <c r="PM822" s="179" t="s">
        <v>63</v>
      </c>
      <c r="PN822" s="10">
        <f>PL822*1.4</f>
        <v>456.4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VLOOKUP(PR822,$A$879:$F$2524,6,FALSE)</f>
        <v>145</v>
      </c>
      <c r="PV822" s="179" t="s">
        <v>63</v>
      </c>
      <c r="PW822" s="10">
        <f>PU822*1.4</f>
        <v>203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VLOOKUP(QA822,$A$879:$F$2524,6,FALSE)</f>
        <v>397</v>
      </c>
      <c r="QE822" s="179" t="s">
        <v>63</v>
      </c>
      <c r="QF822" s="10">
        <f>QD822*1.4</f>
        <v>555.79999999999995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VLOOKUP(QJ822,$A$879:$F$2524,6,FALSE)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VLOOKUP(QS822,$A$879:$F$2524,6,FALSE)</f>
        <v>326</v>
      </c>
      <c r="QW822" s="179" t="s">
        <v>63</v>
      </c>
      <c r="QX822" s="10">
        <f>QV822*1.4</f>
        <v>456.4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VLOOKUP(RB822,$A$879:$F$2524,6,FALSE)</f>
        <v>33</v>
      </c>
      <c r="RF822" s="179" t="s">
        <v>63</v>
      </c>
      <c r="RG822" s="10">
        <f>RE822*1.4</f>
        <v>46.199999999999996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VLOOKUP(RK822,$A$879:$F$2524,6,FALSE)</f>
        <v>177</v>
      </c>
      <c r="RO822" s="179" t="s">
        <v>63</v>
      </c>
      <c r="RP822" s="10">
        <f>RN822*1.4</f>
        <v>247.79999999999998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VLOOKUP(RT822,$A$879:$F$2524,6,FALSE)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VLOOKUP(SC822,$A$879:$F$2524,6,FALSE)</f>
        <v>55</v>
      </c>
      <c r="SG822" s="179" t="s">
        <v>63</v>
      </c>
      <c r="SH822" s="10">
        <f>SF822*1.4</f>
        <v>77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VLOOKUP(SL822,$A$879:$F$2524,6,FALSE)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VLOOKUP(SU822,$A$879:$F$2524,6,FALSE)</f>
        <v>177</v>
      </c>
      <c r="SY822" s="179" t="s">
        <v>63</v>
      </c>
      <c r="SZ822" s="10">
        <f>SX822*1.4</f>
        <v>247.79999999999998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VLOOKUP(TD822,$A$879:$F$2524,6,FALSE)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VLOOKUP(TM822,$A$879:$F$2524,6,FALSE)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VLOOKUP(TV822,$A$879:$F$2524,6,FALSE)</f>
        <v>55</v>
      </c>
      <c r="TZ822" s="179" t="s">
        <v>63</v>
      </c>
      <c r="UA822" s="10">
        <f>TY822*1.4</f>
        <v>77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VLOOKUP(UE822,$A$879:$F$2524,6,FALSE)</f>
        <v>145</v>
      </c>
      <c r="UI822" s="179" t="s">
        <v>63</v>
      </c>
      <c r="UJ822" s="10">
        <f>UH822*1.4</f>
        <v>203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VLOOKUP(UN822,$A$879:$F$2524,6,FALSE)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VLOOKUP(UW822,$A$879:$F$2524,6,FALSE)</f>
        <v>266</v>
      </c>
      <c r="VA822" s="179" t="s">
        <v>63</v>
      </c>
      <c r="VB822" s="10">
        <f>UZ822*1.4</f>
        <v>372.4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VLOOKUP(VF822,$A$879:$F$2524,6,FALSE)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VLOOKUP(VO822,$A$879:$F$2524,6,FALSE)</f>
        <v>55</v>
      </c>
      <c r="VS822" s="179" t="s">
        <v>63</v>
      </c>
      <c r="VT822" s="10">
        <f>VR822*1.4</f>
        <v>77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VLOOKUP(VX822,$A$879:$F$2524,6,FALSE)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VLOOKUP(WG822,$A$879:$F$2524,6,FALSE)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VLOOKUP(WP822,$A$879:$F$2524,6,FALSE)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VLOOKUP(WY822,$A$879:$F$2524,6,FALSE)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VLOOKUP(XH822,$A$879:$F$2524,6,FALSE)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VLOOKUP(XQ822,$A$879:$F$2524,6,FALSE)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VLOOKUP(XZ822,$A$879:$F$2524,6,FALSE)</f>
        <v>177</v>
      </c>
      <c r="YD822" s="179" t="s">
        <v>63</v>
      </c>
      <c r="YE822" s="10">
        <f>YC822*1.4</f>
        <v>247.79999999999998</v>
      </c>
      <c r="YG822" s="239"/>
      <c r="YH822" s="179" t="s">
        <v>86</v>
      </c>
      <c r="YI822" s="361" t="s">
        <v>546</v>
      </c>
      <c r="YK822" s="180"/>
      <c r="YL822" s="180">
        <f>VLOOKUP(YI822,$A$879:$F$2524,6,FALSE)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VLOOKUP(YR822,$A$879:$F$2524,6,FALSE)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VLOOKUP(ZA822,$A$879:$F$2524,6,FALSE)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VLOOKUP(ZJ822,$A$879:$F$2524,6,FALSE)</f>
        <v>397</v>
      </c>
      <c r="ZN822" s="179" t="s">
        <v>63</v>
      </c>
      <c r="ZO822" s="10">
        <f>ZM822*1.4</f>
        <v>555.79999999999995</v>
      </c>
      <c r="ZQ822" s="239"/>
      <c r="ZR822" s="179" t="s">
        <v>86</v>
      </c>
      <c r="ZS822" s="361" t="s">
        <v>546</v>
      </c>
      <c r="ZU822" s="180"/>
      <c r="ZV822" s="180">
        <f>VLOOKUP(ZS822,$A$879:$F$2524,6,FALSE)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VLOOKUP(AAB822,$A$879:$F$2524,6,FALSE)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VLOOKUP(AAK822,$A$879:$F$2524,6,FALSE)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VLOOKUP(AAT822,$A$879:$F$2524,6,FALSE)</f>
        <v>192</v>
      </c>
      <c r="AAX822" s="179" t="s">
        <v>63</v>
      </c>
      <c r="AAY822" s="10">
        <f>AAW822*1.4</f>
        <v>268.79999999999995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VLOOKUP(ABC822,$A$879:$F$2524,6,FALSE)</f>
        <v>33</v>
      </c>
      <c r="ABG822" s="179" t="s">
        <v>63</v>
      </c>
      <c r="ABH822" s="10">
        <f>ABF822*1.4</f>
        <v>46.199999999999996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VLOOKUP(ABL822,$A$879:$F$2524,6,FALSE)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VLOOKUP(ABU822,$A$879:$F$2524,6,FALSE)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VLOOKUP(ACD822,$A$879:$F$2524,6,FALSE)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VLOOKUP(ACM822,$A$879:$F$2524,6,FALSE)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VLOOKUP(ACV822,$A$879:$F$2524,6,FALSE)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VLOOKUP(ADE822,$A$879:$F$2524,6,FALSE)</f>
        <v>192</v>
      </c>
      <c r="ADI822" s="179" t="s">
        <v>63</v>
      </c>
      <c r="ADJ822" s="10">
        <f>ADH822*1.4</f>
        <v>268.79999999999995</v>
      </c>
      <c r="ADL822" s="239"/>
      <c r="ADM822" s="179" t="s">
        <v>86</v>
      </c>
      <c r="ADN822" s="75" t="s">
        <v>183</v>
      </c>
      <c r="ADP822" s="180"/>
      <c r="ADQ822" s="180" t="e">
        <f>VLOOKUP(ADN822,$A$879:$F$2524,6,FALSE)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VLOOKUP(ADW822,$A$879:$F$2524,6,FALSE)</f>
        <v>20</v>
      </c>
      <c r="AEA822" s="179" t="s">
        <v>63</v>
      </c>
      <c r="AEB822" s="10">
        <f>ADZ822*1.4</f>
        <v>28</v>
      </c>
      <c r="AED822" s="239"/>
      <c r="AEE822" s="179" t="s">
        <v>86</v>
      </c>
      <c r="AEF822" s="75" t="s">
        <v>183</v>
      </c>
      <c r="AEH822" s="180"/>
      <c r="AEI822" s="180" t="e">
        <f>VLOOKUP(AEF822,$A$879:$F$2524,6,FALSE)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VLOOKUP(AEO822,$A$879:$F$2524,6,FALSE)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VLOOKUP(AEX822,$A$879:$F$2524,6,FALSE)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VLOOKUP(AFG822,$A$879:$F$2524,6,FALSE)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VLOOKUP(AFP822,$A$879:$F$2524,6,FALSE)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VLOOKUP(AFY822,$A$879:$F$2524,6,FALSE)</f>
        <v>397</v>
      </c>
      <c r="AGC822" s="179" t="s">
        <v>63</v>
      </c>
      <c r="AGD822" s="10">
        <f>AGB822*1.4</f>
        <v>555.79999999999995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VLOOKUP(AGH822,$A$879:$F$2524,6,FALSE)</f>
        <v>33</v>
      </c>
      <c r="AGL822" s="179" t="s">
        <v>63</v>
      </c>
      <c r="AGM822" s="10">
        <f>AGK822*1.4</f>
        <v>46.199999999999996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VLOOKUP(AGQ822,$A$879:$F$2524,6,FALSE)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VLOOKUP(AGZ822,$A$879:$F$2524,6,FALSE)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VLOOKUP(AHI822,$A$879:$F$2524,6,FALSE)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VLOOKUP(AHR822,$A$879:$F$2524,6,FALSE)</f>
        <v>266</v>
      </c>
      <c r="AHV822" s="179" t="s">
        <v>63</v>
      </c>
      <c r="AHW822" s="10">
        <f>AHU822*1.4</f>
        <v>372.4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VLOOKUP(AIA822,$A$879:$F$2524,6,FALSE)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VLOOKUP(AIJ822,$A$879:$F$2524,6,FALSE)</f>
        <v>55</v>
      </c>
      <c r="AIN822" s="179" t="s">
        <v>63</v>
      </c>
      <c r="AIO822" s="10">
        <f>AIM822*1.4</f>
        <v>77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VLOOKUP(AIS822,$A$879:$F$2524,6,FALSE)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VLOOKUP(AJB822,$A$879:$F$2524,6,FALSE)</f>
        <v>326</v>
      </c>
      <c r="AJF822" s="179" t="s">
        <v>63</v>
      </c>
      <c r="AJG822" s="10">
        <f>AJE822*1.4</f>
        <v>456.4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VLOOKUP(AJK822,$A$879:$F$2524,6,FALSE)</f>
        <v>145</v>
      </c>
      <c r="AJO822" s="179" t="s">
        <v>63</v>
      </c>
      <c r="AJP822" s="10">
        <f>AJN822*1.4</f>
        <v>203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VLOOKUP(AJT822,$A$879:$F$2524,6,FALSE)</f>
        <v>266</v>
      </c>
      <c r="AJX822" s="179" t="s">
        <v>63</v>
      </c>
      <c r="AJY822" s="10">
        <f>AJW822*1.4</f>
        <v>372.4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VLOOKUP(AKC822,$A$879:$F$2524,6,FALSE)</f>
        <v>145</v>
      </c>
      <c r="AKG822" s="179" t="s">
        <v>63</v>
      </c>
      <c r="AKH822" s="10">
        <f>AKF822*1.4</f>
        <v>203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VLOOKUP(AKL822,$A$879:$F$2524,6,FALSE)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VLOOKUP(AKU822,$A$879:$F$2524,6,FALSE)</f>
        <v>326</v>
      </c>
      <c r="AKY822" s="179" t="s">
        <v>63</v>
      </c>
      <c r="AKZ822" s="10">
        <f>AKX822*1.4</f>
        <v>456.4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VLOOKUP(ALD822,$A$879:$F$2524,6,FALSE)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VLOOKUP(ALM822,$A$879:$F$2524,6,FALSE)</f>
        <v>177</v>
      </c>
      <c r="ALQ822" s="179" t="s">
        <v>63</v>
      </c>
      <c r="ALR822" s="10">
        <f>ALP822*1.4</f>
        <v>247.79999999999998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VLOOKUP(ALV822,$A$879:$F$2524,6,FALSE)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VLOOKUP(AME822,$A$879:$F$2524,6,FALSE)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VLOOKUP(AMN822,$A$879:$F$2524,6,FALSE)</f>
        <v>397</v>
      </c>
      <c r="AMR822" s="179" t="s">
        <v>63</v>
      </c>
      <c r="AMS822" s="10">
        <f>AMQ822*1.4</f>
        <v>555.79999999999995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VLOOKUP(AMW822,$A$879:$F$2524,6,FALSE)</f>
        <v>55</v>
      </c>
      <c r="ANA822" s="179" t="s">
        <v>63</v>
      </c>
      <c r="ANB822" s="10">
        <f>AMZ822*1.4</f>
        <v>77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VLOOKUP(ANF822,$A$879:$F$2524,6,FALSE)</f>
        <v>326</v>
      </c>
      <c r="ANJ822" s="179" t="s">
        <v>63</v>
      </c>
      <c r="ANK822" s="10">
        <f>ANI822*1.4</f>
        <v>456.4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VLOOKUP(ANO822,$A$879:$F$2524,6,FALSE)</f>
        <v>397</v>
      </c>
      <c r="ANS822" s="179" t="s">
        <v>63</v>
      </c>
      <c r="ANT822" s="10">
        <f>ANR822*1.4</f>
        <v>555.79999999999995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VLOOKUP(ANX822,$A$879:$F$2524,6,FALSE)</f>
        <v>266</v>
      </c>
      <c r="AOB822" s="179" t="s">
        <v>63</v>
      </c>
      <c r="AOC822" s="10">
        <f>AOA822*1.4</f>
        <v>372.4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VLOOKUP(AOG822,$A$879:$F$2524,6,FALSE)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VLOOKUP(AOP822,$A$879:$F$2524,6,FALSE)</f>
        <v>326</v>
      </c>
      <c r="AOT822" s="179" t="s">
        <v>63</v>
      </c>
      <c r="AOU822" s="10">
        <f>AOS822*1.4</f>
        <v>456.4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VLOOKUP(AOY822,$A$879:$F$2524,6,FALSE)</f>
        <v>326</v>
      </c>
      <c r="APC822" s="179" t="s">
        <v>63</v>
      </c>
      <c r="APD822" s="10">
        <f>APB822*1.4</f>
        <v>456.4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VLOOKUP(APH822,$A$879:$F$2524,6,FALSE)</f>
        <v>192</v>
      </c>
      <c r="APL822" s="179" t="s">
        <v>63</v>
      </c>
      <c r="APM822" s="10">
        <f>APK822*1.4</f>
        <v>268.79999999999995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VLOOKUP(APQ822,$A$879:$F$2524,6,FALSE)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VLOOKUP(APZ822,$A$879:$F$2524,6,FALSE)</f>
        <v>177</v>
      </c>
      <c r="AQD822" s="179" t="s">
        <v>63</v>
      </c>
      <c r="AQE822" s="10">
        <f>AQC822*1.4</f>
        <v>247.79999999999998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VLOOKUP(AQI822,$A$879:$F$2524,6,FALSE)</f>
        <v>192</v>
      </c>
      <c r="AQM822" s="179" t="s">
        <v>63</v>
      </c>
      <c r="AQN822" s="10">
        <f>AQL822*1.4</f>
        <v>268.79999999999995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VLOOKUP(AQR822,$A$879:$F$2524,6,FALSE)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VLOOKUP(ARA822,$A$879:$F$2524,6,FALSE)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VLOOKUP(ARJ822,$A$879:$F$2524,6,FALSE)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VLOOKUP(ARS822,$A$879:$F$2524,6,FALSE)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VLOOKUP(ASB822,$A$879:$F$2524,6,FALSE)</f>
        <v>192</v>
      </c>
      <c r="ASF822" s="179" t="s">
        <v>63</v>
      </c>
      <c r="ASG822" s="10">
        <f>ASE822*1.4</f>
        <v>268.79999999999995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VLOOKUP(ASK822,$A$879:$F$2524,6,FALSE)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VLOOKUP(AST822,$A$879:$F$2524,6,FALSE)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VLOOKUP(ATC822,$A$879:$F$2524,6,FALSE)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VLOOKUP(ATL822,$A$879:$F$2524,6,FALSE)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VLOOKUP(ATU822,$A$879:$F$2524,6,FALSE)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VLOOKUP(AUD822,$A$879:$F$2524,6,FALSE)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VLOOKUP(AUM822,$A$879:$F$2524,6,FALSE)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VLOOKUP(AUV822,$A$879:$F$2524,6,FALSE)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VLOOKUP(AVE822,$A$879:$F$2524,6,FALSE)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VLOOKUP(AVN822,$A$879:$F$2524,6,FALSE)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VLOOKUP(AVW822,$A$879:$F$2524,6,FALSE)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VLOOKUP(AWF822,$A$879:$F$2524,6,FALSE)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VLOOKUP(AWO822,$A$879:$F$2524,6,FALSE)</f>
        <v>326</v>
      </c>
      <c r="AWS822" s="179" t="s">
        <v>63</v>
      </c>
      <c r="AWT822" s="10">
        <f>AWR822*1.4</f>
        <v>456.4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VLOOKUP(AWX822,$A$879:$F$2524,6,FALSE)</f>
        <v>326</v>
      </c>
      <c r="AXB822" s="179" t="s">
        <v>63</v>
      </c>
      <c r="AXC822" s="10">
        <f>AXA822*1.4</f>
        <v>456.4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VLOOKUP(AXG822,$A$879:$F$2524,6,FALSE)</f>
        <v>266</v>
      </c>
      <c r="AXK822" s="179" t="s">
        <v>63</v>
      </c>
      <c r="AXL822" s="10">
        <f>AXJ822*1.4</f>
        <v>372.4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VLOOKUP(AXP822,$A$879:$F$2524,6,FALSE)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VLOOKUP(AXY822,$A$879:$F$2524,6,FALSE)</f>
        <v>326</v>
      </c>
      <c r="AYC822" s="179" t="s">
        <v>63</v>
      </c>
      <c r="AYD822" s="10">
        <f>AYB822*1.4</f>
        <v>456.4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VLOOKUP(AYH822,$A$879:$F$2524,6,FALSE)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VLOOKUP(AYQ822,$A$879:$F$2524,6,FALSE)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VLOOKUP(AYZ822,$A$879:$F$2524,6,FALSE)</f>
        <v>397</v>
      </c>
      <c r="AZD822" s="179" t="s">
        <v>63</v>
      </c>
      <c r="AZE822" s="10">
        <f>AZC822*1.4</f>
        <v>555.79999999999995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VLOOKUP(AZI822,$A$879:$F$2524,6,FALSE)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VLOOKUP(AZR822,$A$879:$F$2524,6,FALSE)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VLOOKUP(BAA822,$A$879:$F$2524,6,FALSE)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VLOOKUP(BAJ822,$A$879:$F$2524,6,FALSE)</f>
        <v>55</v>
      </c>
      <c r="BAN822" s="179" t="s">
        <v>63</v>
      </c>
      <c r="BAO822" s="10">
        <f>BAM822*1.4</f>
        <v>77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VLOOKUP(BAS822,$A$879:$F$2524,6,FALSE)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VLOOKUP(BBB822,$A$879:$F$2524,6,FALSE)</f>
        <v>145</v>
      </c>
      <c r="BBF822" s="179" t="s">
        <v>63</v>
      </c>
      <c r="BBG822" s="10">
        <f>BBE822*1.4</f>
        <v>203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VLOOKUP(BBK822,$A$879:$F$2524,6,FALSE)</f>
        <v>177</v>
      </c>
      <c r="BBO822" s="179" t="s">
        <v>63</v>
      </c>
      <c r="BBP822" s="10">
        <f>BBN822*1.4</f>
        <v>247.79999999999998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VLOOKUP(BBT822,$A$879:$F$2524,6,FALSE)</f>
        <v>33</v>
      </c>
      <c r="BBX822" s="179" t="s">
        <v>63</v>
      </c>
      <c r="BBY822" s="10">
        <f>BBW822*1.4</f>
        <v>46.199999999999996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VLOOKUP(BCC822,$A$879:$F$2524,6,FALSE)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VLOOKUP(BCL822,$A$879:$F$2524,6,FALSE)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VLOOKUP(BCU822,$A$879:$F$2524,6,FALSE)</f>
        <v>55</v>
      </c>
      <c r="BCY822" s="179" t="s">
        <v>63</v>
      </c>
      <c r="BCZ822" s="10">
        <f>BCX822*1.4</f>
        <v>77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VLOOKUP(BDD822,$A$879:$F$2524,6,FALSE)</f>
        <v>145</v>
      </c>
      <c r="BDH822" s="179" t="s">
        <v>63</v>
      </c>
      <c r="BDI822" s="10">
        <f>BDG822*1.4</f>
        <v>203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VLOOKUP(BDM822,$A$879:$F$2524,6,FALSE)</f>
        <v>55</v>
      </c>
      <c r="BDQ822" s="179" t="s">
        <v>63</v>
      </c>
      <c r="BDR822" s="10">
        <f>BDP822*1.4</f>
        <v>77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VLOOKUP(BDV822,$A$879:$F$2524,6,FALSE)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VLOOKUP(BEE822,$A$879:$F$2524,6,FALSE)</f>
        <v>55</v>
      </c>
      <c r="BEI822" s="179" t="s">
        <v>63</v>
      </c>
      <c r="BEJ822" s="10">
        <f>BEH822*1.4</f>
        <v>77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VLOOKUP(BEN822,$A$879:$F$2524,6,FALSE)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VLOOKUP(BEW822,$A$879:$F$2524,6,FALSE)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VLOOKUP(BFF822,$A$879:$F$2524,6,FALSE)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VLOOKUP(BFO822,$A$879:$F$2524,6,FALSE)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VLOOKUP(BFX822,$A$879:$F$2524,6,FALSE)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VLOOKUP(BGG822,$A$879:$F$2524,6,FALSE)</f>
        <v>216</v>
      </c>
      <c r="BGK822" s="179" t="s">
        <v>63</v>
      </c>
      <c r="BGL822" s="10">
        <f>BGJ822*1.4</f>
        <v>302.39999999999998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VLOOKUP(BGP822,$A$879:$F$2524,6,FALSE)</f>
        <v>326</v>
      </c>
      <c r="BGT822" s="179" t="s">
        <v>63</v>
      </c>
      <c r="BGU822" s="10">
        <f>BGS822*1.4</f>
        <v>456.4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VLOOKUP(BGY822,$A$879:$F$2524,6,FALSE)</f>
        <v>397</v>
      </c>
      <c r="BHC822" s="179" t="s">
        <v>63</v>
      </c>
      <c r="BHD822" s="10">
        <f>BHB822*1.4</f>
        <v>555.79999999999995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VLOOKUP(B823,$A$879:$F$2524,6,FALSE)</f>
        <v>145</v>
      </c>
      <c r="F823" s="179" t="s">
        <v>65</v>
      </c>
      <c r="G823" s="10">
        <f>E823*1.3</f>
        <v>188.5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VLOOKUP(K823,$A$879:$F$2524,6,FALSE)</f>
        <v>177</v>
      </c>
      <c r="O823" s="179" t="s">
        <v>65</v>
      </c>
      <c r="P823" s="10">
        <f>N823*1.3</f>
        <v>230.1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VLOOKUP(T823,$A$879:$F$2524,6,FALSE)</f>
        <v>397</v>
      </c>
      <c r="X823" s="179" t="s">
        <v>65</v>
      </c>
      <c r="Y823" s="10">
        <f>W823*1.3</f>
        <v>516.1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VLOOKUP(AC823,$A$879:$F$2524,6,FALSE)</f>
        <v>177</v>
      </c>
      <c r="AG823" s="179" t="s">
        <v>65</v>
      </c>
      <c r="AH823" s="10">
        <f>AF823*1.3</f>
        <v>230.1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VLOOKUP(AL823,$A$879:$F$2524,6,FALSE)</f>
        <v>177</v>
      </c>
      <c r="AP823" s="179" t="s">
        <v>65</v>
      </c>
      <c r="AQ823" s="10">
        <f>AO823*1.3</f>
        <v>230.1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VLOOKUP(AU823,$A$879:$F$2524,6,FALSE)</f>
        <v>266</v>
      </c>
      <c r="AY823" s="179" t="s">
        <v>65</v>
      </c>
      <c r="AZ823" s="10">
        <f>AX823*1.3</f>
        <v>345.8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VLOOKUP(BD823,$A$879:$F$2524,6,FALSE)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VLOOKUP(BM823,$A$879:$F$2524,6,FALSE)</f>
        <v>307</v>
      </c>
      <c r="BQ823" s="179" t="s">
        <v>65</v>
      </c>
      <c r="BR823" s="10">
        <f>BP823*1.3</f>
        <v>399.1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VLOOKUP(BV823,$A$879:$F$2524,6,FALSE)</f>
        <v>397</v>
      </c>
      <c r="BZ823" s="179" t="s">
        <v>65</v>
      </c>
      <c r="CA823" s="10">
        <f>BY823*1.3</f>
        <v>516.1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VLOOKUP(CE823,$A$879:$F$2524,6,FALSE)</f>
        <v>177</v>
      </c>
      <c r="CI823" s="179" t="s">
        <v>65</v>
      </c>
      <c r="CJ823" s="10">
        <f>CH823*1.3</f>
        <v>230.1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VLOOKUP(CN823,$A$879:$F$2524,6,FALSE)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VLOOKUP(CW823,$A$879:$F$2524,6,FALSE)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VLOOKUP(DF823,$A$879:$F$2524,6,FALSE)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VLOOKUP(DO823,$A$879:$F$2524,6,FALSE)</f>
        <v>397</v>
      </c>
      <c r="DS823" s="179" t="s">
        <v>65</v>
      </c>
      <c r="DT823" s="10">
        <f>DR823*1.3</f>
        <v>516.1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VLOOKUP(DX823,$A$879:$F$2524,6,FALSE)</f>
        <v>145</v>
      </c>
      <c r="EB823" s="179" t="s">
        <v>65</v>
      </c>
      <c r="EC823" s="10">
        <f>EA823*1.3</f>
        <v>188.5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VLOOKUP(EG823,$A$879:$F$2524,6,FALSE)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VLOOKUP(EP823,$A$879:$F$2524,6,FALSE)</f>
        <v>177</v>
      </c>
      <c r="ET823" s="179" t="s">
        <v>65</v>
      </c>
      <c r="EU823" s="10">
        <f>ES823*1.3</f>
        <v>230.1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VLOOKUP(EY823,$A$879:$F$2524,6,FALSE)</f>
        <v>397</v>
      </c>
      <c r="FC823" s="179" t="s">
        <v>65</v>
      </c>
      <c r="FD823" s="10">
        <f>FB823*1.3</f>
        <v>516.1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VLOOKUP(FH823,$A$879:$F$2524,6,FALSE)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VLOOKUP(FQ823,$A$879:$F$2524,6,FALSE)</f>
        <v>145</v>
      </c>
      <c r="FU823" s="179" t="s">
        <v>65</v>
      </c>
      <c r="FV823" s="10">
        <f>FT823*1.3</f>
        <v>188.5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VLOOKUP(FZ823,$A$879:$F$2524,6,FALSE)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VLOOKUP(GI823,$A$879:$F$2524,6,FALSE)</f>
        <v>145</v>
      </c>
      <c r="GM823" s="179" t="s">
        <v>65</v>
      </c>
      <c r="GN823" s="10">
        <f>GL823*1.3</f>
        <v>188.5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VLOOKUP(GR823,$A$879:$F$2524,6,FALSE)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VLOOKUP(HA823,$A$879:$F$2524,6,FALSE)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VLOOKUP(HJ823,$A$879:$F$2524,6,FALSE)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VLOOKUP(HS823,$A$879:$F$2524,6,FALSE)</f>
        <v>397</v>
      </c>
      <c r="HW823" s="179" t="s">
        <v>65</v>
      </c>
      <c r="HX823" s="10">
        <f>HV823*1.3</f>
        <v>516.1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VLOOKUP(IB823,$A$879:$F$2524,6,FALSE)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VLOOKUP(IK823,$A$879:$F$2524,6,FALSE)</f>
        <v>326</v>
      </c>
      <c r="IO823" s="179" t="s">
        <v>65</v>
      </c>
      <c r="IP823" s="10">
        <f>IN823*1.3</f>
        <v>423.8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VLOOKUP(IT823,$A$879:$F$2524,6,FALSE)</f>
        <v>192</v>
      </c>
      <c r="IX823" s="179" t="s">
        <v>65</v>
      </c>
      <c r="IY823" s="10">
        <f>IW823*1.3</f>
        <v>249.60000000000002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VLOOKUP(JC823,$A$879:$F$2524,6,FALSE)</f>
        <v>266</v>
      </c>
      <c r="JG823" s="179" t="s">
        <v>65</v>
      </c>
      <c r="JH823" s="10">
        <f>JF823*1.3</f>
        <v>345.8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VLOOKUP(JL823,$A$879:$F$2524,6,FALSE)</f>
        <v>397</v>
      </c>
      <c r="JP823" s="179" t="s">
        <v>65</v>
      </c>
      <c r="JQ823" s="10">
        <f>JO823*1.3</f>
        <v>516.1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VLOOKUP(JU823,$A$879:$F$2524,6,FALSE)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VLOOKUP(KD823,$A$879:$F$2524,6,FALSE)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VLOOKUP(KM823,$A$879:$F$2524,6,FALSE)</f>
        <v>55</v>
      </c>
      <c r="KQ823" s="179" t="s">
        <v>65</v>
      </c>
      <c r="KR823" s="10">
        <f>KP823*1.3</f>
        <v>71.5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VLOOKUP(KV823,$A$879:$F$2524,6,FALSE)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VLOOKUP(LE823,$A$879:$F$2524,6,FALSE)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VLOOKUP(LN823,$A$879:$F$2524,6,FALSE)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VLOOKUP(LW823,$A$879:$F$2524,6,FALSE)</f>
        <v>177</v>
      </c>
      <c r="MA823" s="179" t="s">
        <v>65</v>
      </c>
      <c r="MB823" s="10">
        <f>LZ823*1.3</f>
        <v>230.1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VLOOKUP(MF823,$A$879:$F$2524,6,FALSE)</f>
        <v>177</v>
      </c>
      <c r="MJ823" s="179" t="s">
        <v>65</v>
      </c>
      <c r="MK823" s="10">
        <f>MI823*1.3</f>
        <v>230.1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VLOOKUP(MO823,$A$879:$F$2524,6,FALSE)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VLOOKUP(MX823,$A$879:$F$2524,6,FALSE)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VLOOKUP(NG823,$A$879:$F$2524,6,FALSE)</f>
        <v>55</v>
      </c>
      <c r="NK823" s="179" t="s">
        <v>65</v>
      </c>
      <c r="NL823" s="10">
        <f>NJ823*1.3</f>
        <v>71.5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VLOOKUP(NP823,$A$879:$F$2524,6,FALSE)</f>
        <v>326</v>
      </c>
      <c r="NT823" s="179" t="s">
        <v>65</v>
      </c>
      <c r="NU823" s="10">
        <f>NS823*1.3</f>
        <v>423.8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VLOOKUP(NY823,$A$879:$F$2524,6,FALSE)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VLOOKUP(OH823,$A$879:$F$2524,6,FALSE)</f>
        <v>104</v>
      </c>
      <c r="OL823" s="179" t="s">
        <v>65</v>
      </c>
      <c r="OM823" s="10">
        <f>OK823*1.3</f>
        <v>135.20000000000002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VLOOKUP(OQ823,$A$879:$F$2524,6,FALSE)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VLOOKUP(OZ823,$A$879:$F$2524,6,FALSE)</f>
        <v>192</v>
      </c>
      <c r="PD823" s="179" t="s">
        <v>65</v>
      </c>
      <c r="PE823" s="10">
        <f>PC823*1.3</f>
        <v>249.60000000000002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VLOOKUP(PI823,$A$879:$F$2524,6,FALSE)</f>
        <v>55</v>
      </c>
      <c r="PM823" s="179" t="s">
        <v>65</v>
      </c>
      <c r="PN823" s="10">
        <f>PL823*1.3</f>
        <v>71.5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VLOOKUP(PR823,$A$879:$F$2524,6,FALSE)</f>
        <v>326</v>
      </c>
      <c r="PV823" s="179" t="s">
        <v>65</v>
      </c>
      <c r="PW823" s="10">
        <f>PU823*1.3</f>
        <v>423.8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VLOOKUP(QA823,$A$879:$F$2524,6,FALSE)</f>
        <v>145</v>
      </c>
      <c r="QE823" s="179" t="s">
        <v>65</v>
      </c>
      <c r="QF823" s="10">
        <f>QD823*1.3</f>
        <v>188.5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VLOOKUP(QJ823,$A$879:$F$2524,6,FALSE)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VLOOKUP(QS823,$A$879:$F$2524,6,FALSE)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VLOOKUP(RB823,$A$879:$F$2524,6,FALSE)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VLOOKUP(RK823,$A$879:$F$2524,6,FALSE)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VLOOKUP(RT823,$A$879:$F$2524,6,FALSE)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VLOOKUP(SC823,$A$879:$F$2524,6,FALSE)</f>
        <v>104</v>
      </c>
      <c r="SG823" s="179" t="s">
        <v>65</v>
      </c>
      <c r="SH823" s="10">
        <f>SF823*1.3</f>
        <v>135.20000000000002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VLOOKUP(SL823,$A$879:$F$2524,6,FALSE)</f>
        <v>55</v>
      </c>
      <c r="SP823" s="179" t="s">
        <v>65</v>
      </c>
      <c r="SQ823" s="10">
        <f>SO823*1.3</f>
        <v>71.5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VLOOKUP(SU823,$A$879:$F$2524,6,FALSE)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VLOOKUP(TD823,$A$879:$F$2524,6,FALSE)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VLOOKUP(TM823,$A$879:$F$2524,6,FALSE)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VLOOKUP(TV823,$A$879:$F$2524,6,FALSE)</f>
        <v>326</v>
      </c>
      <c r="TZ823" s="179" t="s">
        <v>65</v>
      </c>
      <c r="UA823" s="10">
        <f>TY823*1.3</f>
        <v>423.8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VLOOKUP(UE823,$A$879:$F$2524,6,FALSE)</f>
        <v>33</v>
      </c>
      <c r="UI823" s="179" t="s">
        <v>65</v>
      </c>
      <c r="UJ823" s="10">
        <f>UH823*1.3</f>
        <v>42.9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VLOOKUP(UN823,$A$879:$F$2524,6,FALSE)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VLOOKUP(UW823,$A$879:$F$2524,6,FALSE)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VLOOKUP(VF823,$A$879:$F$2524,6,FALSE)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VLOOKUP(VO823,$A$879:$F$2524,6,FALSE)</f>
        <v>155</v>
      </c>
      <c r="VS823" s="179" t="s">
        <v>65</v>
      </c>
      <c r="VT823" s="10">
        <f>VR823*1.3</f>
        <v>201.5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VLOOKUP(VX823,$A$879:$F$2524,6,FALSE)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VLOOKUP(WG823,$A$879:$F$2524,6,FALSE)</f>
        <v>397</v>
      </c>
      <c r="WK823" s="179" t="s">
        <v>65</v>
      </c>
      <c r="WL823" s="10">
        <f>WJ823*1.3</f>
        <v>516.1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VLOOKUP(WP823,$A$879:$F$2524,6,FALSE)</f>
        <v>55</v>
      </c>
      <c r="WT823" s="179" t="s">
        <v>65</v>
      </c>
      <c r="WU823" s="10">
        <f>WS823*1.3</f>
        <v>71.5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VLOOKUP(WY823,$A$879:$F$2524,6,FALSE)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VLOOKUP(XH823,$A$879:$F$2524,6,FALSE)</f>
        <v>145</v>
      </c>
      <c r="XL823" s="179" t="s">
        <v>65</v>
      </c>
      <c r="XM823" s="10">
        <f>XK823*1.3</f>
        <v>188.5</v>
      </c>
      <c r="XO823" s="239"/>
      <c r="XP823" s="179" t="s">
        <v>87</v>
      </c>
      <c r="XQ823" s="361" t="s">
        <v>2039</v>
      </c>
      <c r="XS823" s="180"/>
      <c r="XT823" s="180">
        <f>VLOOKUP(XQ823,$A$879:$F$2524,6,FALSE)</f>
        <v>326</v>
      </c>
      <c r="XU823" s="179" t="s">
        <v>65</v>
      </c>
      <c r="XV823" s="10">
        <f>XT823*1.3</f>
        <v>423.8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VLOOKUP(XZ823,$A$879:$F$2524,6,FALSE)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VLOOKUP(YI823,$A$879:$F$2524,6,FALSE)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VLOOKUP(YR823,$A$879:$F$2524,6,FALSE)</f>
        <v>192</v>
      </c>
      <c r="YV823" s="179" t="s">
        <v>65</v>
      </c>
      <c r="YW823" s="10">
        <f>YU823*1.3</f>
        <v>249.60000000000002</v>
      </c>
      <c r="YY823" s="239"/>
      <c r="YZ823" s="179" t="s">
        <v>87</v>
      </c>
      <c r="ZA823" s="361" t="s">
        <v>421</v>
      </c>
      <c r="ZC823" s="180"/>
      <c r="ZD823" s="180">
        <f>VLOOKUP(ZA823,$A$879:$F$2524,6,FALSE)</f>
        <v>104</v>
      </c>
      <c r="ZE823" s="179" t="s">
        <v>65</v>
      </c>
      <c r="ZF823" s="10">
        <f>ZD823*1.3</f>
        <v>135.20000000000002</v>
      </c>
      <c r="ZH823" s="239"/>
      <c r="ZI823" s="179" t="s">
        <v>87</v>
      </c>
      <c r="ZJ823" s="361" t="s">
        <v>1719</v>
      </c>
      <c r="ZL823" s="180"/>
      <c r="ZM823" s="180">
        <f>VLOOKUP(ZJ823,$A$879:$F$2524,6,FALSE)</f>
        <v>177</v>
      </c>
      <c r="ZN823" s="179" t="s">
        <v>65</v>
      </c>
      <c r="ZO823" s="10">
        <f>ZM823*1.3</f>
        <v>230.1</v>
      </c>
      <c r="ZQ823" s="239"/>
      <c r="ZR823" s="179" t="s">
        <v>87</v>
      </c>
      <c r="ZS823" s="361" t="s">
        <v>2029</v>
      </c>
      <c r="ZU823" s="180"/>
      <c r="ZV823" s="180">
        <f>VLOOKUP(ZS823,$A$879:$F$2524,6,FALSE)</f>
        <v>397</v>
      </c>
      <c r="ZW823" s="179" t="s">
        <v>65</v>
      </c>
      <c r="ZX823" s="10">
        <f>ZV823*1.3</f>
        <v>516.1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VLOOKUP(AAB823,$A$879:$F$2524,6,FALSE)</f>
        <v>20</v>
      </c>
      <c r="AAF823" s="179" t="s">
        <v>65</v>
      </c>
      <c r="AAG823" s="10">
        <f>AAE823*1.3</f>
        <v>26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VLOOKUP(AAK823,$A$879:$F$2524,6,FALSE)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VLOOKUP(AAT823,$A$879:$F$2524,6,FALSE)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VLOOKUP(ABC823,$A$879:$F$2524,6,FALSE)</f>
        <v>145</v>
      </c>
      <c r="ABG823" s="179" t="s">
        <v>65</v>
      </c>
      <c r="ABH823" s="10">
        <f>ABF823*1.3</f>
        <v>188.5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VLOOKUP(ABL823,$A$879:$F$2524,6,FALSE)</f>
        <v>266</v>
      </c>
      <c r="ABP823" s="179" t="s">
        <v>65</v>
      </c>
      <c r="ABQ823" s="10">
        <f>ABO823*1.3</f>
        <v>345.8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VLOOKUP(ABU823,$A$879:$F$2524,6,FALSE)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VLOOKUP(ACD823,$A$879:$F$2524,6,FALSE)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VLOOKUP(ACM823,$A$879:$F$2524,6,FALSE)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VLOOKUP(ACV823,$A$879:$F$2524,6,FALSE)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VLOOKUP(ADE823,$A$879:$F$2524,6,FALSE)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VLOOKUP(ADN823,$A$879:$F$2524,6,FALSE)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VLOOKUP(ADW823,$A$879:$F$2524,6,FALSE)</f>
        <v>177</v>
      </c>
      <c r="AEA823" s="179" t="s">
        <v>65</v>
      </c>
      <c r="AEB823" s="10">
        <f>ADZ823*1.3</f>
        <v>230.1</v>
      </c>
      <c r="AED823" s="239"/>
      <c r="AEE823" s="179" t="s">
        <v>87</v>
      </c>
      <c r="AEF823" s="75" t="s">
        <v>183</v>
      </c>
      <c r="AEH823" s="180"/>
      <c r="AEI823" s="180" t="e">
        <f>VLOOKUP(AEF823,$A$879:$F$2524,6,FALSE)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VLOOKUP(AEO823,$A$879:$F$2524,6,FALSE)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VLOOKUP(AEX823,$A$879:$F$2524,6,FALSE)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VLOOKUP(AFG823,$A$879:$F$2524,6,FALSE)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VLOOKUP(AFP823,$A$879:$F$2524,6,FALSE)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VLOOKUP(AFY823,$A$879:$F$2524,6,FALSE)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VLOOKUP(AGH823,$A$879:$F$2524,6,FALSE)</f>
        <v>177</v>
      </c>
      <c r="AGL823" s="179" t="s">
        <v>65</v>
      </c>
      <c r="AGM823" s="10">
        <f>AGK823*1.3</f>
        <v>230.1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VLOOKUP(AGQ823,$A$879:$F$2524,6,FALSE)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VLOOKUP(AGZ823,$A$879:$F$2524,6,FALSE)</f>
        <v>33</v>
      </c>
      <c r="AHD823" s="179" t="s">
        <v>65</v>
      </c>
      <c r="AHE823" s="10">
        <f>AHC823*1.3</f>
        <v>42.9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VLOOKUP(AHI823,$A$879:$F$2524,6,FALSE)</f>
        <v>33</v>
      </c>
      <c r="AHM823" s="179" t="s">
        <v>65</v>
      </c>
      <c r="AHN823" s="10">
        <f>AHL823*1.3</f>
        <v>42.9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VLOOKUP(AHR823,$A$879:$F$2524,6,FALSE)</f>
        <v>326</v>
      </c>
      <c r="AHV823" s="179" t="s">
        <v>65</v>
      </c>
      <c r="AHW823" s="10">
        <f>AHU823*1.3</f>
        <v>423.8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VLOOKUP(AIA823,$A$879:$F$2524,6,FALSE)</f>
        <v>33</v>
      </c>
      <c r="AIE823" s="179" t="s">
        <v>65</v>
      </c>
      <c r="AIF823" s="10">
        <f>AID823*1.3</f>
        <v>42.9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VLOOKUP(AIJ823,$A$879:$F$2524,6,FALSE)</f>
        <v>397</v>
      </c>
      <c r="AIN823" s="179" t="s">
        <v>65</v>
      </c>
      <c r="AIO823" s="10">
        <f>AIM823*1.3</f>
        <v>516.1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VLOOKUP(AIS823,$A$879:$F$2524,6,FALSE)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VLOOKUP(AJB823,$A$879:$F$2524,6,FALSE)</f>
        <v>177</v>
      </c>
      <c r="AJF823" s="179" t="s">
        <v>65</v>
      </c>
      <c r="AJG823" s="10">
        <f>AJE823*1.3</f>
        <v>230.1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VLOOKUP(AJK823,$A$879:$F$2524,6,FALSE)</f>
        <v>177</v>
      </c>
      <c r="AJO823" s="179" t="s">
        <v>65</v>
      </c>
      <c r="AJP823" s="10">
        <f>AJN823*1.3</f>
        <v>230.1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VLOOKUP(AJT823,$A$879:$F$2524,6,FALSE)</f>
        <v>33</v>
      </c>
      <c r="AJX823" s="179" t="s">
        <v>65</v>
      </c>
      <c r="AJY823" s="10">
        <f>AJW823*1.3</f>
        <v>42.9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VLOOKUP(AKC823,$A$879:$F$2524,6,FALSE)</f>
        <v>192</v>
      </c>
      <c r="AKG823" s="179" t="s">
        <v>65</v>
      </c>
      <c r="AKH823" s="10">
        <f>AKF823*1.3</f>
        <v>249.60000000000002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VLOOKUP(AKL823,$A$879:$F$2524,6,FALSE)</f>
        <v>192</v>
      </c>
      <c r="AKP823" s="179" t="s">
        <v>65</v>
      </c>
      <c r="AKQ823" s="10">
        <f>AKO823*1.3</f>
        <v>249.60000000000002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VLOOKUP(AKU823,$A$879:$F$2524,6,FALSE)</f>
        <v>307</v>
      </c>
      <c r="AKY823" s="179" t="s">
        <v>65</v>
      </c>
      <c r="AKZ823" s="10">
        <f>AKX823*1.3</f>
        <v>399.1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VLOOKUP(ALD823,$A$879:$F$2524,6,FALSE)</f>
        <v>397</v>
      </c>
      <c r="ALH823" s="179" t="s">
        <v>65</v>
      </c>
      <c r="ALI823" s="10">
        <f>ALG823*1.3</f>
        <v>516.1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VLOOKUP(ALM823,$A$879:$F$2524,6,FALSE)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VLOOKUP(ALV823,$A$879:$F$2524,6,FALSE)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VLOOKUP(AME823,$A$879:$F$2524,6,FALSE)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VLOOKUP(AMN823,$A$879:$F$2524,6,FALSE)</f>
        <v>145</v>
      </c>
      <c r="AMR823" s="179" t="s">
        <v>65</v>
      </c>
      <c r="AMS823" s="10">
        <f>AMQ823*1.3</f>
        <v>188.5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VLOOKUP(AMW823,$A$879:$F$2524,6,FALSE)</f>
        <v>33</v>
      </c>
      <c r="ANA823" s="179" t="s">
        <v>65</v>
      </c>
      <c r="ANB823" s="10">
        <f>AMZ823*1.3</f>
        <v>42.9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VLOOKUP(ANF823,$A$879:$F$2524,6,FALSE)</f>
        <v>397</v>
      </c>
      <c r="ANJ823" s="179" t="s">
        <v>65</v>
      </c>
      <c r="ANK823" s="10">
        <f>ANI823*1.3</f>
        <v>516.1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VLOOKUP(ANO823,$A$879:$F$2524,6,FALSE)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VLOOKUP(ANX823,$A$879:$F$2524,6,FALSE)</f>
        <v>326</v>
      </c>
      <c r="AOB823" s="179" t="s">
        <v>65</v>
      </c>
      <c r="AOC823" s="10">
        <f>AOA823*1.3</f>
        <v>423.8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VLOOKUP(AOG823,$A$879:$F$2524,6,FALSE)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VLOOKUP(AOP823,$A$879:$F$2524,6,FALSE)</f>
        <v>8</v>
      </c>
      <c r="AOT823" s="179" t="s">
        <v>65</v>
      </c>
      <c r="AOU823" s="10">
        <f>AOS823*1.3</f>
        <v>10.4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VLOOKUP(AOY823,$A$879:$F$2524,6,FALSE)</f>
        <v>397</v>
      </c>
      <c r="APC823" s="179" t="s">
        <v>65</v>
      </c>
      <c r="APD823" s="10">
        <f>APB823*1.3</f>
        <v>516.1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VLOOKUP(APH823,$A$879:$F$2524,6,FALSE)</f>
        <v>307</v>
      </c>
      <c r="APL823" s="179" t="s">
        <v>65</v>
      </c>
      <c r="APM823" s="10">
        <f>APK823*1.3</f>
        <v>399.1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VLOOKUP(APQ823,$A$879:$F$2524,6,FALSE)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VLOOKUP(APZ823,$A$879:$F$2524,6,FALSE)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VLOOKUP(AQI823,$A$879:$F$2524,6,FALSE)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VLOOKUP(AQR823,$A$879:$F$2524,6,FALSE)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VLOOKUP(ARA823,$A$879:$F$2524,6,FALSE)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VLOOKUP(ARJ823,$A$879:$F$2524,6,FALSE)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VLOOKUP(ARS823,$A$879:$F$2524,6,FALSE)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VLOOKUP(ASB823,$A$879:$F$2524,6,FALSE)</f>
        <v>216</v>
      </c>
      <c r="ASF823" s="179" t="s">
        <v>65</v>
      </c>
      <c r="ASG823" s="10">
        <f>ASE823*1.3</f>
        <v>280.8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VLOOKUP(ASK823,$A$879:$F$2524,6,FALSE)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VLOOKUP(AST823,$A$879:$F$2524,6,FALSE)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VLOOKUP(ATC823,$A$879:$F$2524,6,FALSE)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VLOOKUP(ATL823,$A$879:$F$2524,6,FALSE)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VLOOKUP(ATU823,$A$879:$F$2524,6,FALSE)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VLOOKUP(AUD823,$A$879:$F$2524,6,FALSE)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VLOOKUP(AUM823,$A$879:$F$2524,6,FALSE)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VLOOKUP(AUV823,$A$879:$F$2524,6,FALSE)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VLOOKUP(AVE823,$A$879:$F$2524,6,FALSE)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VLOOKUP(AVN823,$A$879:$F$2524,6,FALSE)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VLOOKUP(AVW823,$A$879:$F$2524,6,FALSE)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VLOOKUP(AWF823,$A$879:$F$2524,6,FALSE)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VLOOKUP(AWO823,$A$879:$F$2524,6,FALSE)</f>
        <v>307</v>
      </c>
      <c r="AWS823" s="179" t="s">
        <v>65</v>
      </c>
      <c r="AWT823" s="10">
        <f>AWR823*1.3</f>
        <v>399.1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VLOOKUP(AWX823,$A$879:$F$2524,6,FALSE)</f>
        <v>177</v>
      </c>
      <c r="AXB823" s="179" t="s">
        <v>65</v>
      </c>
      <c r="AXC823" s="10">
        <f>AXA823*1.3</f>
        <v>230.1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VLOOKUP(AXG823,$A$879:$F$2524,6,FALSE)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VLOOKUP(AXP823,$A$879:$F$2524,6,FALSE)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VLOOKUP(AXY823,$A$879:$F$2524,6,FALSE)</f>
        <v>192</v>
      </c>
      <c r="AYC823" s="179" t="s">
        <v>65</v>
      </c>
      <c r="AYD823" s="10">
        <f>AYB823*1.3</f>
        <v>249.60000000000002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VLOOKUP(AYH823,$A$879:$F$2524,6,FALSE)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VLOOKUP(AYQ823,$A$879:$F$2524,6,FALSE)</f>
        <v>33</v>
      </c>
      <c r="AYU823" s="179" t="s">
        <v>65</v>
      </c>
      <c r="AYV823" s="10">
        <f>AYT823*1.3</f>
        <v>42.9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VLOOKUP(AYZ823,$A$879:$F$2524,6,FALSE)</f>
        <v>307</v>
      </c>
      <c r="AZD823" s="179" t="s">
        <v>65</v>
      </c>
      <c r="AZE823" s="10">
        <f>AZC823*1.3</f>
        <v>399.1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VLOOKUP(AZI823,$A$879:$F$2524,6,FALSE)</f>
        <v>266</v>
      </c>
      <c r="AZM823" s="179" t="s">
        <v>65</v>
      </c>
      <c r="AZN823" s="10">
        <f>AZL823*1.3</f>
        <v>345.8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VLOOKUP(AZR823,$A$879:$F$2524,6,FALSE)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VLOOKUP(BAA823,$A$879:$F$2524,6,FALSE)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VLOOKUP(BAJ823,$A$879:$F$2524,6,FALSE)</f>
        <v>33</v>
      </c>
      <c r="BAN823" s="179" t="s">
        <v>65</v>
      </c>
      <c r="BAO823" s="10">
        <f>BAM823*1.3</f>
        <v>42.9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VLOOKUP(BAS823,$A$879:$F$2524,6,FALSE)</f>
        <v>33</v>
      </c>
      <c r="BAW823" s="179" t="s">
        <v>65</v>
      </c>
      <c r="BAX823" s="10">
        <f>BAV823*1.3</f>
        <v>42.9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VLOOKUP(BBB823,$A$879:$F$2524,6,FALSE)</f>
        <v>33</v>
      </c>
      <c r="BBF823" s="179" t="s">
        <v>65</v>
      </c>
      <c r="BBG823" s="10">
        <f>BBE823*1.3</f>
        <v>42.9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VLOOKUP(BBK823,$A$879:$F$2524,6,FALSE)</f>
        <v>33</v>
      </c>
      <c r="BBO823" s="179" t="s">
        <v>65</v>
      </c>
      <c r="BBP823" s="10">
        <f>BBN823*1.3</f>
        <v>42.9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VLOOKUP(BBT823,$A$879:$F$2524,6,FALSE)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VLOOKUP(BCC823,$A$879:$F$2524,6,FALSE)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VLOOKUP(BCL823,$A$879:$F$2524,6,FALSE)</f>
        <v>266</v>
      </c>
      <c r="BCP823" s="179" t="s">
        <v>65</v>
      </c>
      <c r="BCQ823" s="10">
        <f>BCO823*1.3</f>
        <v>345.8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VLOOKUP(BCU823,$A$879:$F$2524,6,FALSE)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VLOOKUP(BDD823,$A$879:$F$2524,6,FALSE)</f>
        <v>397</v>
      </c>
      <c r="BDH823" s="179" t="s">
        <v>65</v>
      </c>
      <c r="BDI823" s="10">
        <f>BDG823*1.3</f>
        <v>516.1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VLOOKUP(BDM823,$A$879:$F$2524,6,FALSE)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VLOOKUP(BDV823,$A$879:$F$2524,6,FALSE)</f>
        <v>55</v>
      </c>
      <c r="BDZ823" s="179" t="s">
        <v>65</v>
      </c>
      <c r="BEA823" s="10">
        <f>BDY823*1.3</f>
        <v>71.5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VLOOKUP(BEE823,$A$879:$F$2524,6,FALSE)</f>
        <v>397</v>
      </c>
      <c r="BEI823" s="179" t="s">
        <v>65</v>
      </c>
      <c r="BEJ823" s="10">
        <f>BEH823*1.3</f>
        <v>516.1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VLOOKUP(BEN823,$A$879:$F$2524,6,FALSE)</f>
        <v>326</v>
      </c>
      <c r="BER823" s="179" t="s">
        <v>65</v>
      </c>
      <c r="BES823" s="10">
        <f>BEQ823*1.3</f>
        <v>423.8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VLOOKUP(BEW823,$A$879:$F$2524,6,FALSE)</f>
        <v>397</v>
      </c>
      <c r="BFA823" s="179" t="s">
        <v>65</v>
      </c>
      <c r="BFB823" s="10">
        <f>BEZ823*1.3</f>
        <v>516.1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VLOOKUP(BFF823,$A$879:$F$2524,6,FALSE)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VLOOKUP(BFO823,$A$879:$F$2524,6,FALSE)</f>
        <v>104</v>
      </c>
      <c r="BFS823" s="179" t="s">
        <v>65</v>
      </c>
      <c r="BFT823" s="10">
        <f>BFR823*1.3</f>
        <v>135.20000000000002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VLOOKUP(BFX823,$A$879:$F$2524,6,FALSE)</f>
        <v>145</v>
      </c>
      <c r="BGB823" s="179" t="s">
        <v>65</v>
      </c>
      <c r="BGC823" s="10">
        <f>BGA823*1.3</f>
        <v>188.5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VLOOKUP(BGG823,$A$879:$F$2524,6,FALSE)</f>
        <v>326</v>
      </c>
      <c r="BGK823" s="179" t="s">
        <v>65</v>
      </c>
      <c r="BGL823" s="10">
        <f>BGJ823*1.3</f>
        <v>423.8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VLOOKUP(BGP823,$A$879:$F$2524,6,FALSE)</f>
        <v>177</v>
      </c>
      <c r="BGT823" s="179" t="s">
        <v>65</v>
      </c>
      <c r="BGU823" s="10">
        <f>BGS823*1.3</f>
        <v>230.1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VLOOKUP(BGY823,$A$879:$F$2524,6,FALSE)</f>
        <v>177</v>
      </c>
      <c r="BHC823" s="179" t="s">
        <v>65</v>
      </c>
      <c r="BHD823" s="10">
        <f>BHB823*1.3</f>
        <v>230.1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VLOOKUP(B824,$A$879:$F$2524,6,FALSE)</f>
        <v>397</v>
      </c>
      <c r="F824" s="179" t="s">
        <v>67</v>
      </c>
      <c r="G824" s="10">
        <f>E824*1.2</f>
        <v>476.4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VLOOKUP(K824,$A$879:$F$2524,6,FALSE)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VLOOKUP(T824,$A$879:$F$2524,6,FALSE)</f>
        <v>155</v>
      </c>
      <c r="X824" s="179" t="s">
        <v>67</v>
      </c>
      <c r="Y824" s="10">
        <f>W824*1.2</f>
        <v>186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VLOOKUP(AC824,$A$879:$F$2524,6,FALSE)</f>
        <v>397</v>
      </c>
      <c r="AG824" s="179" t="s">
        <v>67</v>
      </c>
      <c r="AH824" s="10">
        <f>AF824*1.2</f>
        <v>476.4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VLOOKUP(AL824,$A$879:$F$2524,6,FALSE)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VLOOKUP(AU824,$A$879:$F$2524,6,FALSE)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VLOOKUP(BD824,$A$879:$F$2524,6,FALSE)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VLOOKUP(BM824,$A$879:$F$2524,6,FALSE)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VLOOKUP(BV824,$A$879:$F$2524,6,FALSE)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VLOOKUP(CE824,$A$879:$F$2524,6,FALSE)</f>
        <v>33</v>
      </c>
      <c r="CI824" s="179" t="s">
        <v>67</v>
      </c>
      <c r="CJ824" s="10">
        <f>CH824*1.2</f>
        <v>39.6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VLOOKUP(CN824,$A$879:$F$2524,6,FALSE)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VLOOKUP(CW824,$A$879:$F$2524,6,FALSE)</f>
        <v>397</v>
      </c>
      <c r="DA824" s="179" t="s">
        <v>67</v>
      </c>
      <c r="DB824" s="10">
        <f>CZ824*1.2</f>
        <v>476.4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VLOOKUP(DF824,$A$879:$F$2524,6,FALSE)</f>
        <v>177</v>
      </c>
      <c r="DJ824" s="179" t="s">
        <v>67</v>
      </c>
      <c r="DK824" s="10">
        <f>DI824*1.2</f>
        <v>212.4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VLOOKUP(DO824,$A$879:$F$2524,6,FALSE)</f>
        <v>326</v>
      </c>
      <c r="DS824" s="179" t="s">
        <v>67</v>
      </c>
      <c r="DT824" s="10">
        <f>DR824*1.2</f>
        <v>391.2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VLOOKUP(DX824,$A$879:$F$2524,6,FALSE)</f>
        <v>397</v>
      </c>
      <c r="EB824" s="179" t="s">
        <v>67</v>
      </c>
      <c r="EC824" s="10">
        <f>EA824*1.2</f>
        <v>476.4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VLOOKUP(EG824,$A$879:$F$2524,6,FALSE)</f>
        <v>397</v>
      </c>
      <c r="EK824" s="179" t="s">
        <v>67</v>
      </c>
      <c r="EL824" s="10">
        <f>EJ824*1.2</f>
        <v>476.4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VLOOKUP(EP824,$A$879:$F$2524,6,FALSE)</f>
        <v>397</v>
      </c>
      <c r="ET824" s="179" t="s">
        <v>67</v>
      </c>
      <c r="EU824" s="10">
        <f>ES824*1.2</f>
        <v>476.4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VLOOKUP(EY824,$A$879:$F$2524,6,FALSE)</f>
        <v>177</v>
      </c>
      <c r="FC824" s="179" t="s">
        <v>67</v>
      </c>
      <c r="FD824" s="10">
        <f>FB824*1.2</f>
        <v>212.4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VLOOKUP(FH824,$A$879:$F$2524,6,FALSE)</f>
        <v>33</v>
      </c>
      <c r="FL824" s="179" t="s">
        <v>67</v>
      </c>
      <c r="FM824" s="10">
        <f>FK824*1.2</f>
        <v>39.6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VLOOKUP(FQ824,$A$879:$F$2524,6,FALSE)</f>
        <v>397</v>
      </c>
      <c r="FU824" s="179" t="s">
        <v>67</v>
      </c>
      <c r="FV824" s="10">
        <f>FT824*1.2</f>
        <v>476.4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VLOOKUP(FZ824,$A$879:$F$2524,6,FALSE)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VLOOKUP(GI824,$A$879:$F$2524,6,FALSE)</f>
        <v>266</v>
      </c>
      <c r="GM824" s="179" t="s">
        <v>67</v>
      </c>
      <c r="GN824" s="10">
        <f>GL824*1.2</f>
        <v>319.2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VLOOKUP(GR824,$A$879:$F$2524,6,FALSE)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VLOOKUP(HA824,$A$879:$F$2524,6,FALSE)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VLOOKUP(HJ824,$A$879:$F$2524,6,FALSE)</f>
        <v>397</v>
      </c>
      <c r="HN824" s="179" t="s">
        <v>67</v>
      </c>
      <c r="HO824" s="10">
        <f>HM824*1.2</f>
        <v>476.4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VLOOKUP(HS824,$A$879:$F$2524,6,FALSE)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VLOOKUP(IB824,$A$879:$F$2524,6,FALSE)</f>
        <v>145</v>
      </c>
      <c r="IF824" s="179" t="s">
        <v>67</v>
      </c>
      <c r="IG824" s="10">
        <f>IE824*1.2</f>
        <v>174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VLOOKUP(IK824,$A$879:$F$2524,6,FALSE)</f>
        <v>397</v>
      </c>
      <c r="IO824" s="179" t="s">
        <v>67</v>
      </c>
      <c r="IP824" s="10">
        <f>IN824*1.2</f>
        <v>476.4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VLOOKUP(IT824,$A$879:$F$2524,6,FALSE)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VLOOKUP(JC824,$A$879:$F$2524,6,FALSE)</f>
        <v>177</v>
      </c>
      <c r="JG824" s="179" t="s">
        <v>67</v>
      </c>
      <c r="JH824" s="10">
        <f>JF824*1.2</f>
        <v>212.4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VLOOKUP(JL824,$A$879:$F$2524,6,FALSE)</f>
        <v>145</v>
      </c>
      <c r="JP824" s="179" t="s">
        <v>67</v>
      </c>
      <c r="JQ824" s="10">
        <f>JO824*1.2</f>
        <v>174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VLOOKUP(JU824,$A$879:$F$2524,6,FALSE)</f>
        <v>397</v>
      </c>
      <c r="JY824" s="179" t="s">
        <v>67</v>
      </c>
      <c r="JZ824" s="10">
        <f>JX824*1.2</f>
        <v>476.4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VLOOKUP(KD824,$A$879:$F$2524,6,FALSE)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VLOOKUP(KM824,$A$879:$F$2524,6,FALSE)</f>
        <v>326</v>
      </c>
      <c r="KQ824" s="179" t="s">
        <v>67</v>
      </c>
      <c r="KR824" s="10">
        <f>KP824*1.2</f>
        <v>391.2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VLOOKUP(KV824,$A$879:$F$2524,6,FALSE)</f>
        <v>8</v>
      </c>
      <c r="KZ824" s="179" t="s">
        <v>67</v>
      </c>
      <c r="LA824" s="10">
        <f>KY824*1.2</f>
        <v>9.6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VLOOKUP(LE824,$A$879:$F$2524,6,FALSE)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VLOOKUP(LN824,$A$879:$F$2524,6,FALSE)</f>
        <v>145</v>
      </c>
      <c r="LR824" s="179" t="s">
        <v>67</v>
      </c>
      <c r="LS824" s="10">
        <f>LQ824*1.2</f>
        <v>174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VLOOKUP(LW824,$A$879:$F$2524,6,FALSE)</f>
        <v>266</v>
      </c>
      <c r="MA824" s="179" t="s">
        <v>67</v>
      </c>
      <c r="MB824" s="10">
        <f>LZ824*1.2</f>
        <v>319.2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VLOOKUP(MF824,$A$879:$F$2524,6,FALSE)</f>
        <v>192</v>
      </c>
      <c r="MJ824" s="179" t="s">
        <v>67</v>
      </c>
      <c r="MK824" s="10">
        <f>MI824*1.2</f>
        <v>230.39999999999998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VLOOKUP(MO824,$A$879:$F$2524,6,FALSE)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VLOOKUP(MX824,$A$879:$F$2524,6,FALSE)</f>
        <v>266</v>
      </c>
      <c r="NB824" s="179" t="s">
        <v>67</v>
      </c>
      <c r="NC824" s="10">
        <f>NA824*1.2</f>
        <v>319.2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VLOOKUP(NG824,$A$879:$F$2524,6,FALSE)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VLOOKUP(NP824,$A$879:$F$2524,6,FALSE)</f>
        <v>104</v>
      </c>
      <c r="NT824" s="179" t="s">
        <v>67</v>
      </c>
      <c r="NU824" s="10">
        <f>NS824*1.2</f>
        <v>124.8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VLOOKUP(NY824,$A$879:$F$2524,6,FALSE)</f>
        <v>145</v>
      </c>
      <c r="OC824" s="179" t="s">
        <v>67</v>
      </c>
      <c r="OD824" s="10">
        <f>OB824*1.2</f>
        <v>174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VLOOKUP(OH824,$A$879:$F$2524,6,FALSE)</f>
        <v>145</v>
      </c>
      <c r="OL824" s="179" t="s">
        <v>67</v>
      </c>
      <c r="OM824" s="10">
        <f>OK824*1.2</f>
        <v>174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VLOOKUP(OQ824,$A$879:$F$2524,6,FALSE)</f>
        <v>180</v>
      </c>
      <c r="OU824" s="179" t="s">
        <v>67</v>
      </c>
      <c r="OV824" s="10">
        <f>OT824*1.2</f>
        <v>216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VLOOKUP(OZ824,$A$879:$F$2524,6,FALSE)</f>
        <v>326</v>
      </c>
      <c r="PD824" s="179" t="s">
        <v>67</v>
      </c>
      <c r="PE824" s="10">
        <f>PC824*1.2</f>
        <v>391.2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VLOOKUP(PI824,$A$879:$F$2524,6,FALSE)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VLOOKUP(PR824,$A$879:$F$2524,6,FALSE)</f>
        <v>177</v>
      </c>
      <c r="PV824" s="179" t="s">
        <v>67</v>
      </c>
      <c r="PW824" s="10">
        <f>PU824*1.2</f>
        <v>212.4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VLOOKUP(QA824,$A$879:$F$2524,6,FALSE)</f>
        <v>326</v>
      </c>
      <c r="QE824" s="179" t="s">
        <v>67</v>
      </c>
      <c r="QF824" s="10">
        <f>QD824*1.2</f>
        <v>391.2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VLOOKUP(QJ824,$A$879:$F$2524,6,FALSE)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VLOOKUP(QS824,$A$879:$F$2524,6,FALSE)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VLOOKUP(RB824,$A$879:$F$2524,6,FALSE)</f>
        <v>397</v>
      </c>
      <c r="RF824" s="179" t="s">
        <v>67</v>
      </c>
      <c r="RG824" s="10">
        <f>RE824*1.2</f>
        <v>476.4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VLOOKUP(RK824,$A$879:$F$2524,6,FALSE)</f>
        <v>326</v>
      </c>
      <c r="RO824" s="179" t="s">
        <v>67</v>
      </c>
      <c r="RP824" s="10">
        <f>RN824*1.2</f>
        <v>391.2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VLOOKUP(RT824,$A$879:$F$2524,6,FALSE)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VLOOKUP(SC824,$A$879:$F$2524,6,FALSE)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VLOOKUP(SL824,$A$879:$F$2524,6,FALSE)</f>
        <v>192</v>
      </c>
      <c r="SP824" s="179" t="s">
        <v>67</v>
      </c>
      <c r="SQ824" s="10">
        <f>SO824*1.2</f>
        <v>230.39999999999998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VLOOKUP(SU824,$A$879:$F$2524,6,FALSE)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VLOOKUP(TD824,$A$879:$F$2524,6,FALSE)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VLOOKUP(TM824,$A$879:$F$2524,6,FALSE)</f>
        <v>55</v>
      </c>
      <c r="TQ824" s="179" t="s">
        <v>67</v>
      </c>
      <c r="TR824" s="10">
        <f>TP824*1.2</f>
        <v>66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VLOOKUP(TV824,$A$879:$F$2524,6,FALSE)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VLOOKUP(UE824,$A$879:$F$2524,6,FALSE)</f>
        <v>155</v>
      </c>
      <c r="UI824" s="179" t="s">
        <v>67</v>
      </c>
      <c r="UJ824" s="10">
        <f>UH824*1.2</f>
        <v>186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VLOOKUP(UN824,$A$879:$F$2524,6,FALSE)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VLOOKUP(UW824,$A$879:$F$2524,6,FALSE)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VLOOKUP(VF824,$A$879:$F$2524,6,FALSE)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VLOOKUP(VO824,$A$879:$F$2524,6,FALSE)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VLOOKUP(VX824,$A$879:$F$2524,6,FALSE)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VLOOKUP(WG824,$A$879:$F$2524,6,FALSE)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VLOOKUP(WP824,$A$879:$F$2524,6,FALSE)</f>
        <v>326</v>
      </c>
      <c r="WT824" s="179" t="s">
        <v>67</v>
      </c>
      <c r="WU824" s="10">
        <f>WS824*1.2</f>
        <v>391.2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VLOOKUP(WY824,$A$879:$F$2524,6,FALSE)</f>
        <v>326</v>
      </c>
      <c r="XC824" s="179" t="s">
        <v>67</v>
      </c>
      <c r="XD824" s="10">
        <f>XB824*1.2</f>
        <v>391.2</v>
      </c>
      <c r="XF824" s="239"/>
      <c r="XG824" s="179" t="s">
        <v>88</v>
      </c>
      <c r="XH824" s="371" t="s">
        <v>1719</v>
      </c>
      <c r="XJ824" s="180"/>
      <c r="XK824" s="180">
        <f>VLOOKUP(XH824,$A$879:$F$2524,6,FALSE)</f>
        <v>177</v>
      </c>
      <c r="XL824" s="179" t="s">
        <v>67</v>
      </c>
      <c r="XM824" s="10">
        <f>XK824*1.2</f>
        <v>212.4</v>
      </c>
      <c r="XO824" s="239"/>
      <c r="XP824" s="179" t="s">
        <v>88</v>
      </c>
      <c r="XQ824" s="361" t="s">
        <v>2029</v>
      </c>
      <c r="XS824" s="180"/>
      <c r="XT824" s="180">
        <f>VLOOKUP(XQ824,$A$879:$F$2524,6,FALSE)</f>
        <v>397</v>
      </c>
      <c r="XU824" s="179" t="s">
        <v>67</v>
      </c>
      <c r="XV824" s="10">
        <f>XT824*1.2</f>
        <v>476.4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VLOOKUP(XZ824,$A$879:$F$2524,6,FALSE)</f>
        <v>397</v>
      </c>
      <c r="YD824" s="179" t="s">
        <v>67</v>
      </c>
      <c r="YE824" s="10">
        <f>YC824*1.2</f>
        <v>476.4</v>
      </c>
      <c r="YG824" s="239"/>
      <c r="YH824" s="179" t="s">
        <v>88</v>
      </c>
      <c r="YI824" s="361" t="s">
        <v>1374</v>
      </c>
      <c r="YK824" s="180"/>
      <c r="YL824" s="180">
        <f>VLOOKUP(YI824,$A$879:$F$2524,6,FALSE)</f>
        <v>192</v>
      </c>
      <c r="YM824" s="179" t="s">
        <v>67</v>
      </c>
      <c r="YN824" s="10">
        <f>YL824*1.2</f>
        <v>230.39999999999998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VLOOKUP(YR824,$A$879:$F$2524,6,FALSE)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VLOOKUP(ZA824,$A$879:$F$2524,6,FALSE)</f>
        <v>307</v>
      </c>
      <c r="ZE824" s="179" t="s">
        <v>67</v>
      </c>
      <c r="ZF824" s="10">
        <f>ZD824*1.2</f>
        <v>368.4</v>
      </c>
      <c r="ZH824" s="239"/>
      <c r="ZI824" s="179" t="s">
        <v>88</v>
      </c>
      <c r="ZJ824" s="361" t="s">
        <v>2554</v>
      </c>
      <c r="ZL824" s="180"/>
      <c r="ZM824" s="180">
        <f>VLOOKUP(ZJ824,$A$879:$F$2524,6,FALSE)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VLOOKUP(ZS824,$A$879:$F$2524,6,FALSE)</f>
        <v>192</v>
      </c>
      <c r="ZW824" s="179" t="s">
        <v>67</v>
      </c>
      <c r="ZX824" s="10">
        <f>ZV824*1.2</f>
        <v>230.39999999999998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VLOOKUP(AAB824,$A$879:$F$2524,6,FALSE)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VLOOKUP(AAK824,$A$879:$F$2524,6,FALSE)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VLOOKUP(AAT824,$A$879:$F$2524,6,FALSE)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VLOOKUP(ABC824,$A$879:$F$2524,6,FALSE)</f>
        <v>177</v>
      </c>
      <c r="ABG824" s="179" t="s">
        <v>67</v>
      </c>
      <c r="ABH824" s="10">
        <f>ABF824*1.2</f>
        <v>212.4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VLOOKUP(ABL824,$A$879:$F$2524,6,FALSE)</f>
        <v>55</v>
      </c>
      <c r="ABP824" s="179" t="s">
        <v>67</v>
      </c>
      <c r="ABQ824" s="10">
        <f>ABO824*1.2</f>
        <v>66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VLOOKUP(ABU824,$A$879:$F$2524,6,FALSE)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VLOOKUP(ACD824,$A$879:$F$2524,6,FALSE)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VLOOKUP(ACM824,$A$879:$F$2524,6,FALSE)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VLOOKUP(ACV824,$A$879:$F$2524,6,FALSE)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VLOOKUP(ADE824,$A$879:$F$2524,6,FALSE)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VLOOKUP(ADN824,$A$879:$F$2524,6,FALSE)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VLOOKUP(ADW824,$A$879:$F$2524,6,FALSE)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VLOOKUP(AEF824,$A$879:$F$2524,6,FALSE)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VLOOKUP(AEO824,$A$879:$F$2524,6,FALSE)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VLOOKUP(AEX824,$A$879:$F$2524,6,FALSE)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VLOOKUP(AFG824,$A$879:$F$2524,6,FALSE)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VLOOKUP(AFP824,$A$879:$F$2524,6,FALSE)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VLOOKUP(AFY824,$A$879:$F$2524,6,FALSE)</f>
        <v>177</v>
      </c>
      <c r="AGC824" s="179" t="s">
        <v>67</v>
      </c>
      <c r="AGD824" s="10">
        <f>AGB824*1.2</f>
        <v>212.4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VLOOKUP(AGH824,$A$879:$F$2524,6,FALSE)</f>
        <v>104</v>
      </c>
      <c r="AGL824" s="179" t="s">
        <v>67</v>
      </c>
      <c r="AGM824" s="10">
        <f>AGK824*1.2</f>
        <v>124.8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VLOOKUP(AGQ824,$A$879:$F$2524,6,FALSE)</f>
        <v>192</v>
      </c>
      <c r="AGU824" s="179" t="s">
        <v>67</v>
      </c>
      <c r="AGV824" s="10">
        <f>AGT824*1.2</f>
        <v>230.39999999999998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VLOOKUP(AGZ824,$A$879:$F$2524,6,FALSE)</f>
        <v>397</v>
      </c>
      <c r="AHD824" s="179" t="s">
        <v>67</v>
      </c>
      <c r="AHE824" s="10">
        <f>AHC824*1.2</f>
        <v>476.4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VLOOKUP(AHI824,$A$879:$F$2524,6,FALSE)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VLOOKUP(AHR824,$A$879:$F$2524,6,FALSE)</f>
        <v>307</v>
      </c>
      <c r="AHV824" s="179" t="s">
        <v>67</v>
      </c>
      <c r="AHW824" s="10">
        <f>AHU824*1.2</f>
        <v>368.4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VLOOKUP(AIA824,$A$879:$F$2524,6,FALSE)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VLOOKUP(AIJ824,$A$879:$F$2524,6,FALSE)</f>
        <v>104</v>
      </c>
      <c r="AIN824" s="179" t="s">
        <v>67</v>
      </c>
      <c r="AIO824" s="10">
        <f>AIM824*1.2</f>
        <v>124.8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VLOOKUP(AIS824,$A$879:$F$2524,6,FALSE)</f>
        <v>397</v>
      </c>
      <c r="AIW824" s="179" t="s">
        <v>67</v>
      </c>
      <c r="AIX824" s="10">
        <f>AIV824*1.2</f>
        <v>476.4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VLOOKUP(AJB824,$A$879:$F$2524,6,FALSE)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VLOOKUP(AJK824,$A$879:$F$2524,6,FALSE)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VLOOKUP(AJT824,$A$879:$F$2524,6,FALSE)</f>
        <v>307</v>
      </c>
      <c r="AJX824" s="179" t="s">
        <v>67</v>
      </c>
      <c r="AJY824" s="10">
        <f>AJW824*1.2</f>
        <v>368.4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VLOOKUP(AKC824,$A$879:$F$2524,6,FALSE)</f>
        <v>177</v>
      </c>
      <c r="AKG824" s="179" t="s">
        <v>67</v>
      </c>
      <c r="AKH824" s="10">
        <f>AKF824*1.2</f>
        <v>212.4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VLOOKUP(AKL824,$A$879:$F$2524,6,FALSE)</f>
        <v>55</v>
      </c>
      <c r="AKP824" s="179" t="s">
        <v>67</v>
      </c>
      <c r="AKQ824" s="10">
        <f>AKO824*1.2</f>
        <v>66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VLOOKUP(AKU824,$A$879:$F$2524,6,FALSE)</f>
        <v>177</v>
      </c>
      <c r="AKY824" s="179" t="s">
        <v>67</v>
      </c>
      <c r="AKZ824" s="10">
        <f>AKX824*1.2</f>
        <v>212.4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VLOOKUP(ALD824,$A$879:$F$2524,6,FALSE)</f>
        <v>55</v>
      </c>
      <c r="ALH824" s="179" t="s">
        <v>67</v>
      </c>
      <c r="ALI824" s="10">
        <f>ALG824*1.2</f>
        <v>66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VLOOKUP(ALM824,$A$879:$F$2524,6,FALSE)</f>
        <v>55</v>
      </c>
      <c r="ALQ824" s="179" t="s">
        <v>67</v>
      </c>
      <c r="ALR824" s="10">
        <f>ALP824*1.2</f>
        <v>66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VLOOKUP(ALV824,$A$879:$F$2524,6,FALSE)</f>
        <v>216</v>
      </c>
      <c r="ALZ824" s="179" t="s">
        <v>67</v>
      </c>
      <c r="AMA824" s="10">
        <f>ALY824*1.2</f>
        <v>259.2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VLOOKUP(AME824,$A$879:$F$2524,6,FALSE)</f>
        <v>192</v>
      </c>
      <c r="AMI824" s="179" t="s">
        <v>67</v>
      </c>
      <c r="AMJ824" s="10">
        <f>AMH824*1.2</f>
        <v>230.39999999999998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VLOOKUP(AMN824,$A$879:$F$2524,6,FALSE)</f>
        <v>177</v>
      </c>
      <c r="AMR824" s="179" t="s">
        <v>67</v>
      </c>
      <c r="AMS824" s="10">
        <f>AMQ824*1.2</f>
        <v>212.4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VLOOKUP(AMW824,$A$879:$F$2524,6,FALSE)</f>
        <v>177</v>
      </c>
      <c r="ANA824" s="179" t="s">
        <v>67</v>
      </c>
      <c r="ANB824" s="10">
        <f>AMZ824*1.2</f>
        <v>212.4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VLOOKUP(ANF824,$A$879:$F$2524,6,FALSE)</f>
        <v>266</v>
      </c>
      <c r="ANJ824" s="179" t="s">
        <v>67</v>
      </c>
      <c r="ANK824" s="10">
        <f>ANI824*1.2</f>
        <v>319.2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VLOOKUP(ANO824,$A$879:$F$2524,6,FALSE)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VLOOKUP(ANX824,$A$879:$F$2524,6,FALSE)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VLOOKUP(AOG824,$A$879:$F$2524,6,FALSE)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VLOOKUP(AOP824,$A$879:$F$2524,6,FALSE)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VLOOKUP(AOY824,$A$879:$F$2524,6,FALSE)</f>
        <v>307</v>
      </c>
      <c r="APC824" s="179" t="s">
        <v>67</v>
      </c>
      <c r="APD824" s="10">
        <f>APB824*1.2</f>
        <v>368.4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VLOOKUP(APH824,$A$879:$F$2524,6,FALSE)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VLOOKUP(APQ824,$A$879:$F$2524,6,FALSE)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VLOOKUP(APZ824,$A$879:$F$2524,6,FALSE)</f>
        <v>55</v>
      </c>
      <c r="AQD824" s="179" t="s">
        <v>67</v>
      </c>
      <c r="AQE824" s="10">
        <f>AQC824*1.2</f>
        <v>66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VLOOKUP(AQI824,$A$879:$F$2524,6,FALSE)</f>
        <v>20</v>
      </c>
      <c r="AQM824" s="179" t="s">
        <v>67</v>
      </c>
      <c r="AQN824" s="10">
        <f>AQL824*1.2</f>
        <v>24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VLOOKUP(AQR824,$A$879:$F$2524,6,FALSE)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VLOOKUP(ARA824,$A$879:$F$2524,6,FALSE)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VLOOKUP(ARJ824,$A$879:$F$2524,6,FALSE)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VLOOKUP(ARS824,$A$879:$F$2524,6,FALSE)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VLOOKUP(ASB824,$A$879:$F$2524,6,FALSE)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VLOOKUP(ASK824,$A$879:$F$2524,6,FALSE)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VLOOKUP(AST824,$A$879:$F$2524,6,FALSE)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VLOOKUP(ATC824,$A$879:$F$2524,6,FALSE)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VLOOKUP(ATL824,$A$879:$F$2524,6,FALSE)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VLOOKUP(ATU824,$A$879:$F$2524,6,FALSE)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VLOOKUP(AUD824,$A$879:$F$2524,6,FALSE)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VLOOKUP(AUM824,$A$879:$F$2524,6,FALSE)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VLOOKUP(AUV824,$A$879:$F$2524,6,FALSE)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VLOOKUP(AVE824,$A$879:$F$2524,6,FALSE)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VLOOKUP(AVN824,$A$879:$F$2524,6,FALSE)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VLOOKUP(AVW824,$A$879:$F$2524,6,FALSE)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VLOOKUP(AWF824,$A$879:$F$2524,6,FALSE)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VLOOKUP(AWO824,$A$879:$F$2524,6,FALSE)</f>
        <v>397</v>
      </c>
      <c r="AWS824" s="179" t="s">
        <v>67</v>
      </c>
      <c r="AWT824" s="10">
        <f>AWR824*1.2</f>
        <v>476.4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VLOOKUP(AWX824,$A$879:$F$2524,6,FALSE)</f>
        <v>192</v>
      </c>
      <c r="AXB824" s="179" t="s">
        <v>67</v>
      </c>
      <c r="AXC824" s="10">
        <f>AXA824*1.2</f>
        <v>230.39999999999998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VLOOKUP(AXG824,$A$879:$F$2524,6,FALSE)</f>
        <v>177</v>
      </c>
      <c r="AXK824" s="179" t="s">
        <v>67</v>
      </c>
      <c r="AXL824" s="10">
        <f>AXJ824*1.2</f>
        <v>212.4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VLOOKUP(AXP824,$A$879:$F$2524,6,FALSE)</f>
        <v>8</v>
      </c>
      <c r="AXT824" s="179" t="s">
        <v>67</v>
      </c>
      <c r="AXU824" s="10">
        <f>AXS824*1.2</f>
        <v>9.6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VLOOKUP(AXY824,$A$879:$F$2524,6,FALSE)</f>
        <v>177</v>
      </c>
      <c r="AYC824" s="179" t="s">
        <v>67</v>
      </c>
      <c r="AYD824" s="10">
        <f>AYB824*1.2</f>
        <v>212.4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VLOOKUP(AYH824,$A$879:$F$2524,6,FALSE)</f>
        <v>216</v>
      </c>
      <c r="AYL824" s="179" t="s">
        <v>67</v>
      </c>
      <c r="AYM824" s="10">
        <f>AYK824*1.2</f>
        <v>259.2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VLOOKUP(AYQ824,$A$879:$F$2524,6,FALSE)</f>
        <v>307</v>
      </c>
      <c r="AYU824" s="179" t="s">
        <v>67</v>
      </c>
      <c r="AYV824" s="10">
        <f>AYT824*1.2</f>
        <v>368.4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VLOOKUP(AYZ824,$A$879:$F$2524,6,FALSE)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VLOOKUP(AZI824,$A$879:$F$2524,6,FALSE)</f>
        <v>145</v>
      </c>
      <c r="AZM824" s="179" t="s">
        <v>67</v>
      </c>
      <c r="AZN824" s="10">
        <f>AZL824*1.2</f>
        <v>174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VLOOKUP(AZR824,$A$879:$F$2524,6,FALSE)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VLOOKUP(BAA824,$A$879:$F$2524,6,FALSE)</f>
        <v>55</v>
      </c>
      <c r="BAE824" s="179" t="s">
        <v>67</v>
      </c>
      <c r="BAF824" s="10">
        <f>BAD824*1.2</f>
        <v>66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VLOOKUP(BAJ824,$A$879:$F$2524,6,FALSE)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VLOOKUP(BAS824,$A$879:$F$2524,6,FALSE)</f>
        <v>177</v>
      </c>
      <c r="BAW824" s="179" t="s">
        <v>67</v>
      </c>
      <c r="BAX824" s="10">
        <f>BAV824*1.2</f>
        <v>212.4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VLOOKUP(BBB824,$A$879:$F$2524,6,FALSE)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VLOOKUP(BBK824,$A$879:$F$2524,6,FALSE)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VLOOKUP(BBT824,$A$879:$F$2524,6,FALSE)</f>
        <v>177</v>
      </c>
      <c r="BBX824" s="179" t="s">
        <v>67</v>
      </c>
      <c r="BBY824" s="10">
        <f>BBW824*1.2</f>
        <v>212.4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VLOOKUP(BCC824,$A$879:$F$2524,6,FALSE)</f>
        <v>266</v>
      </c>
      <c r="BCG824" s="179" t="s">
        <v>67</v>
      </c>
      <c r="BCH824" s="10">
        <f>BCF824*1.2</f>
        <v>319.2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VLOOKUP(BCL824,$A$879:$F$2524,6,FALSE)</f>
        <v>307</v>
      </c>
      <c r="BCP824" s="179" t="s">
        <v>67</v>
      </c>
      <c r="BCQ824" s="10">
        <f>BCO824*1.2</f>
        <v>368.4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VLOOKUP(BCU824,$A$879:$F$2524,6,FALSE)</f>
        <v>326</v>
      </c>
      <c r="BCY824" s="179" t="s">
        <v>67</v>
      </c>
      <c r="BCZ824" s="10">
        <f>BCX824*1.2</f>
        <v>391.2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VLOOKUP(BDD824,$A$879:$F$2524,6,FALSE)</f>
        <v>266</v>
      </c>
      <c r="BDH824" s="179" t="s">
        <v>67</v>
      </c>
      <c r="BDI824" s="10">
        <f>BDG824*1.2</f>
        <v>319.2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VLOOKUP(BDM824,$A$879:$F$2524,6,FALSE)</f>
        <v>326</v>
      </c>
      <c r="BDQ824" s="179" t="s">
        <v>67</v>
      </c>
      <c r="BDR824" s="10">
        <f>BDP824*1.2</f>
        <v>391.2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VLOOKUP(BDV824,$A$879:$F$2524,6,FALSE)</f>
        <v>104</v>
      </c>
      <c r="BDZ824" s="179" t="s">
        <v>67</v>
      </c>
      <c r="BEA824" s="10">
        <f>BDY824*1.2</f>
        <v>124.8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VLOOKUP(BEE824,$A$879:$F$2524,6,FALSE)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VLOOKUP(BEN824,$A$879:$F$2524,6,FALSE)</f>
        <v>307</v>
      </c>
      <c r="BER824" s="179" t="s">
        <v>67</v>
      </c>
      <c r="BES824" s="10">
        <f>BEQ824*1.2</f>
        <v>368.4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VLOOKUP(BEW824,$A$879:$F$2524,6,FALSE)</f>
        <v>177</v>
      </c>
      <c r="BFA824" s="179" t="s">
        <v>67</v>
      </c>
      <c r="BFB824" s="10">
        <f>BEZ824*1.2</f>
        <v>212.4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VLOOKUP(BFF824,$A$879:$F$2524,6,FALSE)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VLOOKUP(BFO824,$A$879:$F$2524,6,FALSE)</f>
        <v>192</v>
      </c>
      <c r="BFS824" s="179" t="s">
        <v>67</v>
      </c>
      <c r="BFT824" s="10">
        <f>BFR824*1.2</f>
        <v>230.39999999999998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VLOOKUP(BFX824,$A$879:$F$2524,6,FALSE)</f>
        <v>177</v>
      </c>
      <c r="BGB824" s="179" t="s">
        <v>67</v>
      </c>
      <c r="BGC824" s="10">
        <f>BGA824*1.2</f>
        <v>212.4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VLOOKUP(BGG824,$A$879:$F$2524,6,FALSE)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VLOOKUP(BGP824,$A$879:$F$2524,6,FALSE)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VLOOKUP(BGY824,$A$879:$F$2524,6,FALSE)</f>
        <v>33</v>
      </c>
      <c r="BHC824" s="179" t="s">
        <v>67</v>
      </c>
      <c r="BHD824" s="10">
        <f>BHB824*1.2</f>
        <v>39.6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VLOOKUP(B825,$A$879:$F$2524,6,FALSE)</f>
        <v>177</v>
      </c>
      <c r="F825" s="179" t="s">
        <v>69</v>
      </c>
      <c r="G825" s="10">
        <f>E825*1.1</f>
        <v>194.70000000000002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VLOOKUP(K825,$A$879:$F$2524,6,FALSE)</f>
        <v>307</v>
      </c>
      <c r="O825" s="179" t="s">
        <v>69</v>
      </c>
      <c r="P825" s="10">
        <f>N825*1.1</f>
        <v>337.70000000000005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VLOOKUP(T825,$A$879:$F$2524,6,FALSE)</f>
        <v>33</v>
      </c>
      <c r="X825" s="179" t="s">
        <v>69</v>
      </c>
      <c r="Y825" s="10">
        <f>W825*1.1</f>
        <v>36.300000000000004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VLOOKUP(AC825,$A$879:$F$2524,6,FALSE)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VLOOKUP(AL825,$A$879:$F$2524,6,FALSE)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VLOOKUP(AU825,$A$879:$F$2524,6,FALSE)</f>
        <v>177</v>
      </c>
      <c r="AY825" s="179" t="s">
        <v>69</v>
      </c>
      <c r="AZ825" s="10">
        <f>AX825*1.1</f>
        <v>194.70000000000002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VLOOKUP(BD825,$A$879:$F$2524,6,FALSE)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VLOOKUP(BM825,$A$879:$F$2524,6,FALSE)</f>
        <v>33</v>
      </c>
      <c r="BQ825" s="179" t="s">
        <v>69</v>
      </c>
      <c r="BR825" s="10">
        <f>BP825*1.1</f>
        <v>36.300000000000004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VLOOKUP(BV825,$A$879:$F$2524,6,FALSE)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VLOOKUP(CE825,$A$879:$F$2524,6,FALSE)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VLOOKUP(CN825,$A$879:$F$2524,6,FALSE)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VLOOKUP(CW825,$A$879:$F$2524,6,FALSE)</f>
        <v>326</v>
      </c>
      <c r="DA825" s="179" t="s">
        <v>69</v>
      </c>
      <c r="DB825" s="10">
        <f>CZ825*1.1</f>
        <v>358.6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VLOOKUP(DF825,$A$879:$F$2524,6,FALSE)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VLOOKUP(DO825,$A$879:$F$2524,6,FALSE)</f>
        <v>266</v>
      </c>
      <c r="DS825" s="179" t="s">
        <v>69</v>
      </c>
      <c r="DT825" s="10">
        <f>DR825*1.1</f>
        <v>292.60000000000002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VLOOKUP(DX825,$A$879:$F$2524,6,FALSE)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VLOOKUP(EG825,$A$879:$F$2524,6,FALSE)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VLOOKUP(EP825,$A$879:$F$2524,6,FALSE)</f>
        <v>33</v>
      </c>
      <c r="ET825" s="179" t="s">
        <v>69</v>
      </c>
      <c r="EU825" s="10">
        <f>ES825*1.1</f>
        <v>36.300000000000004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VLOOKUP(EY825,$A$879:$F$2524,6,FALSE)</f>
        <v>145</v>
      </c>
      <c r="FC825" s="179" t="s">
        <v>69</v>
      </c>
      <c r="FD825" s="10">
        <f>FB825*1.1</f>
        <v>159.5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VLOOKUP(FH825,$A$879:$F$2524,6,FALSE)</f>
        <v>307</v>
      </c>
      <c r="FL825" s="179" t="s">
        <v>69</v>
      </c>
      <c r="FM825" s="10">
        <f>FK825*1.1</f>
        <v>337.70000000000005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VLOOKUP(FQ825,$A$879:$F$2524,6,FALSE)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VLOOKUP(FZ825,$A$879:$F$2524,6,FALSE)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VLOOKUP(GI825,$A$879:$F$2524,6,FALSE)</f>
        <v>177</v>
      </c>
      <c r="GM825" s="179" t="s">
        <v>69</v>
      </c>
      <c r="GN825" s="10">
        <f>GL825*1.1</f>
        <v>194.70000000000002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VLOOKUP(GR825,$A$879:$F$2524,6,FALSE)</f>
        <v>177</v>
      </c>
      <c r="GV825" s="179" t="s">
        <v>69</v>
      </c>
      <c r="GW825" s="10">
        <f>GU825*1.1</f>
        <v>194.70000000000002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VLOOKUP(HA825,$A$879:$F$2524,6,FALSE)</f>
        <v>33</v>
      </c>
      <c r="HE825" s="179" t="s">
        <v>69</v>
      </c>
      <c r="HF825" s="10">
        <f>HD825*1.1</f>
        <v>36.300000000000004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VLOOKUP(HJ825,$A$879:$F$2524,6,FALSE)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VLOOKUP(HS825,$A$879:$F$2524,6,FALSE)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VLOOKUP(IB825,$A$879:$F$2524,6,FALSE)</f>
        <v>326</v>
      </c>
      <c r="IF825" s="179" t="s">
        <v>69</v>
      </c>
      <c r="IG825" s="10">
        <f>IE825*1.1</f>
        <v>358.6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VLOOKUP(IK825,$A$879:$F$2524,6,FALSE)</f>
        <v>177</v>
      </c>
      <c r="IO825" s="179" t="s">
        <v>69</v>
      </c>
      <c r="IP825" s="10">
        <f>IN825*1.1</f>
        <v>194.70000000000002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VLOOKUP(IT825,$A$879:$F$2524,6,FALSE)</f>
        <v>266</v>
      </c>
      <c r="IX825" s="179" t="s">
        <v>69</v>
      </c>
      <c r="IY825" s="10">
        <f>IW825*1.1</f>
        <v>292.60000000000002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VLOOKUP(JC825,$A$879:$F$2524,6,FALSE)</f>
        <v>397</v>
      </c>
      <c r="JG825" s="179" t="s">
        <v>69</v>
      </c>
      <c r="JH825" s="10">
        <f>JF825*1.1</f>
        <v>436.70000000000005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VLOOKUP(JL825,$A$879:$F$2524,6,FALSE)</f>
        <v>326</v>
      </c>
      <c r="JP825" s="179" t="s">
        <v>69</v>
      </c>
      <c r="JQ825" s="10">
        <f>JO825*1.1</f>
        <v>358.6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VLOOKUP(JU825,$A$879:$F$2524,6,FALSE)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VLOOKUP(KD825,$A$879:$F$2524,6,FALSE)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VLOOKUP(KM825,$A$879:$F$2524,6,FALSE)</f>
        <v>177</v>
      </c>
      <c r="KQ825" s="179" t="s">
        <v>69</v>
      </c>
      <c r="KR825" s="10">
        <f>KP825*1.1</f>
        <v>194.70000000000002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VLOOKUP(KV825,$A$879:$F$2524,6,FALSE)</f>
        <v>326</v>
      </c>
      <c r="KZ825" s="179" t="s">
        <v>69</v>
      </c>
      <c r="LA825" s="10">
        <f>KY825*1.1</f>
        <v>358.6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VLOOKUP(LE825,$A$879:$F$2524,6,FALSE)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VLOOKUP(LN825,$A$879:$F$2524,6,FALSE)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VLOOKUP(LW825,$A$879:$F$2524,6,FALSE)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VLOOKUP(MF825,$A$879:$F$2524,6,FALSE)</f>
        <v>145</v>
      </c>
      <c r="MJ825" s="179" t="s">
        <v>69</v>
      </c>
      <c r="MK825" s="10">
        <f>MI825*1.1</f>
        <v>159.5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VLOOKUP(MO825,$A$879:$F$2524,6,FALSE)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VLOOKUP(MX825,$A$879:$F$2524,6,FALSE)</f>
        <v>326</v>
      </c>
      <c r="NB825" s="179" t="s">
        <v>69</v>
      </c>
      <c r="NC825" s="10">
        <f>NA825*1.1</f>
        <v>358.6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VLOOKUP(NG825,$A$879:$F$2524,6,FALSE)</f>
        <v>33</v>
      </c>
      <c r="NK825" s="179" t="s">
        <v>69</v>
      </c>
      <c r="NL825" s="10">
        <f>NJ825*1.1</f>
        <v>36.300000000000004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VLOOKUP(NP825,$A$879:$F$2524,6,FALSE)</f>
        <v>55</v>
      </c>
      <c r="NT825" s="179" t="s">
        <v>69</v>
      </c>
      <c r="NU825" s="10">
        <f>NS825*1.1</f>
        <v>60.500000000000007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VLOOKUP(NY825,$A$879:$F$2524,6,FALSE)</f>
        <v>266</v>
      </c>
      <c r="OC825" s="179" t="s">
        <v>69</v>
      </c>
      <c r="OD825" s="10">
        <f>OB825*1.1</f>
        <v>292.60000000000002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VLOOKUP(OH825,$A$879:$F$2524,6,FALSE)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VLOOKUP(OQ825,$A$879:$F$2524,6,FALSE)</f>
        <v>104</v>
      </c>
      <c r="OU825" s="179" t="s">
        <v>69</v>
      </c>
      <c r="OV825" s="10">
        <f>OT825*1.1</f>
        <v>114.4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VLOOKUP(OZ825,$A$879:$F$2524,6,FALSE)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VLOOKUP(PI825,$A$879:$F$2524,6,FALSE)</f>
        <v>33</v>
      </c>
      <c r="PM825" s="179" t="s">
        <v>69</v>
      </c>
      <c r="PN825" s="10">
        <f>PL825*1.1</f>
        <v>36.300000000000004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VLOOKUP(PR825,$A$879:$F$2524,6,FALSE)</f>
        <v>20</v>
      </c>
      <c r="PV825" s="179" t="s">
        <v>69</v>
      </c>
      <c r="PW825" s="10">
        <f>PU825*1.1</f>
        <v>22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VLOOKUP(QA825,$A$879:$F$2524,6,FALSE)</f>
        <v>177</v>
      </c>
      <c r="QE825" s="179" t="s">
        <v>69</v>
      </c>
      <c r="QF825" s="10">
        <f>QD825*1.1</f>
        <v>194.70000000000002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VLOOKUP(QJ825,$A$879:$F$2524,6,FALSE)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VLOOKUP(QS825,$A$879:$F$2524,6,FALSE)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VLOOKUP(RB825,$A$879:$F$2524,6,FALSE)</f>
        <v>104</v>
      </c>
      <c r="RF825" s="179" t="s">
        <v>69</v>
      </c>
      <c r="RG825" s="10">
        <f>RE825*1.1</f>
        <v>114.4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VLOOKUP(RK825,$A$879:$F$2524,6,FALSE)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VLOOKUP(RT825,$A$879:$F$2524,6,FALSE)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VLOOKUP(SC825,$A$879:$F$2524,6,FALSE)</f>
        <v>33</v>
      </c>
      <c r="SG825" s="179" t="s">
        <v>69</v>
      </c>
      <c r="SH825" s="10">
        <f>SF825*1.1</f>
        <v>36.300000000000004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VLOOKUP(SL825,$A$879:$F$2524,6,FALSE)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VLOOKUP(SU825,$A$879:$F$2524,6,FALSE)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VLOOKUP(TD825,$A$879:$F$2524,6,FALSE)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VLOOKUP(TM825,$A$879:$F$2524,6,FALSE)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VLOOKUP(TV825,$A$879:$F$2524,6,FALSE)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VLOOKUP(UE825,$A$879:$F$2524,6,FALSE)</f>
        <v>192</v>
      </c>
      <c r="UI825" s="179" t="s">
        <v>69</v>
      </c>
      <c r="UJ825" s="10">
        <f>UH825*1.1</f>
        <v>211.20000000000002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VLOOKUP(UN825,$A$879:$F$2524,6,FALSE)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VLOOKUP(UW825,$A$879:$F$2524,6,FALSE)</f>
        <v>55</v>
      </c>
      <c r="VA825" s="179" t="s">
        <v>69</v>
      </c>
      <c r="VB825" s="10">
        <f>UZ825*1.1</f>
        <v>60.500000000000007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VLOOKUP(VF825,$A$879:$F$2524,6,FALSE)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VLOOKUP(VO825,$A$879:$F$2524,6,FALSE)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VLOOKUP(VX825,$A$879:$F$2524,6,FALSE)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VLOOKUP(WG825,$A$879:$F$2524,6,FALSE)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VLOOKUP(WP825,$A$879:$F$2524,6,FALSE)</f>
        <v>33</v>
      </c>
      <c r="WT825" s="179" t="s">
        <v>69</v>
      </c>
      <c r="WU825" s="10">
        <f>WS825*1.1</f>
        <v>36.300000000000004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VLOOKUP(WY825,$A$879:$F$2524,6,FALSE)</f>
        <v>266</v>
      </c>
      <c r="XC825" s="179" t="s">
        <v>69</v>
      </c>
      <c r="XD825" s="10">
        <f>XB825*1.1</f>
        <v>292.60000000000002</v>
      </c>
      <c r="XF825" s="239"/>
      <c r="XG825" s="179" t="s">
        <v>89</v>
      </c>
      <c r="XH825" s="371" t="s">
        <v>1447</v>
      </c>
      <c r="XJ825" s="180"/>
      <c r="XK825" s="180">
        <f>VLOOKUP(XH825,$A$879:$F$2524,6,FALSE)</f>
        <v>33</v>
      </c>
      <c r="XL825" s="179" t="s">
        <v>69</v>
      </c>
      <c r="XM825" s="10">
        <f>XK825*1.1</f>
        <v>36.300000000000004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VLOOKUP(XQ825,$A$879:$F$2524,6,FALSE)</f>
        <v>177</v>
      </c>
      <c r="XU825" s="179" t="s">
        <v>69</v>
      </c>
      <c r="XV825" s="10">
        <f>XT825*1.1</f>
        <v>194.70000000000002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VLOOKUP(XZ825,$A$879:$F$2524,6,FALSE)</f>
        <v>145</v>
      </c>
      <c r="YD825" s="179" t="s">
        <v>69</v>
      </c>
      <c r="YE825" s="10">
        <f>YC825*1.1</f>
        <v>159.5</v>
      </c>
      <c r="YG825" s="239"/>
      <c r="YH825" s="179" t="s">
        <v>89</v>
      </c>
      <c r="YI825" s="361" t="s">
        <v>413</v>
      </c>
      <c r="YK825" s="180"/>
      <c r="YL825" s="180">
        <f>VLOOKUP(YI825,$A$879:$F$2524,6,FALSE)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VLOOKUP(YR825,$A$879:$F$2524,6,FALSE)</f>
        <v>180</v>
      </c>
      <c r="YV825" s="179" t="s">
        <v>69</v>
      </c>
      <c r="YW825" s="10">
        <f>YU825*1.1</f>
        <v>198.00000000000003</v>
      </c>
      <c r="YY825" s="239"/>
      <c r="YZ825" s="179" t="s">
        <v>89</v>
      </c>
      <c r="ZA825" s="361" t="s">
        <v>847</v>
      </c>
      <c r="ZC825" s="180"/>
      <c r="ZD825" s="180">
        <f>VLOOKUP(ZA825,$A$879:$F$2524,6,FALSE)</f>
        <v>8</v>
      </c>
      <c r="ZE825" s="179" t="s">
        <v>69</v>
      </c>
      <c r="ZF825" s="10">
        <f>ZD825*1.1</f>
        <v>8.8000000000000007</v>
      </c>
      <c r="ZH825" s="239"/>
      <c r="ZI825" s="179" t="s">
        <v>89</v>
      </c>
      <c r="ZJ825" s="361" t="s">
        <v>413</v>
      </c>
      <c r="ZL825" s="180"/>
      <c r="ZM825" s="180">
        <f>VLOOKUP(ZJ825,$A$879:$F$2524,6,FALSE)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VLOOKUP(ZS825,$A$879:$F$2524,6,FALSE)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VLOOKUP(AAB825,$A$879:$F$2524,6,FALSE)</f>
        <v>55</v>
      </c>
      <c r="AAF825" s="179" t="s">
        <v>69</v>
      </c>
      <c r="AAG825" s="10">
        <f>AAE825*1.1</f>
        <v>60.500000000000007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VLOOKUP(AAK825,$A$879:$F$2524,6,FALSE)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VLOOKUP(AAT825,$A$879:$F$2524,6,FALSE)</f>
        <v>55</v>
      </c>
      <c r="AAX825" s="179" t="s">
        <v>69</v>
      </c>
      <c r="AAY825" s="10">
        <f>AAW825*1.1</f>
        <v>60.500000000000007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VLOOKUP(ABC825,$A$879:$F$2524,6,FALSE)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VLOOKUP(ABL825,$A$879:$F$2524,6,FALSE)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VLOOKUP(ABU825,$A$879:$F$2524,6,FALSE)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VLOOKUP(ACD825,$A$879:$F$2524,6,FALSE)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VLOOKUP(ACM825,$A$879:$F$2524,6,FALSE)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VLOOKUP(ACV825,$A$879:$F$2524,6,FALSE)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VLOOKUP(ADE825,$A$879:$F$2524,6,FALSE)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VLOOKUP(ADN825,$A$879:$F$2524,6,FALSE)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VLOOKUP(ADW825,$A$879:$F$2524,6,FALSE)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VLOOKUP(AEF825,$A$879:$F$2524,6,FALSE)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VLOOKUP(AEO825,$A$879:$F$2524,6,FALSE)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VLOOKUP(AEX825,$A$879:$F$2524,6,FALSE)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VLOOKUP(AFG825,$A$879:$F$2524,6,FALSE)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VLOOKUP(AFP825,$A$879:$F$2524,6,FALSE)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VLOOKUP(AFY825,$A$879:$F$2524,6,FALSE)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VLOOKUP(AGH825,$A$879:$F$2524,6,FALSE)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VLOOKUP(AGQ825,$A$879:$F$2524,6,FALSE)</f>
        <v>145</v>
      </c>
      <c r="AGU825" s="179" t="s">
        <v>69</v>
      </c>
      <c r="AGV825" s="10">
        <f>AGT825*1.1</f>
        <v>159.5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VLOOKUP(AGZ825,$A$879:$F$2524,6,FALSE)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VLOOKUP(AHI825,$A$879:$F$2524,6,FALSE)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VLOOKUP(AHR825,$A$879:$F$2524,6,FALSE)</f>
        <v>397</v>
      </c>
      <c r="AHV825" s="179" t="s">
        <v>69</v>
      </c>
      <c r="AHW825" s="10">
        <f>AHU825*1.1</f>
        <v>436.70000000000005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VLOOKUP(AIA825,$A$879:$F$2524,6,FALSE)</f>
        <v>55</v>
      </c>
      <c r="AIE825" s="179" t="s">
        <v>69</v>
      </c>
      <c r="AIF825" s="10">
        <f>AID825*1.1</f>
        <v>60.500000000000007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VLOOKUP(AIJ825,$A$879:$F$2524,6,FALSE)</f>
        <v>33</v>
      </c>
      <c r="AIN825" s="179" t="s">
        <v>69</v>
      </c>
      <c r="AIO825" s="10">
        <f>AIM825*1.1</f>
        <v>36.300000000000004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VLOOKUP(AIS825,$A$879:$F$2524,6,FALSE)</f>
        <v>177</v>
      </c>
      <c r="AIW825" s="179" t="s">
        <v>69</v>
      </c>
      <c r="AIX825" s="10">
        <f>AIV825*1.1</f>
        <v>194.70000000000002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VLOOKUP(AJB825,$A$879:$F$2524,6,FALSE)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VLOOKUP(AJK825,$A$879:$F$2524,6,FALSE)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VLOOKUP(AJT825,$A$879:$F$2524,6,FALSE)</f>
        <v>177</v>
      </c>
      <c r="AJX825" s="179" t="s">
        <v>69</v>
      </c>
      <c r="AJY825" s="10">
        <f>AJW825*1.1</f>
        <v>194.70000000000002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VLOOKUP(AKC825,$A$879:$F$2524,6,FALSE)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VLOOKUP(AKL825,$A$879:$F$2524,6,FALSE)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VLOOKUP(AKU825,$A$879:$F$2524,6,FALSE)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VLOOKUP(ALD825,$A$879:$F$2524,6,FALSE)</f>
        <v>33</v>
      </c>
      <c r="ALH825" s="179" t="s">
        <v>69</v>
      </c>
      <c r="ALI825" s="10">
        <f>ALG825*1.1</f>
        <v>36.300000000000004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VLOOKUP(ALM825,$A$879:$F$2524,6,FALSE)</f>
        <v>145</v>
      </c>
      <c r="ALQ825" s="179" t="s">
        <v>69</v>
      </c>
      <c r="ALR825" s="10">
        <f>ALP825*1.1</f>
        <v>159.5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VLOOKUP(ALV825,$A$879:$F$2524,6,FALSE)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VLOOKUP(AME825,$A$879:$F$2524,6,FALSE)</f>
        <v>55</v>
      </c>
      <c r="AMI825" s="179" t="s">
        <v>69</v>
      </c>
      <c r="AMJ825" s="10">
        <f>AMH825*1.1</f>
        <v>60.500000000000007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VLOOKUP(AMN825,$A$879:$F$2524,6,FALSE)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VLOOKUP(AMW825,$A$879:$F$2524,6,FALSE)</f>
        <v>104</v>
      </c>
      <c r="ANA825" s="179" t="s">
        <v>69</v>
      </c>
      <c r="ANB825" s="10">
        <f>AMZ825*1.1</f>
        <v>114.4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VLOOKUP(ANF825,$A$879:$F$2524,6,FALSE)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VLOOKUP(ANO825,$A$879:$F$2524,6,FALSE)</f>
        <v>33</v>
      </c>
      <c r="ANS825" s="179" t="s">
        <v>69</v>
      </c>
      <c r="ANT825" s="10">
        <f>ANR825*1.1</f>
        <v>36.300000000000004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VLOOKUP(ANX825,$A$879:$F$2524,6,FALSE)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VLOOKUP(AOG825,$A$879:$F$2524,6,FALSE)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VLOOKUP(AOP825,$A$879:$F$2524,6,FALSE)</f>
        <v>397</v>
      </c>
      <c r="AOT825" s="179" t="s">
        <v>69</v>
      </c>
      <c r="AOU825" s="10">
        <f>AOS825*1.1</f>
        <v>436.70000000000005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VLOOKUP(AOY825,$A$879:$F$2524,6,FALSE)</f>
        <v>177</v>
      </c>
      <c r="APC825" s="179" t="s">
        <v>69</v>
      </c>
      <c r="APD825" s="10">
        <f>APB825*1.1</f>
        <v>194.70000000000002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VLOOKUP(APH825,$A$879:$F$2524,6,FALSE)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VLOOKUP(APQ825,$A$879:$F$2524,6,FALSE)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VLOOKUP(APZ825,$A$879:$F$2524,6,FALSE)</f>
        <v>326</v>
      </c>
      <c r="AQD825" s="179" t="s">
        <v>69</v>
      </c>
      <c r="AQE825" s="10">
        <f>AQC825*1.1</f>
        <v>358.6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VLOOKUP(AQI825,$A$879:$F$2524,6,FALSE)</f>
        <v>266</v>
      </c>
      <c r="AQM825" s="179" t="s">
        <v>69</v>
      </c>
      <c r="AQN825" s="10">
        <f>AQL825*1.1</f>
        <v>292.60000000000002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VLOOKUP(AQR825,$A$879:$F$2524,6,FALSE)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VLOOKUP(ARA825,$A$879:$F$2524,6,FALSE)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VLOOKUP(ARJ825,$A$879:$F$2524,6,FALSE)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VLOOKUP(ARS825,$A$879:$F$2524,6,FALSE)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VLOOKUP(ASB825,$A$879:$F$2524,6,FALSE)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VLOOKUP(ASK825,$A$879:$F$2524,6,FALSE)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VLOOKUP(AST825,$A$879:$F$2524,6,FALSE)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VLOOKUP(ATC825,$A$879:$F$2524,6,FALSE)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VLOOKUP(ATL825,$A$879:$F$2524,6,FALSE)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VLOOKUP(ATU825,$A$879:$F$2524,6,FALSE)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VLOOKUP(AUD825,$A$879:$F$2524,6,FALSE)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VLOOKUP(AUM825,$A$879:$F$2524,6,FALSE)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VLOOKUP(AUV825,$A$879:$F$2524,6,FALSE)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VLOOKUP(AVE825,$A$879:$F$2524,6,FALSE)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VLOOKUP(AVN825,$A$879:$F$2524,6,FALSE)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VLOOKUP(AVW825,$A$879:$F$2524,6,FALSE)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VLOOKUP(AWF825,$A$879:$F$2524,6,FALSE)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VLOOKUP(AWO825,$A$879:$F$2524,6,FALSE)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VLOOKUP(AWX825,$A$879:$F$2524,6,FALSE)</f>
        <v>55</v>
      </c>
      <c r="AXB825" s="179" t="s">
        <v>69</v>
      </c>
      <c r="AXC825" s="10">
        <f>AXA825*1.1</f>
        <v>60.500000000000007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VLOOKUP(AXG825,$A$879:$F$2524,6,FALSE)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VLOOKUP(AXP825,$A$879:$F$2524,6,FALSE)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VLOOKUP(AXY825,$A$879:$F$2524,6,FALSE)</f>
        <v>307</v>
      </c>
      <c r="AYC825" s="179" t="s">
        <v>69</v>
      </c>
      <c r="AYD825" s="10">
        <f>AYB825*1.1</f>
        <v>337.70000000000005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VLOOKUP(AYH825,$A$879:$F$2524,6,FALSE)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VLOOKUP(AYQ825,$A$879:$F$2524,6,FALSE)</f>
        <v>326</v>
      </c>
      <c r="AYU825" s="179" t="s">
        <v>69</v>
      </c>
      <c r="AYV825" s="10">
        <f>AYT825*1.1</f>
        <v>358.6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VLOOKUP(AYZ825,$A$879:$F$2524,6,FALSE)</f>
        <v>266</v>
      </c>
      <c r="AZD825" s="179" t="s">
        <v>69</v>
      </c>
      <c r="AZE825" s="10">
        <f>AZC825*1.1</f>
        <v>292.60000000000002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VLOOKUP(AZI825,$A$879:$F$2524,6,FALSE)</f>
        <v>397</v>
      </c>
      <c r="AZM825" s="179" t="s">
        <v>69</v>
      </c>
      <c r="AZN825" s="10">
        <f>AZL825*1.1</f>
        <v>436.70000000000005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VLOOKUP(AZR825,$A$879:$F$2524,6,FALSE)</f>
        <v>307</v>
      </c>
      <c r="AZV825" s="179" t="s">
        <v>69</v>
      </c>
      <c r="AZW825" s="10">
        <f>AZU825*1.1</f>
        <v>337.70000000000005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VLOOKUP(BAA825,$A$879:$F$2524,6,FALSE)</f>
        <v>397</v>
      </c>
      <c r="BAE825" s="179" t="s">
        <v>69</v>
      </c>
      <c r="BAF825" s="10">
        <f>BAD825*1.1</f>
        <v>436.70000000000005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VLOOKUP(BAJ825,$A$879:$F$2524,6,FALSE)</f>
        <v>104</v>
      </c>
      <c r="BAN825" s="179" t="s">
        <v>69</v>
      </c>
      <c r="BAO825" s="10">
        <f>BAM825*1.1</f>
        <v>114.4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VLOOKUP(BAS825,$A$879:$F$2524,6,FALSE)</f>
        <v>55</v>
      </c>
      <c r="BAW825" s="179" t="s">
        <v>69</v>
      </c>
      <c r="BAX825" s="10">
        <f>BAV825*1.1</f>
        <v>60.500000000000007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VLOOKUP(BBB825,$A$879:$F$2524,6,FALSE)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VLOOKUP(BBK825,$A$879:$F$2524,6,FALSE)</f>
        <v>397</v>
      </c>
      <c r="BBO825" s="179" t="s">
        <v>69</v>
      </c>
      <c r="BBP825" s="10">
        <f>BBN825*1.1</f>
        <v>436.70000000000005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VLOOKUP(BBT825,$A$879:$F$2524,6,FALSE)</f>
        <v>397</v>
      </c>
      <c r="BBX825" s="179" t="s">
        <v>69</v>
      </c>
      <c r="BBY825" s="10">
        <f>BBW825*1.1</f>
        <v>436.70000000000005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VLOOKUP(BCC825,$A$879:$F$2524,6,FALSE)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VLOOKUP(BCL825,$A$879:$F$2524,6,FALSE)</f>
        <v>326</v>
      </c>
      <c r="BCP825" s="179" t="s">
        <v>69</v>
      </c>
      <c r="BCQ825" s="10">
        <f>BCO825*1.1</f>
        <v>358.6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VLOOKUP(BCU825,$A$879:$F$2524,6,FALSE)</f>
        <v>307</v>
      </c>
      <c r="BCY825" s="179" t="s">
        <v>69</v>
      </c>
      <c r="BCZ825" s="10">
        <f>BCX825*1.1</f>
        <v>337.70000000000005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VLOOKUP(BDD825,$A$879:$F$2524,6,FALSE)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VLOOKUP(BDM825,$A$879:$F$2524,6,FALSE)</f>
        <v>397</v>
      </c>
      <c r="BDQ825" s="179" t="s">
        <v>69</v>
      </c>
      <c r="BDR825" s="10">
        <f>BDP825*1.1</f>
        <v>436.70000000000005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VLOOKUP(BDV825,$A$879:$F$2524,6,FALSE)</f>
        <v>180</v>
      </c>
      <c r="BDZ825" s="179" t="s">
        <v>69</v>
      </c>
      <c r="BEA825" s="10">
        <f>BDY825*1.1</f>
        <v>198.00000000000003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VLOOKUP(BEE825,$A$879:$F$2524,6,FALSE)</f>
        <v>33</v>
      </c>
      <c r="BEI825" s="179" t="s">
        <v>69</v>
      </c>
      <c r="BEJ825" s="10">
        <f>BEH825*1.1</f>
        <v>36.300000000000004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VLOOKUP(BEN825,$A$879:$F$2524,6,FALSE)</f>
        <v>266</v>
      </c>
      <c r="BER825" s="179" t="s">
        <v>69</v>
      </c>
      <c r="BES825" s="10">
        <f>BEQ825*1.1</f>
        <v>292.60000000000002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VLOOKUP(BEW825,$A$879:$F$2524,6,FALSE)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VLOOKUP(BFF825,$A$879:$F$2524,6,FALSE)</f>
        <v>266</v>
      </c>
      <c r="BFJ825" s="179" t="s">
        <v>69</v>
      </c>
      <c r="BFK825" s="10">
        <f>BFI825*1.1</f>
        <v>292.60000000000002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VLOOKUP(BFO825,$A$879:$F$2524,6,FALSE)</f>
        <v>307</v>
      </c>
      <c r="BFS825" s="179" t="s">
        <v>69</v>
      </c>
      <c r="BFT825" s="10">
        <f>BFR825*1.1</f>
        <v>337.70000000000005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VLOOKUP(BFX825,$A$879:$F$2524,6,FALSE)</f>
        <v>55</v>
      </c>
      <c r="BGB825" s="179" t="s">
        <v>69</v>
      </c>
      <c r="BGC825" s="10">
        <f>BGA825*1.1</f>
        <v>60.500000000000007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VLOOKUP(BGG825,$A$879:$F$2524,6,FALSE)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VLOOKUP(BGP825,$A$879:$F$2524,6,FALSE)</f>
        <v>266</v>
      </c>
      <c r="BGT825" s="179" t="s">
        <v>69</v>
      </c>
      <c r="BGU825" s="10">
        <f>BGS825*1.1</f>
        <v>292.60000000000002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VLOOKUP(BGY825,$A$879:$F$2524,6,FALSE)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2173.6499999999996</v>
      </c>
      <c r="I826" s="233"/>
      <c r="J826" s="179"/>
      <c r="K826" s="437"/>
      <c r="M826" s="179"/>
      <c r="N826" s="179"/>
      <c r="O826" s="179"/>
      <c r="P826" s="10"/>
      <c r="Q826" s="10">
        <f>SUM(P821:P825)</f>
        <v>1799.8999999999999</v>
      </c>
      <c r="R826" s="233"/>
      <c r="S826" s="179"/>
      <c r="T826" s="437"/>
      <c r="V826" s="179"/>
      <c r="W826" s="179"/>
      <c r="X826" s="179"/>
      <c r="Y826" s="10"/>
      <c r="Z826" s="10">
        <f>SUM(Y821:Y825)</f>
        <v>958.9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1480.1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1824.7499999999998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785.90000000000009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1429.7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1343.1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1921.55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994.7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1001.3000000000001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1704.6999999999998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1535.8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2168.15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1735.1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1092.5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1315.8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1452.8000000000002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1709.5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1735.1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1348.2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1471.5000000000002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669.69999999999993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1983.3999999999999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850.7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1447.9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1308.3999999999999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1759.5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2034.1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1441.6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1485.7999999999997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1218.7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1237.9000000000001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1168.5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1295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1155.9000000000001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1593.1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1258.8999999999999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1526.8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1403.5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1078.4000000000001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1022.8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1498.3500000000001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901.69999999999993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1450.7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1438.2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1375.6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787.1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1409.9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667.6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1133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1103.7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931.80000000000007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1898.35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721.1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1301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716.1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1407.1000000000001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853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1593.1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1065.3999999999999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1378.3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1491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1230.3999999999999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1207.3000000000002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691.65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1158.2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1641.3999999999999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845.19999999999993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851.84999999999991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1108.6000000000001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903.50000000000011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1124.9000000000001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411.40000000000003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1535.8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1062.5999999999999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1408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1301.0999999999999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1279.5999999999999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2190.8000000000002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1271.3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1019.6999999999999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1466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932.5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1579.3999999999999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1567.8999999999999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1130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1098.5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1736.6000000000001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967.9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1229.1999999999998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1623.6999999999998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1091.8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1421.7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1036.2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1657.3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940.09999999999991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1098.3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1280.3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2125.1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1389.4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880.69999999999993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673.09999999999991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844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425.3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1718.4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1194.9000000000001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1447.7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672.1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1473.6000000000001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1044.7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1273.9000000000001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1512.7000000000003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1227.6000000000001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791.2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1418.9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1301.4000000000001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1032.7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734.69999999999993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1087.4000000000001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903.6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1305.7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1746.2999999999997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1582.3000000000002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1369.8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1572.4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813.8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1150.5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1294.7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1523.1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1415.4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1519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1500.6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1196.0999999999999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1129.0999999999999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1281.6999999999998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VLOOKUP(B827,$A$879:$F$2524,6,FALSE)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VLOOKUP(K827,$A$879:$F$2524,6,FALSE)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VLOOKUP(T827,$A$879:$F$2524,6,FALSE)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VLOOKUP(AC827,$A$879:$F$2524,6,FALSE)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VLOOKUP(AL827,$A$879:$F$2524,6,FALSE)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VLOOKUP(AU827,$A$879:$F$2524,6,FALSE)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VLOOKUP(BD827,$A$879:$F$2524,6,FALSE)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VLOOKUP(BM827,$A$879:$F$2524,6,FALSE)</f>
        <v>62</v>
      </c>
      <c r="BQ827" s="179" t="s">
        <v>61</v>
      </c>
      <c r="BR827" s="10">
        <f>BP827*1.5*BO827</f>
        <v>93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VLOOKUP(BV827,$A$879:$F$2524,6,FALSE)</f>
        <v>62</v>
      </c>
      <c r="BZ827" s="179" t="s">
        <v>61</v>
      </c>
      <c r="CA827" s="10">
        <f>BY827*1.5*BX827</f>
        <v>93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VLOOKUP(CE827,$A$879:$F$2524,6,FALSE)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VLOOKUP(CN827,$A$879:$F$2524,6,FALSE)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VLOOKUP(CW827,$A$879:$F$2524,6,FALSE)</f>
        <v>94</v>
      </c>
      <c r="DA827" s="179" t="s">
        <v>61</v>
      </c>
      <c r="DB827" s="10">
        <f>CZ827*1.5*CY827</f>
        <v>225.60000000000002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VLOOKUP(DF827,$A$879:$F$2524,6,FALSE)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VLOOKUP(DO827,$A$879:$F$2524,6,FALSE)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VLOOKUP(DX827,$A$879:$F$2524,6,FALSE)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VLOOKUP(EG827,$A$879:$F$2524,6,FALSE)</f>
        <v>94</v>
      </c>
      <c r="EK827" s="179" t="s">
        <v>61</v>
      </c>
      <c r="EL827" s="10">
        <f>EJ827*1.5*EI827</f>
        <v>141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VLOOKUP(EP827,$A$879:$F$2524,6,FALSE)</f>
        <v>94</v>
      </c>
      <c r="ET827" s="179" t="s">
        <v>61</v>
      </c>
      <c r="EU827" s="10">
        <f>ES827*1.5*ER827</f>
        <v>141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VLOOKUP(EY827,$A$879:$F$2524,6,FALSE)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VLOOKUP(FH827,$A$879:$F$2524,6,FALSE)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VLOOKUP(FQ827,$A$879:$F$2524,6,FALSE)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VLOOKUP(FZ827,$A$879:$F$2524,6,FALSE)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VLOOKUP(GI827,$A$879:$F$2524,6,FALSE)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VLOOKUP(GR827,$A$879:$F$2524,6,FALSE)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VLOOKUP(HA827,$A$879:$F$2524,6,FALSE)</f>
        <v>59</v>
      </c>
      <c r="HE827" s="179" t="s">
        <v>61</v>
      </c>
      <c r="HF827" s="10">
        <f>HD827*1.5*HC827</f>
        <v>141.6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VLOOKUP(HJ827,$A$879:$F$2524,6,FALSE)</f>
        <v>94</v>
      </c>
      <c r="HN827" s="179" t="s">
        <v>61</v>
      </c>
      <c r="HO827" s="10">
        <f>HM827*1.5*HL827</f>
        <v>141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VLOOKUP(HS827,$A$879:$F$2524,6,FALSE)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VLOOKUP(IB827,$A$879:$F$2524,6,FALSE)</f>
        <v>59</v>
      </c>
      <c r="IF827" s="179" t="s">
        <v>61</v>
      </c>
      <c r="IG827" s="10">
        <f>IE827*1.5*ID827</f>
        <v>88.5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VLOOKUP(IK827,$A$879:$F$2524,6,FALSE)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VLOOKUP(IT827,$A$879:$F$2524,6,FALSE)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VLOOKUP(JC827,$A$879:$F$2524,6,FALSE)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VLOOKUP(JL827,$A$879:$F$2524,6,FALSE)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VLOOKUP(JU827,$A$879:$F$2524,6,FALSE)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VLOOKUP(KD827,$A$879:$F$2524,6,FALSE)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VLOOKUP(KM827,$A$879:$F$2524,6,FALSE)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VLOOKUP(KV827,$A$879:$F$2524,6,FALSE)</f>
        <v>94</v>
      </c>
      <c r="KZ827" s="179" t="s">
        <v>61</v>
      </c>
      <c r="LA827" s="10">
        <f>KY827*1.5*KX827</f>
        <v>141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VLOOKUP(LE827,$A$879:$F$2524,6,FALSE)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VLOOKUP(LN827,$A$879:$F$2524,6,FALSE)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VLOOKUP(LW827,$A$879:$F$2524,6,FALSE)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VLOOKUP(MF827,$A$879:$F$2524,6,FALSE)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VLOOKUP(MO827,$A$879:$F$2524,6,FALSE)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VLOOKUP(MX827,$A$879:$F$2524,6,FALSE)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VLOOKUP(NG827,$A$879:$F$2524,6,FALSE)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VLOOKUP(NP827,$A$879:$F$2524,6,FALSE)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VLOOKUP(NY827,$A$879:$F$2524,6,FALSE)</f>
        <v>94</v>
      </c>
      <c r="OC827" s="179" t="s">
        <v>61</v>
      </c>
      <c r="OD827" s="10">
        <f>OB827*1.5*OA827</f>
        <v>141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VLOOKUP(OH827,$A$879:$F$2524,6,FALSE)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VLOOKUP(OQ827,$A$879:$F$2524,6,FALSE)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VLOOKUP(OZ827,$A$879:$F$2524,6,FALSE)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VLOOKUP(PI827,$A$879:$F$2524,6,FALSE)</f>
        <v>94</v>
      </c>
      <c r="PM827" s="179" t="s">
        <v>61</v>
      </c>
      <c r="PN827" s="10">
        <f>PL827*1.5*PK827</f>
        <v>141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VLOOKUP(PR827,$A$879:$F$2524,6,FALSE)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VLOOKUP(QA827,$A$879:$F$2524,6,FALSE)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VLOOKUP(QJ827,$A$879:$F$2524,6,FALSE)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VLOOKUP(QS827,$A$879:$F$2524,6,FALSE)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VLOOKUP(RB827,$A$879:$F$2524,6,FALSE)</f>
        <v>154</v>
      </c>
      <c r="RF827" s="179" t="s">
        <v>61</v>
      </c>
      <c r="RG827" s="10">
        <f>RE827*1.5*RD827</f>
        <v>231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VLOOKUP(RK827,$A$879:$F$2524,6,FALSE)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VLOOKUP(RT827,$A$879:$F$2524,6,FALSE)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VLOOKUP(SC827,$A$879:$F$2524,6,FALSE)</f>
        <v>59</v>
      </c>
      <c r="SG827" s="179" t="s">
        <v>61</v>
      </c>
      <c r="SH827" s="10">
        <f>SF827*1.5*SE827</f>
        <v>88.5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VLOOKUP(SL827,$A$879:$F$2524,6,FALSE)</f>
        <v>76</v>
      </c>
      <c r="SP827" s="179" t="s">
        <v>61</v>
      </c>
      <c r="SQ827" s="10">
        <f>SO827*1.5*SN827</f>
        <v>182.4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VLOOKUP(SU827,$A$879:$F$2524,6,FALSE)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VLOOKUP(TD827,$A$879:$F$2524,6,FALSE)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VLOOKUP(TM827,$A$879:$F$2524,6,FALSE)</f>
        <v>112</v>
      </c>
      <c r="TQ827" s="179" t="s">
        <v>61</v>
      </c>
      <c r="TR827" s="10">
        <f>TP827*1.5*TO827</f>
        <v>168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VLOOKUP(TV827,$A$879:$F$2524,6,FALSE)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VLOOKUP(UE827,$A$879:$F$2524,6,FALSE)</f>
        <v>112</v>
      </c>
      <c r="UI827" s="179" t="s">
        <v>61</v>
      </c>
      <c r="UJ827" s="10">
        <f>UH827*1.5*UG827</f>
        <v>168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VLOOKUP(UN827,$A$879:$F$2524,6,FALSE)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VLOOKUP(UW827,$A$879:$F$2524,6,FALSE)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VLOOKUP(VF827,$A$879:$F$2524,6,FALSE)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VLOOKUP(VO827,$A$879:$F$2524,6,FALSE)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VLOOKUP(VX827,$A$879:$F$2524,6,FALSE)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VLOOKUP(WG827,$A$879:$F$2524,6,FALSE)</f>
        <v>94</v>
      </c>
      <c r="WK827" s="179" t="s">
        <v>61</v>
      </c>
      <c r="WL827" s="10">
        <f>WJ827*1.5*WI827</f>
        <v>141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VLOOKUP(WP827,$A$879:$F$2524,6,FALSE)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VLOOKUP(WY827,$A$879:$F$2524,6,FALSE)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VLOOKUP(XH827,$A$879:$F$2524,6,FALSE)</f>
        <v>112</v>
      </c>
      <c r="XL827" s="179" t="s">
        <v>61</v>
      </c>
      <c r="XM827" s="10">
        <f>XK827*1.5*XJ827</f>
        <v>168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VLOOKUP(XQ827,$A$879:$F$2524,6,FALSE)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VLOOKUP(XZ827,$A$879:$F$2524,6,FALSE)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VLOOKUP(YI827,$A$879:$F$2524,6,FALSE)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VLOOKUP(YR827,$A$879:$F$2524,6,FALSE)</f>
        <v>94</v>
      </c>
      <c r="YV827" s="179" t="s">
        <v>61</v>
      </c>
      <c r="YW827" s="10">
        <f>YU827*1.5*YT827</f>
        <v>141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VLOOKUP(ZA827,$A$879:$F$2524,6,FALSE)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VLOOKUP(ZJ827,$A$879:$F$2524,6,FALSE)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VLOOKUP(ZS827,$A$879:$F$2524,6,FALSE)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VLOOKUP(AAB827,$A$879:$F$2524,6,FALSE)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VLOOKUP(AAK827,$A$879:$F$2524,6,FALSE)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VLOOKUP(AAT827,$A$879:$F$2524,6,FALSE)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VLOOKUP(ABC827,$A$879:$F$2524,6,FALSE)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VLOOKUP(ABL827,$A$879:$F$2524,6,FALSE)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VLOOKUP(ABU827,$A$879:$F$2524,6,FALSE)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VLOOKUP(ACD827,$A$879:$F$2524,6,FALSE)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VLOOKUP(ACM827,$A$879:$F$2524,6,FALSE)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VLOOKUP(ACV827,$A$879:$F$2524,6,FALSE)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VLOOKUP(ADE827,$A$879:$F$2524,6,FALSE)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VLOOKUP(ADN827,$A$879:$F$2524,6,FALSE)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VLOOKUP(ADW827,$A$879:$F$2524,6,FALSE)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VLOOKUP(AEF827,$A$879:$F$2524,6,FALSE)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VLOOKUP(AEO827,$A$879:$F$2524,6,FALSE)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VLOOKUP(AEX827,$A$879:$F$2524,6,FALSE)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VLOOKUP(AFG827,$A$879:$F$2524,6,FALSE)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VLOOKUP(AFP827,$A$879:$F$2524,6,FALSE)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VLOOKUP(AFY827,$A$879:$F$2524,6,FALSE)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VLOOKUP(AGH827,$A$879:$F$2524,6,FALSE)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VLOOKUP(AGQ827,$A$879:$F$2524,6,FALSE)</f>
        <v>112</v>
      </c>
      <c r="AGU827" s="179" t="s">
        <v>61</v>
      </c>
      <c r="AGV827" s="10">
        <f>AGT827*1.5*AGS827</f>
        <v>168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VLOOKUP(AGZ827,$A$879:$F$2524,6,FALSE)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VLOOKUP(AHI827,$A$879:$F$2524,6,FALSE)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VLOOKUP(AHR827,$A$879:$F$2524,6,FALSE)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VLOOKUP(AIA827,$A$879:$F$2524,6,FALSE)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VLOOKUP(AIJ827,$A$879:$F$2524,6,FALSE)</f>
        <v>112</v>
      </c>
      <c r="AIN827" s="179" t="s">
        <v>61</v>
      </c>
      <c r="AIO827" s="10">
        <f>AIM827*1.5*AIL827</f>
        <v>168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VLOOKUP(AIS827,$A$879:$F$2524,6,FALSE)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VLOOKUP(AJB827,$A$879:$F$2524,6,FALSE)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VLOOKUP(AJK827,$A$879:$F$2524,6,FALSE)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VLOOKUP(AJT827,$A$879:$F$2524,6,FALSE)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VLOOKUP(AKC827,$A$879:$F$2524,6,FALSE)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VLOOKUP(AKL827,$A$879:$F$2524,6,FALSE)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VLOOKUP(AKU827,$A$879:$F$2524,6,FALSE)</f>
        <v>94</v>
      </c>
      <c r="AKY827" s="179" t="s">
        <v>61</v>
      </c>
      <c r="AKZ827" s="10">
        <f>AKX827*1.5*AKW827</f>
        <v>141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VLOOKUP(ALD827,$A$879:$F$2524,6,FALSE)</f>
        <v>76</v>
      </c>
      <c r="ALH827" s="179" t="s">
        <v>61</v>
      </c>
      <c r="ALI827" s="10">
        <f>ALG827*1.5*ALF827</f>
        <v>114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VLOOKUP(ALM827,$A$879:$F$2524,6,FALSE)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VLOOKUP(ALV827,$A$879:$F$2524,6,FALSE)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VLOOKUP(AME827,$A$879:$F$2524,6,FALSE)</f>
        <v>38</v>
      </c>
      <c r="AMI827" s="179" t="s">
        <v>61</v>
      </c>
      <c r="AMJ827" s="10">
        <f>AMH827*1.5*AMG827</f>
        <v>57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VLOOKUP(AMN827,$A$879:$F$2524,6,FALSE)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VLOOKUP(AMW827,$A$879:$F$2524,6,FALSE)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VLOOKUP(ANF827,$A$879:$F$2524,6,FALSE)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VLOOKUP(ANO827,$A$879:$F$2524,6,FALSE)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VLOOKUP(ANX827,$A$879:$F$2524,6,FALSE)</f>
        <v>112</v>
      </c>
      <c r="AOB827" s="179" t="s">
        <v>61</v>
      </c>
      <c r="AOC827" s="10">
        <f>AOA827*1.5*ANZ827</f>
        <v>168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VLOOKUP(AOG827,$A$879:$F$2524,6,FALSE)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VLOOKUP(AOP827,$A$879:$F$2524,6,FALSE)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VLOOKUP(AOY827,$A$879:$F$2524,6,FALSE)</f>
        <v>154</v>
      </c>
      <c r="APC827" s="179" t="s">
        <v>61</v>
      </c>
      <c r="APD827" s="10">
        <f>APB827*1.5*APA827</f>
        <v>231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VLOOKUP(APH827,$A$879:$F$2524,6,FALSE)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VLOOKUP(APQ827,$A$879:$F$2524,6,FALSE)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VLOOKUP(APZ827,$A$879:$F$2524,6,FALSE)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VLOOKUP(AQI827,$A$879:$F$2524,6,FALSE)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VLOOKUP(AQR827,$A$879:$F$2524,6,FALSE)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VLOOKUP(ARA827,$A$879:$F$2524,6,FALSE)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VLOOKUP(ARJ827,$A$879:$F$2524,6,FALSE)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VLOOKUP(ARS827,$A$879:$F$2524,6,FALSE)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VLOOKUP(ASB827,$A$879:$F$2524,6,FALSE)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VLOOKUP(ASK827,$A$879:$F$2524,6,FALSE)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VLOOKUP(AST827,$A$879:$F$2524,6,FALSE)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VLOOKUP(ATC827,$A$879:$F$2524,6,FALSE)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VLOOKUP(ATL827,$A$879:$F$2524,6,FALSE)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VLOOKUP(ATU827,$A$879:$F$2524,6,FALSE)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VLOOKUP(AUD827,$A$879:$F$2524,6,FALSE)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VLOOKUP(AUM827,$A$879:$F$2524,6,FALSE)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VLOOKUP(AUV827,$A$879:$F$2524,6,FALSE)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VLOOKUP(AVE827,$A$879:$F$2524,6,FALSE)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VLOOKUP(AVN827,$A$879:$F$2524,6,FALSE)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VLOOKUP(AVW827,$A$879:$F$2524,6,FALSE)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VLOOKUP(AWF827,$A$879:$F$2524,6,FALSE)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VLOOKUP(AWO827,$A$879:$F$2524,6,FALSE)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VLOOKUP(AWX827,$A$879:$F$2524,6,FALSE)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VLOOKUP(AXG827,$A$879:$F$2524,6,FALSE)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VLOOKUP(AXP827,$A$879:$F$2524,6,FALSE)</f>
        <v>60</v>
      </c>
      <c r="AXT827" s="179" t="s">
        <v>61</v>
      </c>
      <c r="AXU827" s="10">
        <f>AXS827*1.5*AXR827</f>
        <v>90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VLOOKUP(AXY827,$A$879:$F$2524,6,FALSE)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VLOOKUP(AYH827,$A$879:$F$2524,6,FALSE)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VLOOKUP(AYQ827,$A$879:$F$2524,6,FALSE)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VLOOKUP(AYZ827,$A$879:$F$2524,6,FALSE)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VLOOKUP(AZI827,$A$879:$F$2524,6,FALSE)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VLOOKUP(AZR827,$A$879:$F$2524,6,FALSE)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VLOOKUP(BAA827,$A$879:$F$2524,6,FALSE)</f>
        <v>94</v>
      </c>
      <c r="BAE827" s="179" t="s">
        <v>61</v>
      </c>
      <c r="BAF827" s="10">
        <f>BAD827*1.5*BAC827</f>
        <v>141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VLOOKUP(BAJ827,$A$879:$F$2524,6,FALSE)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VLOOKUP(BAS827,$A$879:$F$2524,6,FALSE)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VLOOKUP(BBB827,$A$879:$F$2524,6,FALSE)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VLOOKUP(BBK827,$A$879:$F$2524,6,FALSE)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VLOOKUP(BBT827,$A$879:$F$2524,6,FALSE)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VLOOKUP(BCC827,$A$879:$F$2524,6,FALSE)</f>
        <v>94</v>
      </c>
      <c r="BCG827" s="179" t="s">
        <v>61</v>
      </c>
      <c r="BCH827" s="10">
        <f>BCF827*1.5*BCE827</f>
        <v>141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VLOOKUP(BCL827,$A$879:$F$2524,6,FALSE)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VLOOKUP(BCU827,$A$879:$F$2524,6,FALSE)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VLOOKUP(BDD827,$A$879:$F$2524,6,FALSE)</f>
        <v>94</v>
      </c>
      <c r="BDH827" s="179" t="s">
        <v>61</v>
      </c>
      <c r="BDI827" s="10">
        <f>BDG827*1.5*BDF827</f>
        <v>141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VLOOKUP(BDM827,$A$879:$F$2524,6,FALSE)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VLOOKUP(BDV827,$A$879:$F$2524,6,FALSE)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VLOOKUP(BEE827,$A$879:$F$2524,6,FALSE)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VLOOKUP(BEN827,$A$879:$F$2524,6,FALSE)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VLOOKUP(BEW827,$A$879:$F$2524,6,FALSE)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VLOOKUP(BFF827,$A$879:$F$2524,6,FALSE)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VLOOKUP(BFO827,$A$879:$F$2524,6,FALSE)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VLOOKUP(BFX827,$A$879:$F$2524,6,FALSE)</f>
        <v>59</v>
      </c>
      <c r="BGB827" s="179" t="s">
        <v>61</v>
      </c>
      <c r="BGC827" s="10">
        <f>BGA827*1.5*BFZ827</f>
        <v>88.5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VLOOKUP(BGG827,$A$879:$F$2524,6,FALSE)</f>
        <v>154</v>
      </c>
      <c r="BGK827" s="179" t="s">
        <v>61</v>
      </c>
      <c r="BGL827" s="10">
        <f>BGJ827*1.5*BGI827</f>
        <v>231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VLOOKUP(BGP827,$A$879:$F$2524,6,FALSE)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VLOOKUP(BGY827,$A$879:$F$2524,6,FALSE)</f>
        <v>76</v>
      </c>
      <c r="BHC827" s="179" t="s">
        <v>61</v>
      </c>
      <c r="BHD827" s="10">
        <f>BHB827*1.5*BHA827</f>
        <v>114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VLOOKUP(B828,$A$879:$F$2524,6,FALSE)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VLOOKUP(K828,$A$879:$F$2524,6,FALSE)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VLOOKUP(T828,$A$879:$F$2524,6,FALSE)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VLOOKUP(AC828,$A$879:$F$2524,6,FALSE)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VLOOKUP(AL828,$A$879:$F$2524,6,FALSE)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VLOOKUP(AU828,$A$879:$F$2524,6,FALSE)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VLOOKUP(BD828,$A$879:$F$2524,6,FALSE)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VLOOKUP(BM828,$A$879:$F$2524,6,FALSE)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VLOOKUP(BV828,$A$879:$F$2524,6,FALSE)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VLOOKUP(CE828,$A$879:$F$2524,6,FALSE)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VLOOKUP(CN828,$A$879:$F$2524,6,FALSE)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VLOOKUP(CW828,$A$879:$F$2524,6,FALSE)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VLOOKUP(DF828,$A$879:$F$2524,6,FALSE)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VLOOKUP(DO828,$A$879:$F$2524,6,FALSE)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VLOOKUP(DX828,$A$879:$F$2524,6,FALSE)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VLOOKUP(EG828,$A$879:$F$2524,6,FALSE)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VLOOKUP(EP828,$A$879:$F$2524,6,FALSE)</f>
        <v>59</v>
      </c>
      <c r="ET828" s="179" t="s">
        <v>63</v>
      </c>
      <c r="EU828" s="10">
        <f>ES828*1.4</f>
        <v>82.6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VLOOKUP(EY828,$A$879:$F$2524,6,FALSE)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VLOOKUP(FH828,$A$879:$F$2524,6,FALSE)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VLOOKUP(FQ828,$A$879:$F$2524,6,FALSE)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VLOOKUP(FZ828,$A$879:$F$2524,6,FALSE)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VLOOKUP(GI828,$A$879:$F$2524,6,FALSE)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VLOOKUP(GR828,$A$879:$F$2524,6,FALSE)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VLOOKUP(HA828,$A$879:$F$2524,6,FALSE)</f>
        <v>154</v>
      </c>
      <c r="HE828" s="179" t="s">
        <v>63</v>
      </c>
      <c r="HF828" s="10">
        <f>HD828*1.4</f>
        <v>215.6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VLOOKUP(HJ828,$A$879:$F$2524,6,FALSE)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VLOOKUP(HS828,$A$879:$F$2524,6,FALSE)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VLOOKUP(IB828,$A$879:$F$2524,6,FALSE)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VLOOKUP(IK828,$A$879:$F$2524,6,FALSE)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VLOOKUP(IT828,$A$879:$F$2524,6,FALSE)</f>
        <v>94</v>
      </c>
      <c r="IX828" s="179" t="s">
        <v>63</v>
      </c>
      <c r="IY828" s="10">
        <f>IW828*1.4</f>
        <v>131.6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VLOOKUP(JC828,$A$879:$F$2524,6,FALSE)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VLOOKUP(JL828,$A$879:$F$2524,6,FALSE)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VLOOKUP(JU828,$A$879:$F$2524,6,FALSE)</f>
        <v>94</v>
      </c>
      <c r="JY828" s="179" t="s">
        <v>63</v>
      </c>
      <c r="JZ828" s="10">
        <f>JX828*1.4</f>
        <v>131.6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VLOOKUP(KD828,$A$879:$F$2524,6,FALSE)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VLOOKUP(KM828,$A$879:$F$2524,6,FALSE)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VLOOKUP(KV828,$A$879:$F$2524,6,FALSE)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VLOOKUP(LE828,$A$879:$F$2524,6,FALSE)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VLOOKUP(LN828,$A$879:$F$2524,6,FALSE)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VLOOKUP(LW828,$A$879:$F$2524,6,FALSE)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VLOOKUP(MF828,$A$879:$F$2524,6,FALSE)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VLOOKUP(MO828,$A$879:$F$2524,6,FALSE)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VLOOKUP(MX828,$A$879:$F$2524,6,FALSE)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VLOOKUP(NG828,$A$879:$F$2524,6,FALSE)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VLOOKUP(NP828,$A$879:$F$2524,6,FALSE)</f>
        <v>76</v>
      </c>
      <c r="NT828" s="179" t="s">
        <v>63</v>
      </c>
      <c r="NU828" s="10">
        <f>NS828*1.4</f>
        <v>106.39999999999999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VLOOKUP(NY828,$A$879:$F$2524,6,FALSE)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VLOOKUP(OH828,$A$879:$F$2524,6,FALSE)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VLOOKUP(OQ828,$A$879:$F$2524,6,FALSE)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VLOOKUP(OZ828,$A$879:$F$2524,6,FALSE)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VLOOKUP(PI828,$A$879:$F$2524,6,FALSE)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VLOOKUP(PR828,$A$879:$F$2524,6,FALSE)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VLOOKUP(QA828,$A$879:$F$2524,6,FALSE)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VLOOKUP(QJ828,$A$879:$F$2524,6,FALSE)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VLOOKUP(QS828,$A$879:$F$2524,6,FALSE)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VLOOKUP(RB828,$A$879:$F$2524,6,FALSE)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VLOOKUP(RK828,$A$879:$F$2524,6,FALSE)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VLOOKUP(RT828,$A$879:$F$2524,6,FALSE)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VLOOKUP(SC828,$A$879:$F$2524,6,FALSE)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VLOOKUP(SL828,$A$879:$F$2524,6,FALSE)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VLOOKUP(SU828,$A$879:$F$2524,6,FALSE)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VLOOKUP(TD828,$A$879:$F$2524,6,FALSE)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VLOOKUP(TM828,$A$879:$F$2524,6,FALSE)</f>
        <v>59</v>
      </c>
      <c r="TQ828" s="179" t="s">
        <v>63</v>
      </c>
      <c r="TR828" s="10">
        <f>TP828*1.4</f>
        <v>82.6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VLOOKUP(TV828,$A$879:$F$2524,6,FALSE)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VLOOKUP(UE828,$A$879:$F$2524,6,FALSE)</f>
        <v>60</v>
      </c>
      <c r="UI828" s="179" t="s">
        <v>63</v>
      </c>
      <c r="UJ828" s="10">
        <f>UH828*1.4</f>
        <v>84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VLOOKUP(UN828,$A$879:$F$2524,6,FALSE)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VLOOKUP(UW828,$A$879:$F$2524,6,FALSE)</f>
        <v>112</v>
      </c>
      <c r="VA828" s="179" t="s">
        <v>63</v>
      </c>
      <c r="VB828" s="10">
        <f>UZ828*1.4</f>
        <v>156.79999999999998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VLOOKUP(VF828,$A$879:$F$2524,6,FALSE)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VLOOKUP(VO828,$A$879:$F$2524,6,FALSE)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VLOOKUP(VX828,$A$879:$F$2524,6,FALSE)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VLOOKUP(WG828,$A$879:$F$2524,6,FALSE)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VLOOKUP(WP828,$A$879:$F$2524,6,FALSE)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VLOOKUP(WY828,$A$879:$F$2524,6,FALSE)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VLOOKUP(XH828,$A$879:$F$2524,6,FALSE)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VLOOKUP(XQ828,$A$879:$F$2524,6,FALSE)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VLOOKUP(XZ828,$A$879:$F$2524,6,FALSE)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VLOOKUP(YI828,$A$879:$F$2524,6,FALSE)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VLOOKUP(YR828,$A$879:$F$2524,6,FALSE)</f>
        <v>38</v>
      </c>
      <c r="YV828" s="179" t="s">
        <v>63</v>
      </c>
      <c r="YW828" s="10">
        <f>YU828*1.4</f>
        <v>53.199999999999996</v>
      </c>
      <c r="YY828" s="239"/>
      <c r="YZ828" s="179" t="s">
        <v>91</v>
      </c>
      <c r="ZA828" s="361" t="s">
        <v>2630</v>
      </c>
      <c r="ZC828" s="180"/>
      <c r="ZD828" s="180">
        <f>VLOOKUP(ZA828,$A$879:$F$2524,6,FALSE)</f>
        <v>94</v>
      </c>
      <c r="ZE828" s="179" t="s">
        <v>63</v>
      </c>
      <c r="ZF828" s="10">
        <f>ZD828*1.4</f>
        <v>131.6</v>
      </c>
      <c r="ZH828" s="239"/>
      <c r="ZI828" s="179" t="s">
        <v>91</v>
      </c>
      <c r="ZJ828" s="361" t="s">
        <v>2048</v>
      </c>
      <c r="ZL828" s="180"/>
      <c r="ZM828" s="180">
        <f>VLOOKUP(ZJ828,$A$879:$F$2524,6,FALSE)</f>
        <v>59</v>
      </c>
      <c r="ZN828" s="179" t="s">
        <v>63</v>
      </c>
      <c r="ZO828" s="10">
        <f>ZM828*1.4</f>
        <v>82.6</v>
      </c>
      <c r="ZQ828" s="239"/>
      <c r="ZR828" s="179" t="s">
        <v>91</v>
      </c>
      <c r="ZS828" s="361" t="s">
        <v>422</v>
      </c>
      <c r="ZU828" s="180"/>
      <c r="ZV828" s="180">
        <f>VLOOKUP(ZS828,$A$879:$F$2524,6,FALSE)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VLOOKUP(AAB828,$A$879:$F$2524,6,FALSE)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VLOOKUP(AAK828,$A$879:$F$2524,6,FALSE)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VLOOKUP(AAT828,$A$879:$F$2524,6,FALSE)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VLOOKUP(ABC828,$A$879:$F$2524,6,FALSE)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VLOOKUP(ABL828,$A$879:$F$2524,6,FALSE)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VLOOKUP(ABU828,$A$879:$F$2524,6,FALSE)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VLOOKUP(ACD828,$A$879:$F$2524,6,FALSE)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VLOOKUP(ACM828,$A$879:$F$2524,6,FALSE)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VLOOKUP(ACV828,$A$879:$F$2524,6,FALSE)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VLOOKUP(ADE828,$A$879:$F$2524,6,FALSE)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VLOOKUP(ADN828,$A$879:$F$2524,6,FALSE)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VLOOKUP(ADW828,$A$879:$F$2524,6,FALSE)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VLOOKUP(AEF828,$A$879:$F$2524,6,FALSE)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VLOOKUP(AEO828,$A$879:$F$2524,6,FALSE)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VLOOKUP(AEX828,$A$879:$F$2524,6,FALSE)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VLOOKUP(AFG828,$A$879:$F$2524,6,FALSE)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VLOOKUP(AFP828,$A$879:$F$2524,6,FALSE)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VLOOKUP(AFY828,$A$879:$F$2524,6,FALSE)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VLOOKUP(AGH828,$A$879:$F$2524,6,FALSE)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VLOOKUP(AGQ828,$A$879:$F$2524,6,FALSE)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VLOOKUP(AGZ828,$A$879:$F$2524,6,FALSE)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0" t="s">
        <v>3325</v>
      </c>
      <c r="AHK828" s="180"/>
      <c r="AHL828" s="180">
        <f>VLOOKUP(AHI828,$A$879:$F$2524,6,FALSE)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VLOOKUP(AHR828,$A$879:$F$2524,6,FALSE)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VLOOKUP(AIA828,$A$879:$F$2524,6,FALSE)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VLOOKUP(AIJ828,$A$879:$F$2524,6,FALSE)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VLOOKUP(AIS828,$A$879:$F$2524,6,FALSE)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VLOOKUP(AJB828,$A$879:$F$2524,6,FALSE)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VLOOKUP(AJK828,$A$879:$F$2524,6,FALSE)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VLOOKUP(AJT828,$A$879:$F$2524,6,FALSE)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VLOOKUP(AKC828,$A$879:$F$2524,6,FALSE)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VLOOKUP(AKL828,$A$879:$F$2524,6,FALSE)</f>
        <v>112</v>
      </c>
      <c r="AKP828" s="179" t="s">
        <v>63</v>
      </c>
      <c r="AKQ828" s="10">
        <f>AKO828*1.4</f>
        <v>156.79999999999998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VLOOKUP(AKU828,$A$879:$F$2524,6,FALSE)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VLOOKUP(ALD828,$A$879:$F$2524,6,FALSE)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VLOOKUP(ALM828,$A$879:$F$2524,6,FALSE)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VLOOKUP(ALV828,$A$879:$F$2524,6,FALSE)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VLOOKUP(AME828,$A$879:$F$2524,6,FALSE)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VLOOKUP(AMN828,$A$879:$F$2524,6,FALSE)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VLOOKUP(AMW828,$A$879:$F$2524,6,FALSE)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VLOOKUP(ANF828,$A$879:$F$2524,6,FALSE)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VLOOKUP(ANO828,$A$879:$F$2524,6,FALSE)</f>
        <v>94</v>
      </c>
      <c r="ANS828" s="179" t="s">
        <v>63</v>
      </c>
      <c r="ANT828" s="10">
        <f>ANR828*1.4</f>
        <v>131.6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VLOOKUP(ANX828,$A$879:$F$2524,6,FALSE)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VLOOKUP(AOG828,$A$879:$F$2524,6,FALSE)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VLOOKUP(AOP828,$A$879:$F$2524,6,FALSE)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VLOOKUP(AOY828,$A$879:$F$2524,6,FALSE)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VLOOKUP(APH828,$A$879:$F$2524,6,FALSE)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VLOOKUP(APQ828,$A$879:$F$2524,6,FALSE)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VLOOKUP(APZ828,$A$879:$F$2524,6,FALSE)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VLOOKUP(AQI828,$A$879:$F$2524,6,FALSE)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VLOOKUP(AQR828,$A$879:$F$2524,6,FALSE)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VLOOKUP(ARA828,$A$879:$F$2524,6,FALSE)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VLOOKUP(ARJ828,$A$879:$F$2524,6,FALSE)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VLOOKUP(ARS828,$A$879:$F$2524,6,FALSE)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VLOOKUP(ASB828,$A$879:$F$2524,6,FALSE)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VLOOKUP(ASK828,$A$879:$F$2524,6,FALSE)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VLOOKUP(AST828,$A$879:$F$2524,6,FALSE)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VLOOKUP(ATC828,$A$879:$F$2524,6,FALSE)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VLOOKUP(ATL828,$A$879:$F$2524,6,FALSE)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VLOOKUP(ATU828,$A$879:$F$2524,6,FALSE)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VLOOKUP(AUD828,$A$879:$F$2524,6,FALSE)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VLOOKUP(AUM828,$A$879:$F$2524,6,FALSE)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VLOOKUP(AUV828,$A$879:$F$2524,6,FALSE)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VLOOKUP(AVE828,$A$879:$F$2524,6,FALSE)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VLOOKUP(AVN828,$A$879:$F$2524,6,FALSE)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VLOOKUP(AVW828,$A$879:$F$2524,6,FALSE)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VLOOKUP(AWF828,$A$879:$F$2524,6,FALSE)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VLOOKUP(AWO828,$A$879:$F$2524,6,FALSE)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VLOOKUP(AWX828,$A$879:$F$2524,6,FALSE)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VLOOKUP(AXG828,$A$879:$F$2524,6,FALSE)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VLOOKUP(AXP828,$A$879:$F$2524,6,FALSE)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VLOOKUP(AXY828,$A$879:$F$2524,6,FALSE)</f>
        <v>76</v>
      </c>
      <c r="AYC828" s="179" t="s">
        <v>63</v>
      </c>
      <c r="AYD828" s="10">
        <f>AYB828*1.4</f>
        <v>106.39999999999999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VLOOKUP(AYH828,$A$879:$F$2524,6,FALSE)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VLOOKUP(AYQ828,$A$879:$F$2524,6,FALSE)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VLOOKUP(AYZ828,$A$879:$F$2524,6,FALSE)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VLOOKUP(AZI828,$A$879:$F$2524,6,FALSE)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VLOOKUP(AZR828,$A$879:$F$2524,6,FALSE)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VLOOKUP(BAA828,$A$879:$F$2524,6,FALSE)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VLOOKUP(BAJ828,$A$879:$F$2524,6,FALSE)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VLOOKUP(BAS828,$A$879:$F$2524,6,FALSE)</f>
        <v>38</v>
      </c>
      <c r="BAW828" s="179" t="s">
        <v>63</v>
      </c>
      <c r="BAX828" s="10">
        <f>BAV828*1.4</f>
        <v>53.199999999999996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VLOOKUP(BBB828,$A$879:$F$2524,6,FALSE)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VLOOKUP(BBK828,$A$879:$F$2524,6,FALSE)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VLOOKUP(BBT828,$A$879:$F$2524,6,FALSE)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VLOOKUP(BCC828,$A$879:$F$2524,6,FALSE)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VLOOKUP(BCL828,$A$879:$F$2524,6,FALSE)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VLOOKUP(BCU828,$A$879:$F$2524,6,FALSE)</f>
        <v>112</v>
      </c>
      <c r="BCY828" s="179" t="s">
        <v>63</v>
      </c>
      <c r="BCZ828" s="10">
        <f>BCX828*1.4</f>
        <v>156.79999999999998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VLOOKUP(BDD828,$A$879:$F$2524,6,FALSE)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VLOOKUP(BDM828,$A$879:$F$2524,6,FALSE)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VLOOKUP(BDV828,$A$879:$F$2524,6,FALSE)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VLOOKUP(BEE828,$A$879:$F$2524,6,FALSE)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VLOOKUP(BEN828,$A$879:$F$2524,6,FALSE)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VLOOKUP(BEW828,$A$879:$F$2524,6,FALSE)</f>
        <v>45</v>
      </c>
      <c r="BFA828" s="179" t="s">
        <v>63</v>
      </c>
      <c r="BFB828" s="10">
        <f>BEZ828*1.4</f>
        <v>62.999999999999993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VLOOKUP(BFF828,$A$879:$F$2524,6,FALSE)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VLOOKUP(BFO828,$A$879:$F$2524,6,FALSE)</f>
        <v>59</v>
      </c>
      <c r="BFS828" s="179" t="s">
        <v>63</v>
      </c>
      <c r="BFT828" s="10">
        <f>BFR828*1.4</f>
        <v>82.6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VLOOKUP(BFX828,$A$879:$F$2524,6,FALSE)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VLOOKUP(BGG828,$A$879:$F$2524,6,FALSE)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VLOOKUP(BGP828,$A$879:$F$2524,6,FALSE)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VLOOKUP(BGY828,$A$879:$F$2524,6,FALSE)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VLOOKUP(B829,$A$879:$F$2524,6,FALSE)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VLOOKUP(K829,$A$879:$F$2524,6,FALSE)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VLOOKUP(T829,$A$879:$F$2524,6,FALSE)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VLOOKUP(AC829,$A$879:$F$2524,6,FALSE)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VLOOKUP(AL829,$A$879:$F$2524,6,FALSE)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VLOOKUP(AU829,$A$879:$F$2524,6,FALSE)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VLOOKUP(BD829,$A$879:$F$2524,6,FALSE)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VLOOKUP(BM829,$A$879:$F$2524,6,FALSE)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VLOOKUP(BV829,$A$879:$F$2524,6,FALSE)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VLOOKUP(CE829,$A$879:$F$2524,6,FALSE)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VLOOKUP(CN829,$A$879:$F$2524,6,FALSE)</f>
        <v>94</v>
      </c>
      <c r="CR829" s="179" t="s">
        <v>65</v>
      </c>
      <c r="CS829" s="10">
        <f>CQ829*1.3</f>
        <v>122.2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VLOOKUP(CW829,$A$879:$F$2524,6,FALSE)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VLOOKUP(DF829,$A$879:$F$2524,6,FALSE)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VLOOKUP(DO829,$A$879:$F$2524,6,FALSE)</f>
        <v>59</v>
      </c>
      <c r="DS829" s="179" t="s">
        <v>65</v>
      </c>
      <c r="DT829" s="10">
        <f>DR829*1.3</f>
        <v>76.7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VLOOKUP(DX829,$A$879:$F$2524,6,FALSE)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VLOOKUP(EG829,$A$879:$F$2524,6,FALSE)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VLOOKUP(EP829,$A$879:$F$2524,6,FALSE)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VLOOKUP(EY829,$A$879:$F$2524,6,FALSE)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VLOOKUP(FH829,$A$879:$F$2524,6,FALSE)</f>
        <v>62</v>
      </c>
      <c r="FL829" s="179" t="s">
        <v>65</v>
      </c>
      <c r="FM829" s="10">
        <f>FK829*1.3</f>
        <v>80.600000000000009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VLOOKUP(FQ829,$A$879:$F$2524,6,FALSE)</f>
        <v>76</v>
      </c>
      <c r="FU829" s="179" t="s">
        <v>65</v>
      </c>
      <c r="FV829" s="10">
        <f>FT829*1.3</f>
        <v>98.8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VLOOKUP(FZ829,$A$879:$F$2524,6,FALSE)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VLOOKUP(GI829,$A$879:$F$2524,6,FALSE)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VLOOKUP(GR829,$A$879:$F$2524,6,FALSE)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VLOOKUP(HA829,$A$879:$F$2524,6,FALSE)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VLOOKUP(HJ829,$A$879:$F$2524,6,FALSE)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VLOOKUP(HS829,$A$879:$F$2524,6,FALSE)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VLOOKUP(IB829,$A$879:$F$2524,6,FALSE)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VLOOKUP(IK829,$A$879:$F$2524,6,FALSE)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VLOOKUP(IT829,$A$879:$F$2524,6,FALSE)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VLOOKUP(JC829,$A$879:$F$2524,6,FALSE)</f>
        <v>59</v>
      </c>
      <c r="JG829" s="179" t="s">
        <v>65</v>
      </c>
      <c r="JH829" s="10">
        <f>JF829*1.3</f>
        <v>76.7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VLOOKUP(JL829,$A$879:$F$2524,6,FALSE)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VLOOKUP(JU829,$A$879:$F$2524,6,FALSE)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VLOOKUP(KD829,$A$879:$F$2524,6,FALSE)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VLOOKUP(KM829,$A$879:$F$2524,6,FALSE)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VLOOKUP(KV829,$A$879:$F$2524,6,FALSE)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VLOOKUP(LE829,$A$879:$F$2524,6,FALSE)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VLOOKUP(LN829,$A$879:$F$2524,6,FALSE)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VLOOKUP(LW829,$A$879:$F$2524,6,FALSE)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VLOOKUP(MF829,$A$879:$F$2524,6,FALSE)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VLOOKUP(MO829,$A$879:$F$2524,6,FALSE)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VLOOKUP(MX829,$A$879:$F$2524,6,FALSE)</f>
        <v>59</v>
      </c>
      <c r="NB829" s="179" t="s">
        <v>65</v>
      </c>
      <c r="NC829" s="10">
        <f>NA829*1.3</f>
        <v>76.7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VLOOKUP(NG829,$A$879:$F$2524,6,FALSE)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VLOOKUP(NP829,$A$879:$F$2524,6,FALSE)</f>
        <v>60</v>
      </c>
      <c r="NT829" s="179" t="s">
        <v>65</v>
      </c>
      <c r="NU829" s="10">
        <f>NS829*1.3</f>
        <v>78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VLOOKUP(NY829,$A$879:$F$2524,6,FALSE)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VLOOKUP(OH829,$A$879:$F$2524,6,FALSE)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VLOOKUP(OQ829,$A$879:$F$2524,6,FALSE)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VLOOKUP(OZ829,$A$879:$F$2524,6,FALSE)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VLOOKUP(PI829,$A$879:$F$2524,6,FALSE)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VLOOKUP(PR829,$A$879:$F$2524,6,FALSE)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VLOOKUP(QA829,$A$879:$F$2524,6,FALSE)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VLOOKUP(QJ829,$A$879:$F$2524,6,FALSE)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VLOOKUP(QS829,$A$879:$F$2524,6,FALSE)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VLOOKUP(RB829,$A$879:$F$2524,6,FALSE)</f>
        <v>76</v>
      </c>
      <c r="RF829" s="179" t="s">
        <v>65</v>
      </c>
      <c r="RG829" s="10">
        <f>RE829*1.3</f>
        <v>98.8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VLOOKUP(RK829,$A$879:$F$2524,6,FALSE)</f>
        <v>59</v>
      </c>
      <c r="RO829" s="179" t="s">
        <v>65</v>
      </c>
      <c r="RP829" s="10">
        <f>RN829*1.3</f>
        <v>76.7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VLOOKUP(RT829,$A$879:$F$2524,6,FALSE)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VLOOKUP(SC829,$A$879:$F$2524,6,FALSE)</f>
        <v>112</v>
      </c>
      <c r="SG829" s="179" t="s">
        <v>65</v>
      </c>
      <c r="SH829" s="10">
        <f>SF829*1.3</f>
        <v>145.6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VLOOKUP(SL829,$A$879:$F$2524,6,FALSE)</f>
        <v>154</v>
      </c>
      <c r="SP829" s="179" t="s">
        <v>65</v>
      </c>
      <c r="SQ829" s="10">
        <f>SO829*1.3</f>
        <v>200.20000000000002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VLOOKUP(SU829,$A$879:$F$2524,6,FALSE)</f>
        <v>94</v>
      </c>
      <c r="SY829" s="179" t="s">
        <v>65</v>
      </c>
      <c r="SZ829" s="10">
        <f>SX829*1.3</f>
        <v>122.2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VLOOKUP(TD829,$A$879:$F$2524,6,FALSE)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VLOOKUP(TM829,$A$879:$F$2524,6,FALSE)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VLOOKUP(TV829,$A$879:$F$2524,6,FALSE)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VLOOKUP(UE829,$A$879:$F$2524,6,FALSE)</f>
        <v>59</v>
      </c>
      <c r="UI829" s="179" t="s">
        <v>65</v>
      </c>
      <c r="UJ829" s="10">
        <f>UH829*1.3</f>
        <v>76.7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VLOOKUP(UN829,$A$879:$F$2524,6,FALSE)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VLOOKUP(UW829,$A$879:$F$2524,6,FALSE)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VLOOKUP(VF829,$A$879:$F$2524,6,FALSE)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VLOOKUP(VO829,$A$879:$F$2524,6,FALSE)</f>
        <v>94</v>
      </c>
      <c r="VS829" s="179" t="s">
        <v>65</v>
      </c>
      <c r="VT829" s="10">
        <f>VR829*1.3</f>
        <v>122.2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VLOOKUP(VX829,$A$879:$F$2524,6,FALSE)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VLOOKUP(WG829,$A$879:$F$2524,6,FALSE)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VLOOKUP(WP829,$A$879:$F$2524,6,FALSE)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VLOOKUP(WY829,$A$879:$F$2524,6,FALSE)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VLOOKUP(XH829,$A$879:$F$2524,6,FALSE)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VLOOKUP(XQ829,$A$879:$F$2524,6,FALSE)</f>
        <v>76</v>
      </c>
      <c r="XU829" s="179" t="s">
        <v>65</v>
      </c>
      <c r="XV829" s="10">
        <f>XT829*1.3</f>
        <v>98.8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VLOOKUP(XZ829,$A$879:$F$2524,6,FALSE)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VLOOKUP(YI829,$A$879:$F$2524,6,FALSE)</f>
        <v>94</v>
      </c>
      <c r="YM829" s="179" t="s">
        <v>65</v>
      </c>
      <c r="YN829" s="10">
        <f>YL829*1.3</f>
        <v>122.2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VLOOKUP(YR829,$A$879:$F$2524,6,FALSE)</f>
        <v>112</v>
      </c>
      <c r="YV829" s="179" t="s">
        <v>65</v>
      </c>
      <c r="YW829" s="10">
        <f>YU829*1.3</f>
        <v>145.6</v>
      </c>
      <c r="YY829" s="239"/>
      <c r="YZ829" s="179" t="s">
        <v>92</v>
      </c>
      <c r="ZA829" s="361" t="s">
        <v>1744</v>
      </c>
      <c r="ZC829" s="180"/>
      <c r="ZD829" s="180">
        <f>VLOOKUP(ZA829,$A$879:$F$2524,6,FALSE)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VLOOKUP(ZJ829,$A$879:$F$2524,6,FALSE)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VLOOKUP(ZS829,$A$879:$F$2524,6,FALSE)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VLOOKUP(AAB829,$A$879:$F$2524,6,FALSE)</f>
        <v>60</v>
      </c>
      <c r="AAF829" s="179" t="s">
        <v>65</v>
      </c>
      <c r="AAG829" s="10">
        <f>AAE829*1.3</f>
        <v>78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VLOOKUP(AAK829,$A$879:$F$2524,6,FALSE)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VLOOKUP(AAT829,$A$879:$F$2524,6,FALSE)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VLOOKUP(ABC829,$A$879:$F$2524,6,FALSE)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VLOOKUP(ABL829,$A$879:$F$2524,6,FALSE)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VLOOKUP(ABU829,$A$879:$F$2524,6,FALSE)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VLOOKUP(ACD829,$A$879:$F$2524,6,FALSE)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VLOOKUP(ACM829,$A$879:$F$2524,6,FALSE)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VLOOKUP(ACV829,$A$879:$F$2524,6,FALSE)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VLOOKUP(ADE829,$A$879:$F$2524,6,FALSE)</f>
        <v>112</v>
      </c>
      <c r="ADI829" s="179" t="s">
        <v>65</v>
      </c>
      <c r="ADJ829" s="10">
        <f>ADH829*1.3</f>
        <v>145.6</v>
      </c>
      <c r="ADL829" s="239"/>
      <c r="ADM829" s="179" t="s">
        <v>92</v>
      </c>
      <c r="ADN829" s="75" t="s">
        <v>183</v>
      </c>
      <c r="ADP829" s="180"/>
      <c r="ADQ829" s="180" t="e">
        <f>VLOOKUP(ADN829,$A$879:$F$2524,6,FALSE)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VLOOKUP(ADW829,$A$879:$F$2524,6,FALSE)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VLOOKUP(AEF829,$A$879:$F$2524,6,FALSE)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VLOOKUP(AEO829,$A$879:$F$2524,6,FALSE)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VLOOKUP(AEX829,$A$879:$F$2524,6,FALSE)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VLOOKUP(AFG829,$A$879:$F$2524,6,FALSE)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VLOOKUP(AFP829,$A$879:$F$2524,6,FALSE)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VLOOKUP(AFY829,$A$879:$F$2524,6,FALSE)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VLOOKUP(AGH829,$A$879:$F$2524,6,FALSE)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VLOOKUP(AGQ829,$A$879:$F$2524,6,FALSE)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VLOOKUP(AGZ829,$A$879:$F$2524,6,FALSE)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VLOOKUP(AHI829,$A$879:$F$2524,6,FALSE)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VLOOKUP(AHR829,$A$879:$F$2524,6,FALSE)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VLOOKUP(AIA829,$A$879:$F$2524,6,FALSE)</f>
        <v>62</v>
      </c>
      <c r="AIE829" s="179" t="s">
        <v>65</v>
      </c>
      <c r="AIF829" s="10">
        <f>AID829*1.3</f>
        <v>80.600000000000009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VLOOKUP(AIJ829,$A$879:$F$2524,6,FALSE)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VLOOKUP(AIS829,$A$879:$F$2524,6,FALSE)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VLOOKUP(AJB829,$A$879:$F$2524,6,FALSE)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VLOOKUP(AJK829,$A$879:$F$2524,6,FALSE)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VLOOKUP(AJT829,$A$879:$F$2524,6,FALSE)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VLOOKUP(AKC829,$A$879:$F$2524,6,FALSE)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VLOOKUP(AKL829,$A$879:$F$2524,6,FALSE)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VLOOKUP(AKU829,$A$879:$F$2524,6,FALSE)</f>
        <v>59</v>
      </c>
      <c r="AKY829" s="179" t="s">
        <v>65</v>
      </c>
      <c r="AKZ829" s="10">
        <f>AKX829*1.3</f>
        <v>76.7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VLOOKUP(ALD829,$A$879:$F$2524,6,FALSE)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VLOOKUP(ALM829,$A$879:$F$2524,6,FALSE)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VLOOKUP(ALV829,$A$879:$F$2524,6,FALSE)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VLOOKUP(AME829,$A$879:$F$2524,6,FALSE)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VLOOKUP(AMN829,$A$879:$F$2524,6,FALSE)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VLOOKUP(AMW829,$A$879:$F$2524,6,FALSE)</f>
        <v>112</v>
      </c>
      <c r="ANA829" s="179" t="s">
        <v>65</v>
      </c>
      <c r="ANB829" s="10">
        <f>AMZ829*1.3</f>
        <v>145.6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VLOOKUP(ANF829,$A$879:$F$2524,6,FALSE)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VLOOKUP(ANO829,$A$879:$F$2524,6,FALSE)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VLOOKUP(ANX829,$A$879:$F$2524,6,FALSE)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VLOOKUP(AOG829,$A$879:$F$2524,6,FALSE)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VLOOKUP(AOP829,$A$879:$F$2524,6,FALSE)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VLOOKUP(AOY829,$A$879:$F$2524,6,FALSE)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VLOOKUP(APH829,$A$879:$F$2524,6,FALSE)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VLOOKUP(APQ829,$A$879:$F$2524,6,FALSE)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VLOOKUP(APZ829,$A$879:$F$2524,6,FALSE)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VLOOKUP(AQI829,$A$879:$F$2524,6,FALSE)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VLOOKUP(AQR829,$A$879:$F$2524,6,FALSE)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VLOOKUP(ARA829,$A$879:$F$2524,6,FALSE)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VLOOKUP(ARJ829,$A$879:$F$2524,6,FALSE)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VLOOKUP(ARS829,$A$879:$F$2524,6,FALSE)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VLOOKUP(ASB829,$A$879:$F$2524,6,FALSE)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VLOOKUP(ASK829,$A$879:$F$2524,6,FALSE)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VLOOKUP(AST829,$A$879:$F$2524,6,FALSE)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VLOOKUP(ATC829,$A$879:$F$2524,6,FALSE)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VLOOKUP(ATL829,$A$879:$F$2524,6,FALSE)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VLOOKUP(ATU829,$A$879:$F$2524,6,FALSE)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VLOOKUP(AUD829,$A$879:$F$2524,6,FALSE)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VLOOKUP(AUM829,$A$879:$F$2524,6,FALSE)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VLOOKUP(AUV829,$A$879:$F$2524,6,FALSE)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VLOOKUP(AVE829,$A$879:$F$2524,6,FALSE)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VLOOKUP(AVN829,$A$879:$F$2524,6,FALSE)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VLOOKUP(AVW829,$A$879:$F$2524,6,FALSE)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VLOOKUP(AWF829,$A$879:$F$2524,6,FALSE)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VLOOKUP(AWO829,$A$879:$F$2524,6,FALSE)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VLOOKUP(AWX829,$A$879:$F$2524,6,FALSE)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VLOOKUP(AXG829,$A$879:$F$2524,6,FALSE)</f>
        <v>112</v>
      </c>
      <c r="AXK829" s="179" t="s">
        <v>65</v>
      </c>
      <c r="AXL829" s="10">
        <f>AXJ829*1.3</f>
        <v>145.6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VLOOKUP(AXP829,$A$879:$F$2524,6,FALSE)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VLOOKUP(AXY829,$A$879:$F$2524,6,FALSE)</f>
        <v>112</v>
      </c>
      <c r="AYC829" s="179" t="s">
        <v>65</v>
      </c>
      <c r="AYD829" s="10">
        <f>AYB829*1.3</f>
        <v>145.6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VLOOKUP(AYH829,$A$879:$F$2524,6,FALSE)</f>
        <v>59</v>
      </c>
      <c r="AYL829" s="179" t="s">
        <v>65</v>
      </c>
      <c r="AYM829" s="10">
        <f>AYK829*1.3</f>
        <v>76.7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VLOOKUP(AYQ829,$A$879:$F$2524,6,FALSE)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VLOOKUP(AYZ829,$A$879:$F$2524,6,FALSE)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VLOOKUP(AZI829,$A$879:$F$2524,6,FALSE)</f>
        <v>76</v>
      </c>
      <c r="AZM829" s="179" t="s">
        <v>65</v>
      </c>
      <c r="AZN829" s="10">
        <f>AZL829*1.3</f>
        <v>98.8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VLOOKUP(AZR829,$A$879:$F$2524,6,FALSE)</f>
        <v>38</v>
      </c>
      <c r="AZV829" s="179" t="s">
        <v>65</v>
      </c>
      <c r="AZW829" s="10">
        <f>AZU829*1.3</f>
        <v>49.4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VLOOKUP(BAA829,$A$879:$F$2524,6,FALSE)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VLOOKUP(BAJ829,$A$879:$F$2524,6,FALSE)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VLOOKUP(BAS829,$A$879:$F$2524,6,FALSE)</f>
        <v>59</v>
      </c>
      <c r="BAW829" s="179" t="s">
        <v>65</v>
      </c>
      <c r="BAX829" s="10">
        <f>BAV829*1.3</f>
        <v>76.7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VLOOKUP(BBB829,$A$879:$F$2524,6,FALSE)</f>
        <v>112</v>
      </c>
      <c r="BBF829" s="179" t="s">
        <v>65</v>
      </c>
      <c r="BBG829" s="10">
        <f>BBE829*1.3</f>
        <v>145.6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VLOOKUP(BBK829,$A$879:$F$2524,6,FALSE)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VLOOKUP(BBT829,$A$879:$F$2524,6,FALSE)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VLOOKUP(BCC829,$A$879:$F$2524,6,FALSE)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VLOOKUP(BCL829,$A$879:$F$2524,6,FALSE)</f>
        <v>112</v>
      </c>
      <c r="BCP829" s="179" t="s">
        <v>65</v>
      </c>
      <c r="BCQ829" s="10">
        <f>BCO829*1.3</f>
        <v>145.6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VLOOKUP(BCU829,$A$879:$F$2524,6,FALSE)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VLOOKUP(BDD829,$A$879:$F$2524,6,FALSE)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VLOOKUP(BDM829,$A$879:$F$2524,6,FALSE)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VLOOKUP(BDV829,$A$879:$F$2524,6,FALSE)</f>
        <v>60</v>
      </c>
      <c r="BDZ829" s="179" t="s">
        <v>65</v>
      </c>
      <c r="BEA829" s="10">
        <f>BDY829*1.3</f>
        <v>78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VLOOKUP(BEE829,$A$879:$F$2524,6,FALSE)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VLOOKUP(BEN829,$A$879:$F$2524,6,FALSE)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VLOOKUP(BEW829,$A$879:$F$2524,6,FALSE)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VLOOKUP(BFF829,$A$879:$F$2524,6,FALSE)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VLOOKUP(BFO829,$A$879:$F$2524,6,FALSE)</f>
        <v>112</v>
      </c>
      <c r="BFS829" s="179" t="s">
        <v>65</v>
      </c>
      <c r="BFT829" s="10">
        <f>BFR829*1.3</f>
        <v>145.6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VLOOKUP(BFX829,$A$879:$F$2524,6,FALSE)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VLOOKUP(BGG829,$A$879:$F$2524,6,FALSE)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VLOOKUP(BGP829,$A$879:$F$2524,6,FALSE)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VLOOKUP(BGY829,$A$879:$F$2524,6,FALSE)</f>
        <v>154</v>
      </c>
      <c r="BHC829" s="179" t="s">
        <v>65</v>
      </c>
      <c r="BHD829" s="10">
        <f>BHB829*1.3</f>
        <v>200.20000000000002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VLOOKUP(B830,$A$879:$F$2524,6,FALSE)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VLOOKUP(K830,$A$879:$F$2524,6,FALSE)</f>
        <v>94</v>
      </c>
      <c r="O830" s="179" t="s">
        <v>67</v>
      </c>
      <c r="P830" s="10">
        <f>N830*1.2</f>
        <v>112.8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VLOOKUP(T830,$A$879:$F$2524,6,FALSE)</f>
        <v>94</v>
      </c>
      <c r="X830" s="179" t="s">
        <v>67</v>
      </c>
      <c r="Y830" s="10">
        <f>W830*1.2</f>
        <v>112.8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VLOOKUP(AC830,$A$879:$F$2524,6,FALSE)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VLOOKUP(AL830,$A$879:$F$2524,6,FALSE)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VLOOKUP(AU830,$A$879:$F$2524,6,FALSE)</f>
        <v>94</v>
      </c>
      <c r="AY830" s="179" t="s">
        <v>67</v>
      </c>
      <c r="AZ830" s="10">
        <f>AX830*1.2</f>
        <v>112.8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VLOOKUP(BD830,$A$879:$F$2524,6,FALSE)</f>
        <v>94</v>
      </c>
      <c r="BH830" s="179" t="s">
        <v>67</v>
      </c>
      <c r="BI830" s="10">
        <f>BG830*1.2</f>
        <v>112.8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VLOOKUP(BM830,$A$879:$F$2524,6,FALSE)</f>
        <v>76</v>
      </c>
      <c r="BQ830" s="179" t="s">
        <v>67</v>
      </c>
      <c r="BR830" s="10">
        <f>BP830*1.2</f>
        <v>91.2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VLOOKUP(BV830,$A$879:$F$2524,6,FALSE)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VLOOKUP(CE830,$A$879:$F$2524,6,FALSE)</f>
        <v>94</v>
      </c>
      <c r="CI830" s="179" t="s">
        <v>67</v>
      </c>
      <c r="CJ830" s="10">
        <f>CH830*1.2</f>
        <v>112.8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VLOOKUP(CN830,$A$879:$F$2524,6,FALSE)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VLOOKUP(CW830,$A$879:$F$2524,6,FALSE)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VLOOKUP(DF830,$A$879:$F$2524,6,FALSE)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VLOOKUP(DO830,$A$879:$F$2524,6,FALSE)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VLOOKUP(DX830,$A$879:$F$2524,6,FALSE)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VLOOKUP(EG830,$A$879:$F$2524,6,FALSE)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VLOOKUP(EP830,$A$879:$F$2524,6,FALSE)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VLOOKUP(EY830,$A$879:$F$2524,6,FALSE)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VLOOKUP(FH830,$A$879:$F$2524,6,FALSE)</f>
        <v>94</v>
      </c>
      <c r="FL830" s="179" t="s">
        <v>67</v>
      </c>
      <c r="FM830" s="10">
        <f>FK830*1.2</f>
        <v>112.8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VLOOKUP(FQ830,$A$879:$F$2524,6,FALSE)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VLOOKUP(FZ830,$A$879:$F$2524,6,FALSE)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VLOOKUP(GI830,$A$879:$F$2524,6,FALSE)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VLOOKUP(GR830,$A$879:$F$2524,6,FALSE)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VLOOKUP(HA830,$A$879:$F$2524,6,FALSE)</f>
        <v>112</v>
      </c>
      <c r="HE830" s="179" t="s">
        <v>67</v>
      </c>
      <c r="HF830" s="10">
        <f>HD830*1.2</f>
        <v>134.4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VLOOKUP(HJ830,$A$879:$F$2524,6,FALSE)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VLOOKUP(HS830,$A$879:$F$2524,6,FALSE)</f>
        <v>94</v>
      </c>
      <c r="HW830" s="179" t="s">
        <v>67</v>
      </c>
      <c r="HX830" s="10">
        <f>HV830*1.2</f>
        <v>112.8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VLOOKUP(IB830,$A$879:$F$2524,6,FALSE)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VLOOKUP(IK830,$A$879:$F$2524,6,FALSE)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VLOOKUP(IT830,$A$879:$F$2524,6,FALSE)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VLOOKUP(JC830,$A$879:$F$2524,6,FALSE)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VLOOKUP(JL830,$A$879:$F$2524,6,FALSE)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VLOOKUP(JU830,$A$879:$F$2524,6,FALSE)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VLOOKUP(KD830,$A$879:$F$2524,6,FALSE)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VLOOKUP(KM830,$A$879:$F$2524,6,FALSE)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VLOOKUP(KV830,$A$879:$F$2524,6,FALSE)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VLOOKUP(LE830,$A$879:$F$2524,6,FALSE)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VLOOKUP(LN830,$A$879:$F$2524,6,FALSE)</f>
        <v>94</v>
      </c>
      <c r="LR830" s="179" t="s">
        <v>67</v>
      </c>
      <c r="LS830" s="10">
        <f>LQ830*1.2</f>
        <v>112.8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VLOOKUP(LW830,$A$879:$F$2524,6,FALSE)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VLOOKUP(MF830,$A$879:$F$2524,6,FALSE)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VLOOKUP(MO830,$A$879:$F$2524,6,FALSE)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VLOOKUP(MX830,$A$879:$F$2524,6,FALSE)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VLOOKUP(NG830,$A$879:$F$2524,6,FALSE)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VLOOKUP(NP830,$A$879:$F$2524,6,FALSE)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VLOOKUP(NY830,$A$879:$F$2524,6,FALSE)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VLOOKUP(OH830,$A$879:$F$2524,6,FALSE)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VLOOKUP(OQ830,$A$879:$F$2524,6,FALSE)</f>
        <v>38</v>
      </c>
      <c r="OU830" s="179" t="s">
        <v>67</v>
      </c>
      <c r="OV830" s="10">
        <f>OT830*1.2</f>
        <v>45.6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VLOOKUP(OZ830,$A$879:$F$2524,6,FALSE)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VLOOKUP(PI830,$A$879:$F$2524,6,FALSE)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VLOOKUP(PR830,$A$879:$F$2524,6,FALSE)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VLOOKUP(QA830,$A$879:$F$2524,6,FALSE)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VLOOKUP(QJ830,$A$879:$F$2524,6,FALSE)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VLOOKUP(QS830,$A$879:$F$2524,6,FALSE)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VLOOKUP(RB830,$A$879:$F$2524,6,FALSE)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VLOOKUP(RK830,$A$879:$F$2524,6,FALSE)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VLOOKUP(RT830,$A$879:$F$2524,6,FALSE)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VLOOKUP(SC830,$A$879:$F$2524,6,FALSE)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VLOOKUP(SL830,$A$879:$F$2524,6,FALSE)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VLOOKUP(SU830,$A$879:$F$2524,6,FALSE)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VLOOKUP(TD830,$A$879:$F$2524,6,FALSE)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VLOOKUP(TM830,$A$879:$F$2524,6,FALSE)</f>
        <v>94</v>
      </c>
      <c r="TQ830" s="179" t="s">
        <v>67</v>
      </c>
      <c r="TR830" s="10">
        <f>TP830*1.2</f>
        <v>112.8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VLOOKUP(TV830,$A$879:$F$2524,6,FALSE)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VLOOKUP(UE830,$A$879:$F$2524,6,FALSE)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VLOOKUP(UN830,$A$879:$F$2524,6,FALSE)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VLOOKUP(UW830,$A$879:$F$2524,6,FALSE)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VLOOKUP(VF830,$A$879:$F$2524,6,FALSE)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VLOOKUP(VO830,$A$879:$F$2524,6,FALSE)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VLOOKUP(VX830,$A$879:$F$2524,6,FALSE)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VLOOKUP(WG830,$A$879:$F$2524,6,FALSE)</f>
        <v>62</v>
      </c>
      <c r="WK830" s="179" t="s">
        <v>67</v>
      </c>
      <c r="WL830" s="10">
        <f>WJ830*1.2</f>
        <v>74.399999999999991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VLOOKUP(WP830,$A$879:$F$2524,6,FALSE)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VLOOKUP(WY830,$A$879:$F$2524,6,FALSE)</f>
        <v>59</v>
      </c>
      <c r="XC830" s="179" t="s">
        <v>67</v>
      </c>
      <c r="XD830" s="10">
        <f>XB830*1.2</f>
        <v>70.8</v>
      </c>
      <c r="XF830" s="239"/>
      <c r="XG830" s="179" t="s">
        <v>93</v>
      </c>
      <c r="XH830" s="371" t="s">
        <v>2344</v>
      </c>
      <c r="XJ830" s="180"/>
      <c r="XK830" s="180">
        <f>VLOOKUP(XH830,$A$879:$F$2524,6,FALSE)</f>
        <v>76</v>
      </c>
      <c r="XL830" s="179" t="s">
        <v>67</v>
      </c>
      <c r="XM830" s="10">
        <f>XK830*1.2</f>
        <v>91.2</v>
      </c>
      <c r="XO830" s="239"/>
      <c r="XP830" s="179" t="s">
        <v>93</v>
      </c>
      <c r="XQ830" s="361" t="s">
        <v>2012</v>
      </c>
      <c r="XS830" s="180"/>
      <c r="XT830" s="180">
        <f>VLOOKUP(XQ830,$A$879:$F$2524,6,FALSE)</f>
        <v>38</v>
      </c>
      <c r="XU830" s="179" t="s">
        <v>67</v>
      </c>
      <c r="XV830" s="10">
        <f>XT830*1.2</f>
        <v>45.6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VLOOKUP(XZ830,$A$879:$F$2524,6,FALSE)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VLOOKUP(YI830,$A$879:$F$2524,6,FALSE)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VLOOKUP(YR830,$A$879:$F$2524,6,FALSE)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VLOOKUP(ZA830,$A$879:$F$2524,6,FALSE)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VLOOKUP(ZJ830,$A$879:$F$2524,6,FALSE)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VLOOKUP(ZS830,$A$879:$F$2524,6,FALSE)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VLOOKUP(AAB830,$A$879:$F$2524,6,FALSE)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VLOOKUP(AAK830,$A$879:$F$2524,6,FALSE)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VLOOKUP(AAT830,$A$879:$F$2524,6,FALSE)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VLOOKUP(ABC830,$A$879:$F$2524,6,FALSE)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VLOOKUP(ABL830,$A$879:$F$2524,6,FALSE)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VLOOKUP(ABU830,$A$879:$F$2524,6,FALSE)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VLOOKUP(ACD830,$A$879:$F$2524,6,FALSE)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VLOOKUP(ACM830,$A$879:$F$2524,6,FALSE)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VLOOKUP(ACV830,$A$879:$F$2524,6,FALSE)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VLOOKUP(ADE830,$A$879:$F$2524,6,FALSE)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VLOOKUP(ADN830,$A$879:$F$2524,6,FALSE)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VLOOKUP(ADW830,$A$879:$F$2524,6,FALSE)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VLOOKUP(AEF830,$A$879:$F$2524,6,FALSE)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VLOOKUP(AEO830,$A$879:$F$2524,6,FALSE)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VLOOKUP(AEX830,$A$879:$F$2524,6,FALSE)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VLOOKUP(AFG830,$A$879:$F$2524,6,FALSE)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VLOOKUP(AFP830,$A$879:$F$2524,6,FALSE)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VLOOKUP(AFY830,$A$879:$F$2524,6,FALSE)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VLOOKUP(AGH830,$A$879:$F$2524,6,FALSE)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VLOOKUP(AGQ830,$A$879:$F$2524,6,FALSE)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VLOOKUP(AGZ830,$A$879:$F$2524,6,FALSE)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VLOOKUP(AHI830,$A$879:$F$2524,6,FALSE)</f>
        <v>94</v>
      </c>
      <c r="AHM830" s="179" t="s">
        <v>67</v>
      </c>
      <c r="AHN830" s="10">
        <f>AHL830*1.2</f>
        <v>112.8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VLOOKUP(AHR830,$A$879:$F$2524,6,FALSE)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VLOOKUP(AIA830,$A$879:$F$2524,6,FALSE)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VLOOKUP(AIJ830,$A$879:$F$2524,6,FALSE)</f>
        <v>76</v>
      </c>
      <c r="AIN830" s="179" t="s">
        <v>67</v>
      </c>
      <c r="AIO830" s="10">
        <f>AIM830*1.2</f>
        <v>91.2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VLOOKUP(AIS830,$A$879:$F$2524,6,FALSE)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VLOOKUP(AJB830,$A$879:$F$2524,6,FALSE)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VLOOKUP(AJK830,$A$879:$F$2524,6,FALSE)</f>
        <v>94</v>
      </c>
      <c r="AJO830" s="179" t="s">
        <v>67</v>
      </c>
      <c r="AJP830" s="10">
        <f>AJN830*1.2</f>
        <v>112.8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VLOOKUP(AJT830,$A$879:$F$2524,6,FALSE)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VLOOKUP(AKC830,$A$879:$F$2524,6,FALSE)</f>
        <v>94</v>
      </c>
      <c r="AKG830" s="179" t="s">
        <v>67</v>
      </c>
      <c r="AKH830" s="10">
        <f>AKF830*1.2</f>
        <v>112.8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VLOOKUP(AKL830,$A$879:$F$2524,6,FALSE)</f>
        <v>59</v>
      </c>
      <c r="AKP830" s="179" t="s">
        <v>67</v>
      </c>
      <c r="AKQ830" s="10">
        <f>AKO830*1.2</f>
        <v>70.8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VLOOKUP(AKU830,$A$879:$F$2524,6,FALSE)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VLOOKUP(ALD830,$A$879:$F$2524,6,FALSE)</f>
        <v>112</v>
      </c>
      <c r="ALH830" s="179" t="s">
        <v>67</v>
      </c>
      <c r="ALI830" s="10">
        <f>ALG830*1.2</f>
        <v>134.4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VLOOKUP(ALM830,$A$879:$F$2524,6,FALSE)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VLOOKUP(ALV830,$A$879:$F$2524,6,FALSE)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VLOOKUP(AME830,$A$879:$F$2524,6,FALSE)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VLOOKUP(AMN830,$A$879:$F$2524,6,FALSE)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VLOOKUP(AMW830,$A$879:$F$2524,6,FALSE)</f>
        <v>59</v>
      </c>
      <c r="ANA830" s="179" t="s">
        <v>67</v>
      </c>
      <c r="ANB830" s="10">
        <f>AMZ830*1.2</f>
        <v>70.8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VLOOKUP(ANF830,$A$879:$F$2524,6,FALSE)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VLOOKUP(ANO830,$A$879:$F$2524,6,FALSE)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VLOOKUP(ANX830,$A$879:$F$2524,6,FALSE)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VLOOKUP(AOG830,$A$879:$F$2524,6,FALSE)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VLOOKUP(AOP830,$A$879:$F$2524,6,FALSE)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VLOOKUP(AOY830,$A$879:$F$2524,6,FALSE)</f>
        <v>94</v>
      </c>
      <c r="APC830" s="179" t="s">
        <v>67</v>
      </c>
      <c r="APD830" s="10">
        <f>APB830*1.2</f>
        <v>112.8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VLOOKUP(APH830,$A$879:$F$2524,6,FALSE)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VLOOKUP(APQ830,$A$879:$F$2524,6,FALSE)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VLOOKUP(APZ830,$A$879:$F$2524,6,FALSE)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VLOOKUP(AQI830,$A$879:$F$2524,6,FALSE)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VLOOKUP(AQR830,$A$879:$F$2524,6,FALSE)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VLOOKUP(ARA830,$A$879:$F$2524,6,FALSE)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VLOOKUP(ARJ830,$A$879:$F$2524,6,FALSE)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VLOOKUP(ARS830,$A$879:$F$2524,6,FALSE)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VLOOKUP(ASB830,$A$879:$F$2524,6,FALSE)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VLOOKUP(ASK830,$A$879:$F$2524,6,FALSE)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VLOOKUP(AST830,$A$879:$F$2524,6,FALSE)</f>
        <v>45</v>
      </c>
      <c r="ASX830" s="179" t="s">
        <v>67</v>
      </c>
      <c r="ASY830" s="10">
        <f>ASW830*1.2</f>
        <v>54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VLOOKUP(ATC830,$A$879:$F$2524,6,FALSE)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VLOOKUP(ATL830,$A$879:$F$2524,6,FALSE)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VLOOKUP(ATU830,$A$879:$F$2524,6,FALSE)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VLOOKUP(AUD830,$A$879:$F$2524,6,FALSE)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VLOOKUP(AUM830,$A$879:$F$2524,6,FALSE)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VLOOKUP(AUV830,$A$879:$F$2524,6,FALSE)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VLOOKUP(AVE830,$A$879:$F$2524,6,FALSE)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VLOOKUP(AVN830,$A$879:$F$2524,6,FALSE)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VLOOKUP(AVW830,$A$879:$F$2524,6,FALSE)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VLOOKUP(AWF830,$A$879:$F$2524,6,FALSE)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VLOOKUP(AWO830,$A$879:$F$2524,6,FALSE)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VLOOKUP(AWX830,$A$879:$F$2524,6,FALSE)</f>
        <v>94</v>
      </c>
      <c r="AXB830" s="179" t="s">
        <v>67</v>
      </c>
      <c r="AXC830" s="10">
        <f>AXA830*1.2</f>
        <v>112.8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VLOOKUP(AXG830,$A$879:$F$2524,6,FALSE)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VLOOKUP(AXP830,$A$879:$F$2524,6,FALSE)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VLOOKUP(AXY830,$A$879:$F$2524,6,FALSE)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VLOOKUP(AYH830,$A$879:$F$2524,6,FALSE)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VLOOKUP(AYQ830,$A$879:$F$2524,6,FALSE)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VLOOKUP(AYZ830,$A$879:$F$2524,6,FALSE)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VLOOKUP(AZI830,$A$879:$F$2524,6,FALSE)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VLOOKUP(AZR830,$A$879:$F$2524,6,FALSE)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VLOOKUP(BAA830,$A$879:$F$2524,6,FALSE)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VLOOKUP(BAJ830,$A$879:$F$2524,6,FALSE)</f>
        <v>94</v>
      </c>
      <c r="BAN830" s="179" t="s">
        <v>67</v>
      </c>
      <c r="BAO830" s="10">
        <f>BAM830*1.2</f>
        <v>112.8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VLOOKUP(BAS830,$A$879:$F$2524,6,FALSE)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VLOOKUP(BBB830,$A$879:$F$2524,6,FALSE)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VLOOKUP(BBK830,$A$879:$F$2524,6,FALSE)</f>
        <v>94</v>
      </c>
      <c r="BBO830" s="179" t="s">
        <v>67</v>
      </c>
      <c r="BBP830" s="10">
        <f>BBN830*1.2</f>
        <v>112.8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VLOOKUP(BBT830,$A$879:$F$2524,6,FALSE)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VLOOKUP(BCC830,$A$879:$F$2524,6,FALSE)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VLOOKUP(BCL830,$A$879:$F$2524,6,FALSE)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VLOOKUP(BCU830,$A$879:$F$2524,6,FALSE)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VLOOKUP(BDD830,$A$879:$F$2524,6,FALSE)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VLOOKUP(BDM830,$A$879:$F$2524,6,FALSE)</f>
        <v>94</v>
      </c>
      <c r="BDQ830" s="179" t="s">
        <v>67</v>
      </c>
      <c r="BDR830" s="10">
        <f>BDP830*1.2</f>
        <v>112.8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VLOOKUP(BDV830,$A$879:$F$2524,6,FALSE)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VLOOKUP(BEE830,$A$879:$F$2524,6,FALSE)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VLOOKUP(BEN830,$A$879:$F$2524,6,FALSE)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VLOOKUP(BEW830,$A$879:$F$2524,6,FALSE)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VLOOKUP(BFF830,$A$879:$F$2524,6,FALSE)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VLOOKUP(BFO830,$A$879:$F$2524,6,FALSE)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VLOOKUP(BFX830,$A$879:$F$2524,6,FALSE)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VLOOKUP(BGG830,$A$879:$F$2524,6,FALSE)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VLOOKUP(BGP830,$A$879:$F$2524,6,FALSE)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VLOOKUP(BGY830,$A$879:$F$2524,6,FALSE)</f>
        <v>112</v>
      </c>
      <c r="BHC830" s="179" t="s">
        <v>67</v>
      </c>
      <c r="BHD830" s="10">
        <f>BHB830*1.2</f>
        <v>134.4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VLOOKUP(B831,$A$879:$F$2524,6,FALSE)</f>
        <v>94</v>
      </c>
      <c r="F831" s="179" t="s">
        <v>69</v>
      </c>
      <c r="G831" s="10">
        <f>E831*1.1</f>
        <v>103.4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VLOOKUP(K831,$A$879:$F$2524,6,FALSE)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VLOOKUP(T831,$A$879:$F$2524,6,FALSE)</f>
        <v>38</v>
      </c>
      <c r="X831" s="179" t="s">
        <v>69</v>
      </c>
      <c r="Y831" s="10">
        <f>W831*1.1</f>
        <v>41.800000000000004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VLOOKUP(AC831,$A$879:$F$2524,6,FALSE)</f>
        <v>94</v>
      </c>
      <c r="AG831" s="179" t="s">
        <v>69</v>
      </c>
      <c r="AH831" s="10">
        <f>AF831*1.1</f>
        <v>103.4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VLOOKUP(AL831,$A$879:$F$2524,6,FALSE)</f>
        <v>94</v>
      </c>
      <c r="AP831" s="179" t="s">
        <v>69</v>
      </c>
      <c r="AQ831" s="10">
        <f>AO831*1.1</f>
        <v>103.4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VLOOKUP(AU831,$A$879:$F$2524,6,FALSE)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VLOOKUP(BD831,$A$879:$F$2524,6,FALSE)</f>
        <v>59</v>
      </c>
      <c r="BH831" s="179" t="s">
        <v>69</v>
      </c>
      <c r="BI831" s="10">
        <f>BG831*1.1</f>
        <v>64.900000000000006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VLOOKUP(BM831,$A$879:$F$2524,6,FALSE)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VLOOKUP(BV831,$A$879:$F$2524,6,FALSE)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VLOOKUP(CE831,$A$879:$F$2524,6,FALSE)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VLOOKUP(CN831,$A$879:$F$2524,6,FALSE)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VLOOKUP(CW831,$A$879:$F$2524,6,FALSE)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VLOOKUP(DF831,$A$879:$F$2524,6,FALSE)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VLOOKUP(DO831,$A$879:$F$2524,6,FALSE)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VLOOKUP(DX831,$A$879:$F$2524,6,FALSE)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VLOOKUP(EG831,$A$879:$F$2524,6,FALSE)</f>
        <v>76</v>
      </c>
      <c r="EK831" s="179" t="s">
        <v>69</v>
      </c>
      <c r="EL831" s="10">
        <f>EJ831*1.1</f>
        <v>83.600000000000009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VLOOKUP(EP831,$A$879:$F$2524,6,FALSE)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VLOOKUP(EY831,$A$879:$F$2524,6,FALSE)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VLOOKUP(FH831,$A$879:$F$2524,6,FALSE)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VLOOKUP(FQ831,$A$879:$F$2524,6,FALSE)</f>
        <v>94</v>
      </c>
      <c r="FU831" s="179" t="s">
        <v>69</v>
      </c>
      <c r="FV831" s="10">
        <f>FT831*1.1</f>
        <v>103.4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VLOOKUP(FZ831,$A$879:$F$2524,6,FALSE)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VLOOKUP(GI831,$A$879:$F$2524,6,FALSE)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VLOOKUP(GR831,$A$879:$F$2524,6,FALSE)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VLOOKUP(HA831,$A$879:$F$2524,6,FALSE)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VLOOKUP(HJ831,$A$879:$F$2524,6,FALSE)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VLOOKUP(HS831,$A$879:$F$2524,6,FALSE)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VLOOKUP(IB831,$A$879:$F$2524,6,FALSE)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VLOOKUP(IK831,$A$879:$F$2524,6,FALSE)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VLOOKUP(IT831,$A$879:$F$2524,6,FALSE)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VLOOKUP(JC831,$A$879:$F$2524,6,FALSE)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VLOOKUP(JL831,$A$879:$F$2524,6,FALSE)</f>
        <v>59</v>
      </c>
      <c r="JP831" s="179" t="s">
        <v>69</v>
      </c>
      <c r="JQ831" s="10">
        <f>JO831*1.1</f>
        <v>64.900000000000006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VLOOKUP(JU831,$A$879:$F$2524,6,FALSE)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VLOOKUP(KD831,$A$879:$F$2524,6,FALSE)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VLOOKUP(KM831,$A$879:$F$2524,6,FALSE)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VLOOKUP(KV831,$A$879:$F$2524,6,FALSE)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VLOOKUP(LE831,$A$879:$F$2524,6,FALSE)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VLOOKUP(LN831,$A$879:$F$2524,6,FALSE)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VLOOKUP(LW831,$A$879:$F$2524,6,FALSE)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VLOOKUP(MF831,$A$879:$F$2524,6,FALSE)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VLOOKUP(MO831,$A$879:$F$2524,6,FALSE)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VLOOKUP(MX831,$A$879:$F$2524,6,FALSE)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VLOOKUP(NG831,$A$879:$F$2524,6,FALSE)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VLOOKUP(NP831,$A$879:$F$2524,6,FALSE)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VLOOKUP(NY831,$A$879:$F$2524,6,FALSE)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VLOOKUP(OH831,$A$879:$F$2524,6,FALSE)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VLOOKUP(OQ831,$A$879:$F$2524,6,FALSE)</f>
        <v>76</v>
      </c>
      <c r="OU831" s="179" t="s">
        <v>69</v>
      </c>
      <c r="OV831" s="10">
        <f>OT831*1.1</f>
        <v>83.600000000000009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VLOOKUP(OZ831,$A$879:$F$2524,6,FALSE)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VLOOKUP(PI831,$A$879:$F$2524,6,FALSE)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VLOOKUP(PR831,$A$879:$F$2524,6,FALSE)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VLOOKUP(QA831,$A$879:$F$2524,6,FALSE)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VLOOKUP(QJ831,$A$879:$F$2524,6,FALSE)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VLOOKUP(QS831,$A$879:$F$2524,6,FALSE)</f>
        <v>112</v>
      </c>
      <c r="QW831" s="179" t="s">
        <v>69</v>
      </c>
      <c r="QX831" s="10">
        <f>QV831*1.1</f>
        <v>123.20000000000002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VLOOKUP(RB831,$A$879:$F$2524,6,FALSE)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VLOOKUP(RK831,$A$879:$F$2524,6,FALSE)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VLOOKUP(RT831,$A$879:$F$2524,6,FALSE)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VLOOKUP(SC831,$A$879:$F$2524,6,FALSE)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VLOOKUP(SL831,$A$879:$F$2524,6,FALSE)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VLOOKUP(SU831,$A$879:$F$2524,6,FALSE)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VLOOKUP(TD831,$A$879:$F$2524,6,FALSE)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VLOOKUP(TM831,$A$879:$F$2524,6,FALSE)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VLOOKUP(TV831,$A$879:$F$2524,6,FALSE)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VLOOKUP(UE831,$A$879:$F$2524,6,FALSE)</f>
        <v>38</v>
      </c>
      <c r="UI831" s="179" t="s">
        <v>69</v>
      </c>
      <c r="UJ831" s="10">
        <f>UH831*1.1</f>
        <v>41.800000000000004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VLOOKUP(UN831,$A$879:$F$2524,6,FALSE)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VLOOKUP(UW831,$A$879:$F$2524,6,FALSE)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VLOOKUP(VF831,$A$879:$F$2524,6,FALSE)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VLOOKUP(VO831,$A$879:$F$2524,6,FALSE)</f>
        <v>38</v>
      </c>
      <c r="VS831" s="179" t="s">
        <v>69</v>
      </c>
      <c r="VT831" s="10">
        <f>VR831*1.1</f>
        <v>41.800000000000004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VLOOKUP(VX831,$A$879:$F$2524,6,FALSE)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VLOOKUP(WG831,$A$879:$F$2524,6,FALSE)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VLOOKUP(WP831,$A$879:$F$2524,6,FALSE)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VLOOKUP(WY831,$A$879:$F$2524,6,FALSE)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VLOOKUP(XH831,$A$879:$F$2524,6,FALSE)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VLOOKUP(XQ831,$A$879:$F$2524,6,FALSE)</f>
        <v>154</v>
      </c>
      <c r="XU831" s="179" t="s">
        <v>69</v>
      </c>
      <c r="XV831" s="10">
        <f>XT831*1.1</f>
        <v>169.4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VLOOKUP(XZ831,$A$879:$F$2524,6,FALSE)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VLOOKUP(YI831,$A$879:$F$2524,6,FALSE)</f>
        <v>62</v>
      </c>
      <c r="YM831" s="179" t="s">
        <v>69</v>
      </c>
      <c r="YN831" s="10">
        <f>YL831*1.1</f>
        <v>68.2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VLOOKUP(YR831,$A$879:$F$2524,6,FALSE)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VLOOKUP(ZA831,$A$879:$F$2524,6,FALSE)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VLOOKUP(ZJ831,$A$879:$F$2524,6,FALSE)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VLOOKUP(ZS831,$A$879:$F$2524,6,FALSE)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VLOOKUP(AAB831,$A$879:$F$2524,6,FALSE)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VLOOKUP(AAK831,$A$879:$F$2524,6,FALSE)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VLOOKUP(AAT831,$A$879:$F$2524,6,FALSE)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VLOOKUP(ABC831,$A$879:$F$2524,6,FALSE)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VLOOKUP(ABL831,$A$879:$F$2524,6,FALSE)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VLOOKUP(ABU831,$A$879:$F$2524,6,FALSE)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VLOOKUP(ACD831,$A$879:$F$2524,6,FALSE)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VLOOKUP(ACM831,$A$879:$F$2524,6,FALSE)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VLOOKUP(ACV831,$A$879:$F$2524,6,FALSE)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VLOOKUP(ADE831,$A$879:$F$2524,6,FALSE)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VLOOKUP(ADN831,$A$879:$F$2524,6,FALSE)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VLOOKUP(ADW831,$A$879:$F$2524,6,FALSE)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VLOOKUP(AEF831,$A$879:$F$2524,6,FALSE)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VLOOKUP(AEO831,$A$879:$F$2524,6,FALSE)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VLOOKUP(AEX831,$A$879:$F$2524,6,FALSE)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VLOOKUP(AFG831,$A$879:$F$2524,6,FALSE)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VLOOKUP(AFP831,$A$879:$F$2524,6,FALSE)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VLOOKUP(AFY831,$A$879:$F$2524,6,FALSE)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VLOOKUP(AGH831,$A$879:$F$2524,6,FALSE)</f>
        <v>94</v>
      </c>
      <c r="AGL831" s="179" t="s">
        <v>69</v>
      </c>
      <c r="AGM831" s="10">
        <f>AGK831*1.1</f>
        <v>103.4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VLOOKUP(AGQ831,$A$879:$F$2524,6,FALSE)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VLOOKUP(AGZ831,$A$879:$F$2524,6,FALSE)</f>
        <v>76</v>
      </c>
      <c r="AHD831" s="179" t="s">
        <v>69</v>
      </c>
      <c r="AHE831" s="10">
        <f>AHC831*1.1</f>
        <v>83.600000000000009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VLOOKUP(AHI831,$A$879:$F$2524,6,FALSE)</f>
        <v>62</v>
      </c>
      <c r="AHM831" s="179" t="s">
        <v>69</v>
      </c>
      <c r="AHN831" s="10">
        <f>AHL831*1.1</f>
        <v>68.2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VLOOKUP(AHR831,$A$879:$F$2524,6,FALSE)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VLOOKUP(AIA831,$A$879:$F$2524,6,FALSE)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VLOOKUP(AIJ831,$A$879:$F$2524,6,FALSE)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VLOOKUP(AIS831,$A$879:$F$2524,6,FALSE)</f>
        <v>94</v>
      </c>
      <c r="AIW831" s="179" t="s">
        <v>69</v>
      </c>
      <c r="AIX831" s="10">
        <f>AIV831*1.1</f>
        <v>103.4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VLOOKUP(AJB831,$A$879:$F$2524,6,FALSE)</f>
        <v>59</v>
      </c>
      <c r="AJF831" s="179" t="s">
        <v>69</v>
      </c>
      <c r="AJG831" s="10">
        <f>AJE831*1.1</f>
        <v>64.900000000000006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VLOOKUP(AJK831,$A$879:$F$2524,6,FALSE)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VLOOKUP(AJT831,$A$879:$F$2524,6,FALSE)</f>
        <v>94</v>
      </c>
      <c r="AJX831" s="179" t="s">
        <v>69</v>
      </c>
      <c r="AJY831" s="10">
        <f>AJW831*1.1</f>
        <v>103.4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VLOOKUP(AKC831,$A$879:$F$2524,6,FALSE)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VLOOKUP(AKL831,$A$879:$F$2524,6,FALSE)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VLOOKUP(AKU831,$A$879:$F$2524,6,FALSE)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VLOOKUP(ALD831,$A$879:$F$2524,6,FALSE)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VLOOKUP(ALM831,$A$879:$F$2524,6,FALSE)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VLOOKUP(ALV831,$A$879:$F$2524,6,FALSE)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VLOOKUP(AME831,$A$879:$F$2524,6,FALSE)</f>
        <v>60</v>
      </c>
      <c r="AMI831" s="179" t="s">
        <v>69</v>
      </c>
      <c r="AMJ831" s="10">
        <f>AMH831*1.1</f>
        <v>66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VLOOKUP(AMN831,$A$879:$F$2524,6,FALSE)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VLOOKUP(AMW831,$A$879:$F$2524,6,FALSE)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VLOOKUP(ANF831,$A$879:$F$2524,6,FALSE)</f>
        <v>62</v>
      </c>
      <c r="ANJ831" s="179" t="s">
        <v>69</v>
      </c>
      <c r="ANK831" s="10">
        <f>ANI831*1.1</f>
        <v>68.2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VLOOKUP(ANO831,$A$879:$F$2524,6,FALSE)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VLOOKUP(ANX831,$A$879:$F$2524,6,FALSE)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VLOOKUP(AOG831,$A$879:$F$2524,6,FALSE)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VLOOKUP(AOP831,$A$879:$F$2524,6,FALSE)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VLOOKUP(AOY831,$A$879:$F$2524,6,FALSE)</f>
        <v>59</v>
      </c>
      <c r="APC831" s="179" t="s">
        <v>69</v>
      </c>
      <c r="APD831" s="10">
        <f>APB831*1.1</f>
        <v>64.900000000000006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VLOOKUP(APH831,$A$879:$F$2524,6,FALSE)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VLOOKUP(APQ831,$A$879:$F$2524,6,FALSE)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VLOOKUP(APZ831,$A$879:$F$2524,6,FALSE)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VLOOKUP(AQI831,$A$879:$F$2524,6,FALSE)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VLOOKUP(AQR831,$A$879:$F$2524,6,FALSE)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VLOOKUP(ARA831,$A$879:$F$2524,6,FALSE)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VLOOKUP(ARJ831,$A$879:$F$2524,6,FALSE)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VLOOKUP(ARS831,$A$879:$F$2524,6,FALSE)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VLOOKUP(ASB831,$A$879:$F$2524,6,FALSE)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VLOOKUP(ASK831,$A$879:$F$2524,6,FALSE)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VLOOKUP(AST831,$A$879:$F$2524,6,FALSE)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VLOOKUP(ATC831,$A$879:$F$2524,6,FALSE)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VLOOKUP(ATL831,$A$879:$F$2524,6,FALSE)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VLOOKUP(ATU831,$A$879:$F$2524,6,FALSE)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VLOOKUP(AUD831,$A$879:$F$2524,6,FALSE)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VLOOKUP(AUM831,$A$879:$F$2524,6,FALSE)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VLOOKUP(AUV831,$A$879:$F$2524,6,FALSE)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VLOOKUP(AVE831,$A$879:$F$2524,6,FALSE)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VLOOKUP(AVN831,$A$879:$F$2524,6,FALSE)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VLOOKUP(AVW831,$A$879:$F$2524,6,FALSE)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VLOOKUP(AWF831,$A$879:$F$2524,6,FALSE)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VLOOKUP(AWO831,$A$879:$F$2524,6,FALSE)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VLOOKUP(AWX831,$A$879:$F$2524,6,FALSE)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VLOOKUP(AXG831,$A$879:$F$2524,6,FALSE)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VLOOKUP(AXP831,$A$879:$F$2524,6,FALSE)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VLOOKUP(AXY831,$A$879:$F$2524,6,FALSE)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VLOOKUP(AYH831,$A$879:$F$2524,6,FALSE)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VLOOKUP(AYQ831,$A$879:$F$2524,6,FALSE)</f>
        <v>59</v>
      </c>
      <c r="AYU831" s="179" t="s">
        <v>69</v>
      </c>
      <c r="AYV831" s="10">
        <f>AYT831*1.1</f>
        <v>64.900000000000006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VLOOKUP(AYZ831,$A$879:$F$2524,6,FALSE)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VLOOKUP(AZI831,$A$879:$F$2524,6,FALSE)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VLOOKUP(AZR831,$A$879:$F$2524,6,FALSE)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VLOOKUP(BAA831,$A$879:$F$2524,6,FALSE)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VLOOKUP(BAJ831,$A$879:$F$2524,6,FALSE)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VLOOKUP(BAS831,$A$879:$F$2524,6,FALSE)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VLOOKUP(BBB831,$A$879:$F$2524,6,FALSE)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VLOOKUP(BBK831,$A$879:$F$2524,6,FALSE)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VLOOKUP(BBT831,$A$879:$F$2524,6,FALSE)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VLOOKUP(BCC831,$A$879:$F$2524,6,FALSE)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VLOOKUP(BCL831,$A$879:$F$2524,6,FALSE)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VLOOKUP(BCU831,$A$879:$F$2524,6,FALSE)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VLOOKUP(BDD831,$A$879:$F$2524,6,FALSE)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VLOOKUP(BDM831,$A$879:$F$2524,6,FALSE)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VLOOKUP(BDV831,$A$879:$F$2524,6,FALSE)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VLOOKUP(BEE831,$A$879:$F$2524,6,FALSE)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VLOOKUP(BEN831,$A$879:$F$2524,6,FALSE)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VLOOKUP(BEW831,$A$879:$F$2524,6,FALSE)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VLOOKUP(BFF831,$A$879:$F$2524,6,FALSE)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VLOOKUP(BFO831,$A$879:$F$2524,6,FALSE)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VLOOKUP(BFX831,$A$879:$F$2524,6,FALSE)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VLOOKUP(BGG831,$A$879:$F$2524,6,FALSE)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VLOOKUP(BGP831,$A$879:$F$2524,6,FALSE)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VLOOKUP(BGY831,$A$879:$F$2524,6,FALSE)</f>
        <v>59</v>
      </c>
      <c r="BHC831" s="179" t="s">
        <v>69</v>
      </c>
      <c r="BHD831" s="10">
        <f>BHB831*1.1</f>
        <v>64.900000000000006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434.9</v>
      </c>
      <c r="I832" s="233"/>
      <c r="J832" s="179"/>
      <c r="K832" s="437"/>
      <c r="M832" s="179"/>
      <c r="N832" s="179"/>
      <c r="O832" s="179"/>
      <c r="P832" s="10"/>
      <c r="Q832" s="10">
        <f>SUM(P827:P831)</f>
        <v>307.3</v>
      </c>
      <c r="R832" s="233"/>
      <c r="S832" s="179"/>
      <c r="T832" s="437"/>
      <c r="V832" s="179"/>
      <c r="W832" s="179"/>
      <c r="X832" s="179"/>
      <c r="Y832" s="10"/>
      <c r="Z832" s="10">
        <f>SUM(Y827:Y831)</f>
        <v>540.20000000000005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425.20000000000005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565.69999999999993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349.90000000000003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404.1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409.6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346.3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330.8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410.69999999999993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553.6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597.4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344.7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514.6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403.6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573.4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524.80000000000007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332.00000000000006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303.89999999999998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295.89999999999998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345.59999999999997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704.7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527.80000000000007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539.79999999999995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291.70000000000005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543.79999999999995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486.09999999999997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502.29999999999995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286.10000000000002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487.00000000000006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556.29999999999995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365.40000000000003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401.20000000000005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327.8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337.99999999999994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509.2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588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362.69999999999993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492.89999999999992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520.5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411.20000000000005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401.8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240.20000000000002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386.5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185.7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421.4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486.7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470.1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464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436.90000000000003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459.79999999999995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392.8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182.7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543.29999999999995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371.9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434.1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416.3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480.1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176.3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370.9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576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195.39999999999998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383.09999999999997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516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416.6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473.2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166.8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179.8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236.2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361.1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380.6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499.8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470.79999999999995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452.30000000000007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227.8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322.5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414.79999999999995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403.79999999999995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644.90000000000009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559.5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309.3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605.20000000000005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470.59999999999991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557.9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587.9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390.2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488.70000000000005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553.6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381.4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516.9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313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421.1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405.09999999999997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525.20000000000005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492.6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427.8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429.70000000000005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354.70000000000005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318.39999999999998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541.6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157.60000000000002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440.2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462.29999999999995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323.8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564.70000000000005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312.8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292.8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493.50000000000006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310.89999999999998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370.09999999999997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390.4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449.70000000000005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348.4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379.8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525.29999999999995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255.9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598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551.70000000000005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420.7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570.5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599.59999999999991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451.20000000000005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262.10000000000002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427.1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543.79999999999995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534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307.2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380.3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534.5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VLOOKUP(B833,$A$879:$F$2524,6,FALSE)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VLOOKUP(K833,$A$879:$F$2524,6,FALSE)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VLOOKUP(T833,$A$879:$F$2524,6,FALSE)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VLOOKUP(AC833,$A$879:$F$2524,6,FALSE)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VLOOKUP(AL833,$A$879:$F$2524,6,FALSE)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VLOOKUP(AU833,$A$879:$F$2524,6,FALSE)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VLOOKUP(BD833,$A$879:$F$2524,6,FALSE)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VLOOKUP(BM833,$A$879:$F$2524,6,FALSE)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VLOOKUP(BV833,$A$879:$F$2524,6,FALSE)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VLOOKUP(CE833,$A$879:$F$2524,6,FALSE)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VLOOKUP(CN833,$A$879:$F$2524,6,FALSE)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VLOOKUP(CW833,$A$879:$F$2524,6,FALSE)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VLOOKUP(DF833,$A$879:$F$2524,6,FALSE)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VLOOKUP(DO833,$A$879:$F$2524,6,FALSE)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VLOOKUP(DX833,$A$879:$F$2524,6,FALSE)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VLOOKUP(EG833,$A$879:$F$2524,6,FALSE)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VLOOKUP(EP833,$A$879:$F$2524,6,FALSE)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VLOOKUP(EY833,$A$879:$F$2524,6,FALSE)</f>
        <v>60</v>
      </c>
      <c r="FC833" s="179" t="s">
        <v>61</v>
      </c>
      <c r="FD833" s="10">
        <f>FB833*1.5*FA833</f>
        <v>90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VLOOKUP(FH833,$A$879:$F$2524,6,FALSE)</f>
        <v>133</v>
      </c>
      <c r="FL833" s="179" t="s">
        <v>61</v>
      </c>
      <c r="FM833" s="10">
        <f>FK833*1.5*FJ833</f>
        <v>199.5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VLOOKUP(FQ833,$A$879:$F$2524,6,FALSE)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VLOOKUP(FZ833,$A$879:$F$2524,6,FALSE)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VLOOKUP(GI833,$A$879:$F$2524,6,FALSE)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VLOOKUP(GR833,$A$879:$F$2524,6,FALSE)</f>
        <v>133</v>
      </c>
      <c r="GV833" s="179" t="s">
        <v>149</v>
      </c>
      <c r="GW833" s="10">
        <f>GU833*1.5*GT833</f>
        <v>199.5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VLOOKUP(HA833,$A$879:$F$2524,6,FALSE)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VLOOKUP(HJ833,$A$879:$F$2524,6,FALSE)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VLOOKUP(HS833,$A$879:$F$2524,6,FALSE)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VLOOKUP(IB833,$A$879:$F$2524,6,FALSE)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VLOOKUP(IK833,$A$879:$F$2524,6,FALSE)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VLOOKUP(IT833,$A$879:$F$2524,6,FALSE)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VLOOKUP(JC833,$A$879:$F$2524,6,FALSE)</f>
        <v>72</v>
      </c>
      <c r="JG833" s="179" t="s">
        <v>61</v>
      </c>
      <c r="JH833" s="10">
        <f>JF833*1.5*JE833</f>
        <v>108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VLOOKUP(JL833,$A$879:$F$2524,6,FALSE)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VLOOKUP(JU833,$A$879:$F$2524,6,FALSE)</f>
        <v>133</v>
      </c>
      <c r="JY833" s="179" t="s">
        <v>61</v>
      </c>
      <c r="JZ833" s="10">
        <f>JX833*1.5*JW833</f>
        <v>199.5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VLOOKUP(KD833,$A$879:$F$2524,6,FALSE)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VLOOKUP(KM833,$A$879:$F$2524,6,FALSE)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VLOOKUP(KV833,$A$879:$F$2524,6,FALSE)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VLOOKUP(LE833,$A$879:$F$2524,6,FALSE)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VLOOKUP(LN833,$A$879:$F$2524,6,FALSE)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VLOOKUP(LW833,$A$879:$F$2524,6,FALSE)</f>
        <v>134</v>
      </c>
      <c r="MA833" s="179" t="s">
        <v>61</v>
      </c>
      <c r="MB833" s="10">
        <f>LZ833*1.5*LY833</f>
        <v>201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VLOOKUP(MF833,$A$879:$F$2524,6,FALSE)</f>
        <v>133</v>
      </c>
      <c r="MJ833" s="179" t="s">
        <v>61</v>
      </c>
      <c r="MK833" s="10">
        <f>MI833*1.5*MH833</f>
        <v>199.5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VLOOKUP(MO833,$A$879:$F$2524,6,FALSE)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VLOOKUP(MX833,$A$879:$F$2524,6,FALSE)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VLOOKUP(NG833,$A$879:$F$2524,6,FALSE)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VLOOKUP(NP833,$A$879:$F$2524,6,FALSE)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VLOOKUP(NY833,$A$879:$F$2524,6,FALSE)</f>
        <v>133</v>
      </c>
      <c r="OC833" s="179" t="s">
        <v>149</v>
      </c>
      <c r="OD833" s="10">
        <f>OB833*1.5*OA833</f>
        <v>199.5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VLOOKUP(OH833,$A$879:$F$2524,6,FALSE)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VLOOKUP(OQ833,$A$879:$F$2524,6,FALSE)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VLOOKUP(OZ833,$A$879:$F$2524,6,FALSE)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VLOOKUP(PI833,$A$879:$F$2524,6,FALSE)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VLOOKUP(PR833,$A$879:$F$2524,6,FALSE)</f>
        <v>134</v>
      </c>
      <c r="PV833" s="179" t="s">
        <v>61</v>
      </c>
      <c r="PW833" s="10">
        <f>PU833*1.5*PT833</f>
        <v>201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VLOOKUP(QA833,$A$879:$F$2524,6,FALSE)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VLOOKUP(QJ833,$A$879:$F$2524,6,FALSE)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VLOOKUP(QS833,$A$879:$F$2524,6,FALSE)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VLOOKUP(RB833,$A$879:$F$2524,6,FALSE)</f>
        <v>133</v>
      </c>
      <c r="RF833" s="179" t="s">
        <v>61</v>
      </c>
      <c r="RG833" s="10">
        <f>RE833*1.5*RD833</f>
        <v>199.5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VLOOKUP(RK833,$A$879:$F$2524,6,FALSE)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VLOOKUP(RT833,$A$879:$F$2524,6,FALSE)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VLOOKUP(SC833,$A$879:$F$2524,6,FALSE)</f>
        <v>72</v>
      </c>
      <c r="SG833" s="179" t="s">
        <v>61</v>
      </c>
      <c r="SH833" s="10">
        <f>SF833*1.5*SE833</f>
        <v>108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VLOOKUP(SL833,$A$879:$F$2524,6,FALSE)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VLOOKUP(SU833,$A$879:$F$2524,6,FALSE)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VLOOKUP(TD833,$A$879:$F$2524,6,FALSE)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VLOOKUP(TM833,$A$879:$F$2524,6,FALSE)</f>
        <v>43</v>
      </c>
      <c r="TQ833" s="179" t="s">
        <v>61</v>
      </c>
      <c r="TR833" s="10">
        <f>TP833*1.5*TO833</f>
        <v>64.5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VLOOKUP(TV833,$A$879:$F$2524,6,FALSE)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VLOOKUP(UE833,$A$879:$F$2524,6,FALSE)</f>
        <v>72</v>
      </c>
      <c r="UI833" s="179" t="s">
        <v>61</v>
      </c>
      <c r="UJ833" s="10">
        <f>UH833*1.5*UG833</f>
        <v>108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VLOOKUP(UN833,$A$879:$F$2524,6,FALSE)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VLOOKUP(UW833,$A$879:$F$2524,6,FALSE)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VLOOKUP(VF833,$A$879:$F$2524,6,FALSE)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VLOOKUP(VO833,$A$879:$F$2524,6,FALSE)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VLOOKUP(VX833,$A$879:$F$2524,6,FALSE)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VLOOKUP(WG833,$A$879:$F$2524,6,FALSE)</f>
        <v>133</v>
      </c>
      <c r="WK833" s="179" t="s">
        <v>149</v>
      </c>
      <c r="WL833" s="10">
        <f>WJ833*1.5*WI833</f>
        <v>339.15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VLOOKUP(WP833,$A$879:$F$2524,6,FALSE)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VLOOKUP(WY833,$A$879:$F$2524,6,FALSE)</f>
        <v>133</v>
      </c>
      <c r="XC833" s="179" t="s">
        <v>149</v>
      </c>
      <c r="XD833" s="10">
        <f>XB833*1.5*XA833</f>
        <v>339.15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VLOOKUP(XH833,$A$879:$F$2524,6,FALSE)</f>
        <v>89</v>
      </c>
      <c r="XL833" s="179" t="s">
        <v>149</v>
      </c>
      <c r="XM833" s="10">
        <f>XK833*1.5*XJ833</f>
        <v>133.5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VLOOKUP(XQ833,$A$879:$F$2524,6,FALSE)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VLOOKUP(XZ833,$A$879:$F$2524,6,FALSE)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VLOOKUP(YI833,$A$879:$F$2524,6,FALSE)</f>
        <v>133</v>
      </c>
      <c r="YM833" s="179" t="s">
        <v>61</v>
      </c>
      <c r="YN833" s="10">
        <f>YL833*1.5*YK833</f>
        <v>339.15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VLOOKUP(YR833,$A$879:$F$2524,6,FALSE)</f>
        <v>133</v>
      </c>
      <c r="YV833" s="179" t="s">
        <v>149</v>
      </c>
      <c r="YW833" s="10">
        <f>YU833*1.5*YT833</f>
        <v>199.5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VLOOKUP(ZA833,$A$879:$F$2524,6,FALSE)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VLOOKUP(ZJ833,$A$879:$F$2524,6,FALSE)</f>
        <v>213</v>
      </c>
      <c r="ZN833" s="179" t="s">
        <v>149</v>
      </c>
      <c r="ZO833" s="10">
        <f>ZM833*1.5*ZL833</f>
        <v>319.5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VLOOKUP(ZS833,$A$879:$F$2524,6,FALSE)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VLOOKUP(AAB833,$A$879:$F$2524,6,FALSE)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VLOOKUP(AAK833,$A$879:$F$2524,6,FALSE)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VLOOKUP(AAT833,$A$879:$F$2524,6,FALSE)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VLOOKUP(ABC833,$A$879:$F$2524,6,FALSE)</f>
        <v>43</v>
      </c>
      <c r="ABG833" s="179" t="s">
        <v>61</v>
      </c>
      <c r="ABH833" s="10">
        <f>ABF833*1.5*ABE833</f>
        <v>64.5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VLOOKUP(ABL833,$A$879:$F$2524,6,FALSE)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VLOOKUP(ABU833,$A$879:$F$2524,6,FALSE)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VLOOKUP(ACD833,$A$879:$F$2524,6,FALSE)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VLOOKUP(ACM833,$A$879:$F$2524,6,FALSE)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VLOOKUP(ACV833,$A$879:$F$2524,6,FALSE)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VLOOKUP(ADE833,$A$879:$F$2524,6,FALSE)</f>
        <v>43</v>
      </c>
      <c r="ADI833" s="179" t="s">
        <v>149</v>
      </c>
      <c r="ADJ833" s="10">
        <f>ADH833*1.5*ADG833</f>
        <v>64.5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VLOOKUP(ADN833,$A$879:$F$2524,6,FALSE)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VLOOKUP(ADW833,$A$879:$F$2524,6,FALSE)</f>
        <v>175</v>
      </c>
      <c r="AEA833" s="179" t="s">
        <v>149</v>
      </c>
      <c r="AEB833" s="10">
        <f>ADZ833*1.5*ADY833</f>
        <v>446.25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VLOOKUP(AEF833,$A$879:$F$2524,6,FALSE)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VLOOKUP(AEO833,$A$879:$F$2524,6,FALSE)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VLOOKUP(AEX833,$A$879:$F$2524,6,FALSE)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VLOOKUP(AFG833,$A$879:$F$2524,6,FALSE)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VLOOKUP(AFP833,$A$879:$F$2524,6,FALSE)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VLOOKUP(AFY833,$A$879:$F$2524,6,FALSE)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VLOOKUP(AGH833,$A$879:$F$2524,6,FALSE)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VLOOKUP(AGQ833,$A$879:$F$2524,6,FALSE)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VLOOKUP(AGZ833,$A$879:$F$2524,6,FALSE)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VLOOKUP(AHI833,$A$879:$F$2524,6,FALSE)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VLOOKUP(AHR833,$A$879:$F$2524,6,FALSE)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VLOOKUP(AIA833,$A$879:$F$2524,6,FALSE)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VLOOKUP(AIJ833,$A$879:$F$2524,6,FALSE)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VLOOKUP(AIS833,$A$879:$F$2524,6,FALSE)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VLOOKUP(AJB833,$A$879:$F$2524,6,FALSE)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VLOOKUP(AJK833,$A$879:$F$2524,6,FALSE)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VLOOKUP(AJT833,$A$879:$F$2524,6,FALSE)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VLOOKUP(AKC833,$A$879:$F$2524,6,FALSE)</f>
        <v>213</v>
      </c>
      <c r="AKG833" s="179" t="s">
        <v>61</v>
      </c>
      <c r="AKH833" s="10">
        <f>AKF833*1.5*AKE833</f>
        <v>319.5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VLOOKUP(AKL833,$A$879:$F$2524,6,FALSE)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VLOOKUP(AKU833,$A$879:$F$2524,6,FALSE)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VLOOKUP(ALD833,$A$879:$F$2524,6,FALSE)</f>
        <v>133</v>
      </c>
      <c r="ALH833" s="179" t="s">
        <v>61</v>
      </c>
      <c r="ALI833" s="10">
        <f>ALG833*1.5*ALF833</f>
        <v>199.5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VLOOKUP(ALM833,$A$879:$F$2524,6,FALSE)</f>
        <v>72</v>
      </c>
      <c r="ALQ833" s="179" t="s">
        <v>61</v>
      </c>
      <c r="ALR833" s="10">
        <f>ALP833*1.5*ALO833</f>
        <v>108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VLOOKUP(ALV833,$A$879:$F$2524,6,FALSE)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VLOOKUP(AME833,$A$879:$F$2524,6,FALSE)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VLOOKUP(AMN833,$A$879:$F$2524,6,FALSE)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VLOOKUP(AMW833,$A$879:$F$2524,6,FALSE)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VLOOKUP(ANF833,$A$879:$F$2524,6,FALSE)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VLOOKUP(ANO833,$A$879:$F$2524,6,FALSE)</f>
        <v>89</v>
      </c>
      <c r="ANS833" s="179" t="s">
        <v>61</v>
      </c>
      <c r="ANT833" s="10">
        <f>ANR833*1.5*ANQ833</f>
        <v>133.5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VLOOKUP(ANX833,$A$879:$F$2524,6,FALSE)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VLOOKUP(AOG833,$A$879:$F$2524,6,FALSE)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VLOOKUP(AOP833,$A$879:$F$2524,6,FALSE)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VLOOKUP(AOY833,$A$879:$F$2524,6,FALSE)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VLOOKUP(APH833,$A$879:$F$2524,6,FALSE)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VLOOKUP(APQ833,$A$879:$F$2524,6,FALSE)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VLOOKUP(APZ833,$A$879:$F$2524,6,FALSE)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VLOOKUP(AQI833,$A$879:$F$2524,6,FALSE)</f>
        <v>135</v>
      </c>
      <c r="AQM833" s="179" t="s">
        <v>61</v>
      </c>
      <c r="AQN833" s="10">
        <f>AQL833*1.5*AQK833</f>
        <v>202.5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VLOOKUP(AQR833,$A$879:$F$2524,6,FALSE)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VLOOKUP(ARA833,$A$879:$F$2524,6,FALSE)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VLOOKUP(ARJ833,$A$879:$F$2524,6,FALSE)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VLOOKUP(ARS833,$A$879:$F$2524,6,FALSE)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VLOOKUP(ASB833,$A$879:$F$2524,6,FALSE)</f>
        <v>72</v>
      </c>
      <c r="ASF833" s="179" t="s">
        <v>61</v>
      </c>
      <c r="ASG833" s="10">
        <f>ASE833*1.5*ASD833</f>
        <v>108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VLOOKUP(ASK833,$A$879:$F$2524,6,FALSE)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VLOOKUP(AST833,$A$879:$F$2524,6,FALSE)</f>
        <v>43</v>
      </c>
      <c r="ASX833" s="179" t="s">
        <v>61</v>
      </c>
      <c r="ASY833" s="10">
        <f>ASW833*1.5*ASV833</f>
        <v>64.5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VLOOKUP(ATC833,$A$879:$F$2524,6,FALSE)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VLOOKUP(ATL833,$A$879:$F$2524,6,FALSE)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VLOOKUP(ATU833,$A$879:$F$2524,6,FALSE)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VLOOKUP(AUD833,$A$879:$F$2524,6,FALSE)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VLOOKUP(AUM833,$A$879:$F$2524,6,FALSE)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VLOOKUP(AUV833,$A$879:$F$2524,6,FALSE)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VLOOKUP(AVE833,$A$879:$F$2524,6,FALSE)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VLOOKUP(AVN833,$A$879:$F$2524,6,FALSE)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VLOOKUP(AVW833,$A$879:$F$2524,6,FALSE)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VLOOKUP(AWF833,$A$879:$F$2524,6,FALSE)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VLOOKUP(AWO833,$A$879:$F$2524,6,FALSE)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VLOOKUP(AWX833,$A$879:$F$2524,6,FALSE)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VLOOKUP(AXG833,$A$879:$F$2524,6,FALSE)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VLOOKUP(AXP833,$A$879:$F$2524,6,FALSE)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VLOOKUP(AXY833,$A$879:$F$2524,6,FALSE)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VLOOKUP(AYH833,$A$879:$F$2524,6,FALSE)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VLOOKUP(AYQ833,$A$879:$F$2524,6,FALSE)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VLOOKUP(AYZ833,$A$879:$F$2524,6,FALSE)</f>
        <v>72</v>
      </c>
      <c r="AZD833" s="179" t="s">
        <v>61</v>
      </c>
      <c r="AZE833" s="10">
        <f>AZC833*1.5*AZB833</f>
        <v>108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VLOOKUP(AZI833,$A$879:$F$2524,6,FALSE)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VLOOKUP(AZR833,$A$879:$F$2524,6,FALSE)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VLOOKUP(BAA833,$A$879:$F$2524,6,FALSE)</f>
        <v>72</v>
      </c>
      <c r="BAE833" s="179" t="s">
        <v>61</v>
      </c>
      <c r="BAF833" s="10">
        <f>BAD833*1.5*BAC833</f>
        <v>108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VLOOKUP(BAJ833,$A$879:$F$2524,6,FALSE)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VLOOKUP(BAS833,$A$879:$F$2524,6,FALSE)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VLOOKUP(BBB833,$A$879:$F$2524,6,FALSE)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VLOOKUP(BBK833,$A$879:$F$2524,6,FALSE)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VLOOKUP(BBT833,$A$879:$F$2524,6,FALSE)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VLOOKUP(BCC833,$A$879:$F$2524,6,FALSE)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VLOOKUP(BCL833,$A$879:$F$2524,6,FALSE)</f>
        <v>89</v>
      </c>
      <c r="BCP833" s="179" t="s">
        <v>61</v>
      </c>
      <c r="BCQ833" s="10">
        <f>BCO833*1.5*BCN833</f>
        <v>133.5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VLOOKUP(BCU833,$A$879:$F$2524,6,FALSE)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VLOOKUP(BDD833,$A$879:$F$2524,6,FALSE)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VLOOKUP(BDM833,$A$879:$F$2524,6,FALSE)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VLOOKUP(BDV833,$A$879:$F$2524,6,FALSE)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VLOOKUP(BEE833,$A$879:$F$2524,6,FALSE)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VLOOKUP(BEN833,$A$879:$F$2524,6,FALSE)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VLOOKUP(BEW833,$A$879:$F$2524,6,FALSE)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VLOOKUP(BFF833,$A$879:$F$2524,6,FALSE)</f>
        <v>89</v>
      </c>
      <c r="BFJ833" s="179" t="s">
        <v>61</v>
      </c>
      <c r="BFK833" s="10">
        <f>BFI833*1.5*BFH833</f>
        <v>133.5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VLOOKUP(BFO833,$A$879:$F$2524,6,FALSE)</f>
        <v>72</v>
      </c>
      <c r="BFS833" s="179" t="s">
        <v>61</v>
      </c>
      <c r="BFT833" s="10">
        <f>BFR833*1.5*BFQ833</f>
        <v>108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VLOOKUP(BFX833,$A$879:$F$2524,6,FALSE)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VLOOKUP(BGG833,$A$879:$F$2524,6,FALSE)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VLOOKUP(BGP833,$A$879:$F$2524,6,FALSE)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VLOOKUP(BGY833,$A$879:$F$2524,6,FALSE)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VLOOKUP(B834,$A$879:$F$2524,6,FALSE)</f>
        <v>213</v>
      </c>
      <c r="F834" s="179" t="s">
        <v>63</v>
      </c>
      <c r="G834" s="10">
        <f>E834*1.4</f>
        <v>298.2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VLOOKUP(K834,$A$879:$F$2524,6,FALSE)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VLOOKUP(T834,$A$879:$F$2524,6,FALSE)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VLOOKUP(AC834,$A$879:$F$2524,6,FALSE)</f>
        <v>133</v>
      </c>
      <c r="AG834" s="179" t="s">
        <v>63</v>
      </c>
      <c r="AH834" s="10">
        <f>AF834*1.4</f>
        <v>186.2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VLOOKUP(AL834,$A$879:$F$2524,6,FALSE)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VLOOKUP(AU834,$A$879:$F$2524,6,FALSE)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VLOOKUP(BD834,$A$879:$F$2524,6,FALSE)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VLOOKUP(BM834,$A$879:$F$2524,6,FALSE)</f>
        <v>72</v>
      </c>
      <c r="BQ834" s="179" t="s">
        <v>63</v>
      </c>
      <c r="BR834" s="10">
        <f>BP834*1.4</f>
        <v>100.8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VLOOKUP(BV834,$A$879:$F$2524,6,FALSE)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VLOOKUP(CE834,$A$879:$F$2524,6,FALSE)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VLOOKUP(CN834,$A$879:$F$2524,6,FALSE)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VLOOKUP(CW834,$A$879:$F$2524,6,FALSE)</f>
        <v>133</v>
      </c>
      <c r="DA834" s="179" t="s">
        <v>63</v>
      </c>
      <c r="DB834" s="10">
        <f>CZ834*1.4</f>
        <v>186.2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VLOOKUP(DF834,$A$879:$F$2524,6,FALSE)</f>
        <v>213</v>
      </c>
      <c r="DJ834" s="179" t="s">
        <v>63</v>
      </c>
      <c r="DK834" s="10">
        <f>DI834*1.4</f>
        <v>298.2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VLOOKUP(DO834,$A$879:$F$2524,6,FALSE)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VLOOKUP(DX834,$A$879:$F$2524,6,FALSE)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VLOOKUP(EG834,$A$879:$F$2524,6,FALSE)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VLOOKUP(EP834,$A$879:$F$2524,6,FALSE)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VLOOKUP(EY834,$A$879:$F$2524,6,FALSE)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VLOOKUP(FH834,$A$879:$F$2524,6,FALSE)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VLOOKUP(FQ834,$A$879:$F$2524,6,FALSE)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VLOOKUP(FZ834,$A$879:$F$2524,6,FALSE)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VLOOKUP(GI834,$A$879:$F$2524,6,FALSE)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VLOOKUP(GR834,$A$879:$F$2524,6,FALSE)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VLOOKUP(HA834,$A$879:$F$2524,6,FALSE)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VLOOKUP(HJ834,$A$879:$F$2524,6,FALSE)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VLOOKUP(HS834,$A$879:$F$2524,6,FALSE)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VLOOKUP(IB834,$A$879:$F$2524,6,FALSE)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VLOOKUP(IK834,$A$879:$F$2524,6,FALSE)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VLOOKUP(IT834,$A$879:$F$2524,6,FALSE)</f>
        <v>213</v>
      </c>
      <c r="IX834" s="179" t="s">
        <v>63</v>
      </c>
      <c r="IY834" s="10">
        <f>IW834*1.4</f>
        <v>298.2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VLOOKUP(JC834,$A$879:$F$2524,6,FALSE)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VLOOKUP(JL834,$A$879:$F$2524,6,FALSE)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VLOOKUP(JU834,$A$879:$F$2524,6,FALSE)</f>
        <v>213</v>
      </c>
      <c r="JY834" s="179" t="s">
        <v>63</v>
      </c>
      <c r="JZ834" s="10">
        <f>JX834*1.4</f>
        <v>298.2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VLOOKUP(KD834,$A$879:$F$2524,6,FALSE)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VLOOKUP(KM834,$A$879:$F$2524,6,FALSE)</f>
        <v>60</v>
      </c>
      <c r="KQ834" s="179" t="s">
        <v>63</v>
      </c>
      <c r="KR834" s="10">
        <f>KP834*1.4</f>
        <v>84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VLOOKUP(KV834,$A$879:$F$2524,6,FALSE)</f>
        <v>133</v>
      </c>
      <c r="KZ834" s="179" t="s">
        <v>63</v>
      </c>
      <c r="LA834" s="10">
        <f>KY834*1.4</f>
        <v>186.2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VLOOKUP(LE834,$A$879:$F$2524,6,FALSE)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VLOOKUP(LN834,$A$879:$F$2524,6,FALSE)</f>
        <v>133</v>
      </c>
      <c r="LR834" s="179" t="s">
        <v>63</v>
      </c>
      <c r="LS834" s="10">
        <f>LQ834*1.4</f>
        <v>186.2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VLOOKUP(LW834,$A$879:$F$2524,6,FALSE)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VLOOKUP(MF834,$A$879:$F$2524,6,FALSE)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VLOOKUP(MO834,$A$879:$F$2524,6,FALSE)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VLOOKUP(MX834,$A$879:$F$2524,6,FALSE)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VLOOKUP(NG834,$A$879:$F$2524,6,FALSE)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VLOOKUP(NP834,$A$879:$F$2524,6,FALSE)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VLOOKUP(NY834,$A$879:$F$2524,6,FALSE)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VLOOKUP(OH834,$A$879:$F$2524,6,FALSE)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VLOOKUP(OQ834,$A$879:$F$2524,6,FALSE)</f>
        <v>213</v>
      </c>
      <c r="OU834" s="179" t="s">
        <v>63</v>
      </c>
      <c r="OV834" s="10">
        <f>OT834*1.4</f>
        <v>298.2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VLOOKUP(OZ834,$A$879:$F$2524,6,FALSE)</f>
        <v>60</v>
      </c>
      <c r="PD834" s="179" t="s">
        <v>63</v>
      </c>
      <c r="PE834" s="10">
        <f>PC834*1.4</f>
        <v>84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VLOOKUP(PI834,$A$879:$F$2524,6,FALSE)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VLOOKUP(PR834,$A$879:$F$2524,6,FALSE)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VLOOKUP(QA834,$A$879:$F$2524,6,FALSE)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VLOOKUP(QJ834,$A$879:$F$2524,6,FALSE)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VLOOKUP(QS834,$A$879:$F$2524,6,FALSE)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VLOOKUP(RB834,$A$879:$F$2524,6,FALSE)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VLOOKUP(RK834,$A$879:$F$2524,6,FALSE)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VLOOKUP(RT834,$A$879:$F$2524,6,FALSE)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VLOOKUP(SC834,$A$879:$F$2524,6,FALSE)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VLOOKUP(SL834,$A$879:$F$2524,6,FALSE)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VLOOKUP(SU834,$A$879:$F$2524,6,FALSE)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VLOOKUP(TD834,$A$879:$F$2524,6,FALSE)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VLOOKUP(TM834,$A$879:$F$2524,6,FALSE)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VLOOKUP(TV834,$A$879:$F$2524,6,FALSE)</f>
        <v>148</v>
      </c>
      <c r="TZ834" s="179" t="s">
        <v>63</v>
      </c>
      <c r="UA834" s="10">
        <f>TY834*1.4</f>
        <v>207.2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VLOOKUP(UE834,$A$879:$F$2524,6,FALSE)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VLOOKUP(UN834,$A$879:$F$2524,6,FALSE)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VLOOKUP(UW834,$A$879:$F$2524,6,FALSE)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VLOOKUP(VF834,$A$879:$F$2524,6,FALSE)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VLOOKUP(VO834,$A$879:$F$2524,6,FALSE)</f>
        <v>148</v>
      </c>
      <c r="VS834" s="179" t="s">
        <v>63</v>
      </c>
      <c r="VT834" s="10">
        <f>VR834*1.4</f>
        <v>207.2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VLOOKUP(VX834,$A$879:$F$2524,6,FALSE)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VLOOKUP(WG834,$A$879:$F$2524,6,FALSE)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VLOOKUP(WP834,$A$879:$F$2524,6,FALSE)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VLOOKUP(WY834,$A$879:$F$2524,6,FALSE)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1" t="s">
        <v>1715</v>
      </c>
      <c r="XJ834" s="180"/>
      <c r="XK834" s="180">
        <f>VLOOKUP(XH834,$A$879:$F$2524,6,FALSE)</f>
        <v>60</v>
      </c>
      <c r="XL834" s="179" t="s">
        <v>63</v>
      </c>
      <c r="XM834" s="10">
        <f>XK834*1.4</f>
        <v>84</v>
      </c>
      <c r="XO834" s="239"/>
      <c r="XP834" s="179" t="s">
        <v>96</v>
      </c>
      <c r="XQ834" s="361" t="s">
        <v>435</v>
      </c>
      <c r="XS834" s="180"/>
      <c r="XT834" s="180">
        <f>VLOOKUP(XQ834,$A$879:$F$2524,6,FALSE)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VLOOKUP(XZ834,$A$879:$F$2524,6,FALSE)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VLOOKUP(YI834,$A$879:$F$2524,6,FALSE)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VLOOKUP(YR834,$A$879:$F$2524,6,FALSE)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1" t="s">
        <v>465</v>
      </c>
      <c r="ZC834" s="180"/>
      <c r="ZD834" s="180">
        <f>VLOOKUP(ZA834,$A$879:$F$2524,6,FALSE)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VLOOKUP(ZJ834,$A$879:$F$2524,6,FALSE)</f>
        <v>133</v>
      </c>
      <c r="ZN834" s="179" t="s">
        <v>63</v>
      </c>
      <c r="ZO834" s="10">
        <f>ZM834*1.4</f>
        <v>186.2</v>
      </c>
      <c r="ZQ834" s="239"/>
      <c r="ZR834" s="179" t="s">
        <v>96</v>
      </c>
      <c r="ZS834" s="361" t="s">
        <v>975</v>
      </c>
      <c r="ZU834" s="180"/>
      <c r="ZV834" s="180">
        <f>VLOOKUP(ZS834,$A$879:$F$2524,6,FALSE)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VLOOKUP(AAB834,$A$879:$F$2524,6,FALSE)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VLOOKUP(AAK834,$A$879:$F$2524,6,FALSE)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VLOOKUP(AAT834,$A$879:$F$2524,6,FALSE)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VLOOKUP(ABC834,$A$879:$F$2524,6,FALSE)</f>
        <v>213</v>
      </c>
      <c r="ABG834" s="179" t="s">
        <v>63</v>
      </c>
      <c r="ABH834" s="10">
        <f>ABF834*1.4</f>
        <v>298.2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VLOOKUP(ABL834,$A$879:$F$2524,6,FALSE)</f>
        <v>43</v>
      </c>
      <c r="ABP834" s="179" t="s">
        <v>63</v>
      </c>
      <c r="ABQ834" s="10">
        <f>ABO834*1.4</f>
        <v>60.199999999999996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VLOOKUP(ABU834,$A$879:$F$2524,6,FALSE)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VLOOKUP(ACD834,$A$879:$F$2524,6,FALSE)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VLOOKUP(ACM834,$A$879:$F$2524,6,FALSE)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VLOOKUP(ACV834,$A$879:$F$2524,6,FALSE)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VLOOKUP(ADE834,$A$879:$F$2524,6,FALSE)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VLOOKUP(ADN834,$A$879:$F$2524,6,FALSE)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VLOOKUP(ADW834,$A$879:$F$2524,6,FALSE)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VLOOKUP(AEF834,$A$879:$F$2524,6,FALSE)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VLOOKUP(AEO834,$A$879:$F$2524,6,FALSE)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VLOOKUP(AEX834,$A$879:$F$2524,6,FALSE)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VLOOKUP(AFG834,$A$879:$F$2524,6,FALSE)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VLOOKUP(AFP834,$A$879:$F$2524,6,FALSE)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VLOOKUP(AFY834,$A$879:$F$2524,6,FALSE)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VLOOKUP(AGH834,$A$879:$F$2524,6,FALSE)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VLOOKUP(AGQ834,$A$879:$F$2524,6,FALSE)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VLOOKUP(AGZ834,$A$879:$F$2524,6,FALSE)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VLOOKUP(AHI834,$A$879:$F$2524,6,FALSE)</f>
        <v>133</v>
      </c>
      <c r="AHM834" s="179" t="s">
        <v>63</v>
      </c>
      <c r="AHN834" s="10">
        <f>AHL834*1.4</f>
        <v>186.2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VLOOKUP(AHR834,$A$879:$F$2524,6,FALSE)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VLOOKUP(AIA834,$A$879:$F$2524,6,FALSE)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VLOOKUP(AIJ834,$A$879:$F$2524,6,FALSE)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VLOOKUP(AIS834,$A$879:$F$2524,6,FALSE)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VLOOKUP(AJB834,$A$879:$F$2524,6,FALSE)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VLOOKUP(AJK834,$A$879:$F$2524,6,FALSE)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VLOOKUP(AJT834,$A$879:$F$2524,6,FALSE)</f>
        <v>213</v>
      </c>
      <c r="AJX834" s="179" t="s">
        <v>63</v>
      </c>
      <c r="AJY834" s="10">
        <f>AJW834*1.4</f>
        <v>298.2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VLOOKUP(AKC834,$A$879:$F$2524,6,FALSE)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VLOOKUP(AKL834,$A$879:$F$2524,6,FALSE)</f>
        <v>43</v>
      </c>
      <c r="AKP834" s="179" t="s">
        <v>63</v>
      </c>
      <c r="AKQ834" s="10">
        <f>AKO834*1.4</f>
        <v>60.199999999999996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VLOOKUP(AKU834,$A$879:$F$2524,6,FALSE)</f>
        <v>72</v>
      </c>
      <c r="AKY834" s="179" t="s">
        <v>63</v>
      </c>
      <c r="AKZ834" s="10">
        <f>AKX834*1.4</f>
        <v>100.8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VLOOKUP(ALD834,$A$879:$F$2524,6,FALSE)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VLOOKUP(ALM834,$A$879:$F$2524,6,FALSE)</f>
        <v>133</v>
      </c>
      <c r="ALQ834" s="179" t="s">
        <v>63</v>
      </c>
      <c r="ALR834" s="10">
        <f>ALP834*1.4</f>
        <v>186.2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VLOOKUP(ALV834,$A$879:$F$2524,6,FALSE)</f>
        <v>133</v>
      </c>
      <c r="ALZ834" s="179" t="s">
        <v>63</v>
      </c>
      <c r="AMA834" s="10">
        <f>ALY834*1.4</f>
        <v>186.2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VLOOKUP(AME834,$A$879:$F$2524,6,FALSE)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VLOOKUP(AMN834,$A$879:$F$2524,6,FALSE)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VLOOKUP(AMW834,$A$879:$F$2524,6,FALSE)</f>
        <v>43</v>
      </c>
      <c r="ANA834" s="179" t="s">
        <v>63</v>
      </c>
      <c r="ANB834" s="10">
        <f>AMZ834*1.4</f>
        <v>60.199999999999996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VLOOKUP(ANF834,$A$879:$F$2524,6,FALSE)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VLOOKUP(ANO834,$A$879:$F$2524,6,FALSE)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VLOOKUP(ANX834,$A$879:$F$2524,6,FALSE)</f>
        <v>43</v>
      </c>
      <c r="AOB834" s="179" t="s">
        <v>63</v>
      </c>
      <c r="AOC834" s="10">
        <f>AOA834*1.4</f>
        <v>60.199999999999996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VLOOKUP(AOG834,$A$879:$F$2524,6,FALSE)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VLOOKUP(AOP834,$A$879:$F$2524,6,FALSE)</f>
        <v>213</v>
      </c>
      <c r="AOT834" s="179" t="s">
        <v>63</v>
      </c>
      <c r="AOU834" s="10">
        <f>AOS834*1.4</f>
        <v>298.2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VLOOKUP(AOY834,$A$879:$F$2524,6,FALSE)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VLOOKUP(APH834,$A$879:$F$2524,6,FALSE)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VLOOKUP(APQ834,$A$879:$F$2524,6,FALSE)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VLOOKUP(APZ834,$A$879:$F$2524,6,FALSE)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VLOOKUP(AQI834,$A$879:$F$2524,6,FALSE)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VLOOKUP(AQR834,$A$879:$F$2524,6,FALSE)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VLOOKUP(ARA834,$A$879:$F$2524,6,FALSE)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VLOOKUP(ARJ834,$A$879:$F$2524,6,FALSE)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VLOOKUP(ARS834,$A$879:$F$2524,6,FALSE)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VLOOKUP(ASB834,$A$879:$F$2524,6,FALSE)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VLOOKUP(ASK834,$A$879:$F$2524,6,FALSE)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VLOOKUP(AST834,$A$879:$F$2524,6,FALSE)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VLOOKUP(ATC834,$A$879:$F$2524,6,FALSE)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VLOOKUP(ATL834,$A$879:$F$2524,6,FALSE)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VLOOKUP(ATU834,$A$879:$F$2524,6,FALSE)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VLOOKUP(AUD834,$A$879:$F$2524,6,FALSE)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VLOOKUP(AUM834,$A$879:$F$2524,6,FALSE)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VLOOKUP(AUV834,$A$879:$F$2524,6,FALSE)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VLOOKUP(AVE834,$A$879:$F$2524,6,FALSE)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VLOOKUP(AVN834,$A$879:$F$2524,6,FALSE)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VLOOKUP(AVW834,$A$879:$F$2524,6,FALSE)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VLOOKUP(AWF834,$A$879:$F$2524,6,FALSE)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VLOOKUP(AWO834,$A$879:$F$2524,6,FALSE)</f>
        <v>133</v>
      </c>
      <c r="AWS834" s="179" t="s">
        <v>63</v>
      </c>
      <c r="AWT834" s="10">
        <f>AWR834*1.4</f>
        <v>186.2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VLOOKUP(AWX834,$A$879:$F$2524,6,FALSE)</f>
        <v>133</v>
      </c>
      <c r="AXB834" s="179" t="s">
        <v>63</v>
      </c>
      <c r="AXC834" s="10">
        <f>AXA834*1.4</f>
        <v>186.2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VLOOKUP(AXG834,$A$879:$F$2524,6,FALSE)</f>
        <v>213</v>
      </c>
      <c r="AXK834" s="179" t="s">
        <v>63</v>
      </c>
      <c r="AXL834" s="10">
        <f>AXJ834*1.4</f>
        <v>298.2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VLOOKUP(AXP834,$A$879:$F$2524,6,FALSE)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VLOOKUP(AXY834,$A$879:$F$2524,6,FALSE)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VLOOKUP(AYH834,$A$879:$F$2524,6,FALSE)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VLOOKUP(AYQ834,$A$879:$F$2524,6,FALSE)</f>
        <v>72</v>
      </c>
      <c r="AYU834" s="179" t="s">
        <v>63</v>
      </c>
      <c r="AYV834" s="10">
        <f>AYT834*1.4</f>
        <v>100.8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VLOOKUP(AYZ834,$A$879:$F$2524,6,FALSE)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VLOOKUP(AZI834,$A$879:$F$2524,6,FALSE)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VLOOKUP(AZR834,$A$879:$F$2524,6,FALSE)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VLOOKUP(BAA834,$A$879:$F$2524,6,FALSE)</f>
        <v>133</v>
      </c>
      <c r="BAE834" s="179" t="s">
        <v>63</v>
      </c>
      <c r="BAF834" s="10">
        <f>BAD834*1.4</f>
        <v>186.2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VLOOKUP(BAJ834,$A$879:$F$2524,6,FALSE)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VLOOKUP(BAS834,$A$879:$F$2524,6,FALSE)</f>
        <v>89</v>
      </c>
      <c r="BAW834" s="179" t="s">
        <v>63</v>
      </c>
      <c r="BAX834" s="10">
        <f>BAV834*1.4</f>
        <v>124.6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VLOOKUP(BBB834,$A$879:$F$2524,6,FALSE)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VLOOKUP(BBK834,$A$879:$F$2524,6,FALSE)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VLOOKUP(BBT834,$A$879:$F$2524,6,FALSE)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VLOOKUP(BCC834,$A$879:$F$2524,6,FALSE)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VLOOKUP(BCL834,$A$879:$F$2524,6,FALSE)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VLOOKUP(BCU834,$A$879:$F$2524,6,FALSE)</f>
        <v>213</v>
      </c>
      <c r="BCY834" s="179" t="s">
        <v>63</v>
      </c>
      <c r="BCZ834" s="10">
        <f>BCX834*1.4</f>
        <v>298.2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VLOOKUP(BDD834,$A$879:$F$2524,6,FALSE)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VLOOKUP(BDM834,$A$879:$F$2524,6,FALSE)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VLOOKUP(BDV834,$A$879:$F$2524,6,FALSE)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VLOOKUP(BEE834,$A$879:$F$2524,6,FALSE)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VLOOKUP(BEN834,$A$879:$F$2524,6,FALSE)</f>
        <v>175</v>
      </c>
      <c r="BER834" s="179" t="s">
        <v>63</v>
      </c>
      <c r="BES834" s="10">
        <f>BEQ834*1.4</f>
        <v>244.99999999999997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VLOOKUP(BEW834,$A$879:$F$2524,6,FALSE)</f>
        <v>131</v>
      </c>
      <c r="BFA834" s="179" t="s">
        <v>63</v>
      </c>
      <c r="BFB834" s="10">
        <f>BEZ834*1.4</f>
        <v>183.39999999999998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VLOOKUP(BFF834,$A$879:$F$2524,6,FALSE)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VLOOKUP(BFO834,$A$879:$F$2524,6,FALSE)</f>
        <v>43</v>
      </c>
      <c r="BFS834" s="179" t="s">
        <v>63</v>
      </c>
      <c r="BFT834" s="10">
        <f>BFR834*1.4</f>
        <v>60.199999999999996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VLOOKUP(BFX834,$A$879:$F$2524,6,FALSE)</f>
        <v>89</v>
      </c>
      <c r="BGB834" s="179" t="s">
        <v>63</v>
      </c>
      <c r="BGC834" s="10">
        <f>BGA834*1.4</f>
        <v>124.6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VLOOKUP(BGG834,$A$879:$F$2524,6,FALSE)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VLOOKUP(BGP834,$A$879:$F$2524,6,FALSE)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VLOOKUP(BGY834,$A$879:$F$2524,6,FALSE)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VLOOKUP(B835,$A$879:$F$2524,6,FALSE)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VLOOKUP(K835,$A$879:$F$2524,6,FALSE)</f>
        <v>133</v>
      </c>
      <c r="O835" s="179" t="s">
        <v>65</v>
      </c>
      <c r="P835" s="10">
        <f>N835*1.3</f>
        <v>172.9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VLOOKUP(T835,$A$879:$F$2524,6,FALSE)</f>
        <v>213</v>
      </c>
      <c r="X835" s="179" t="s">
        <v>65</v>
      </c>
      <c r="Y835" s="10">
        <f>W835*1.3</f>
        <v>276.90000000000003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VLOOKUP(AC835,$A$879:$F$2524,6,FALSE)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VLOOKUP(AL835,$A$879:$F$2524,6,FALSE)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VLOOKUP(AU835,$A$879:$F$2524,6,FALSE)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VLOOKUP(BD835,$A$879:$F$2524,6,FALSE)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VLOOKUP(BM835,$A$879:$F$2524,6,FALSE)</f>
        <v>133</v>
      </c>
      <c r="BQ835" s="179" t="s">
        <v>65</v>
      </c>
      <c r="BR835" s="10">
        <f>BP835*1.3</f>
        <v>172.9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VLOOKUP(BV835,$A$879:$F$2524,6,FALSE)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VLOOKUP(CE835,$A$879:$F$2524,6,FALSE)</f>
        <v>27</v>
      </c>
      <c r="CI835" s="179" t="s">
        <v>65</v>
      </c>
      <c r="CJ835" s="10">
        <f>CH835*1.3</f>
        <v>35.1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VLOOKUP(CN835,$A$879:$F$2524,6,FALSE)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VLOOKUP(CW835,$A$879:$F$2524,6,FALSE)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VLOOKUP(DF835,$A$879:$F$2524,6,FALSE)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VLOOKUP(DO835,$A$879:$F$2524,6,FALSE)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VLOOKUP(DX835,$A$879:$F$2524,6,FALSE)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VLOOKUP(EG835,$A$879:$F$2524,6,FALSE)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VLOOKUP(EP835,$A$879:$F$2524,6,FALSE)</f>
        <v>72</v>
      </c>
      <c r="ET835" s="179" t="s">
        <v>65</v>
      </c>
      <c r="EU835" s="10">
        <f>ES835*1.3</f>
        <v>93.600000000000009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VLOOKUP(EY835,$A$879:$F$2524,6,FALSE)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VLOOKUP(FH835,$A$879:$F$2524,6,FALSE)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VLOOKUP(FQ835,$A$879:$F$2524,6,FALSE)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VLOOKUP(FZ835,$A$879:$F$2524,6,FALSE)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VLOOKUP(GI835,$A$879:$F$2524,6,FALSE)</f>
        <v>89</v>
      </c>
      <c r="GM835" s="179" t="s">
        <v>65</v>
      </c>
      <c r="GN835" s="10">
        <f>GL835*1.3</f>
        <v>115.7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VLOOKUP(GR835,$A$879:$F$2524,6,FALSE)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VLOOKUP(HA835,$A$879:$F$2524,6,FALSE)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VLOOKUP(HJ835,$A$879:$F$2524,6,FALSE)</f>
        <v>213</v>
      </c>
      <c r="HN835" s="179" t="s">
        <v>65</v>
      </c>
      <c r="HO835" s="10">
        <f>HM835*1.3</f>
        <v>276.90000000000003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VLOOKUP(HS835,$A$879:$F$2524,6,FALSE)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VLOOKUP(IB835,$A$879:$F$2524,6,FALSE)</f>
        <v>89</v>
      </c>
      <c r="IF835" s="179" t="s">
        <v>65</v>
      </c>
      <c r="IG835" s="10">
        <f>IE835*1.3</f>
        <v>115.7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VLOOKUP(IK835,$A$879:$F$2524,6,FALSE)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VLOOKUP(IT835,$A$879:$F$2524,6,FALSE)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VLOOKUP(JC835,$A$879:$F$2524,6,FALSE)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VLOOKUP(JL835,$A$879:$F$2524,6,FALSE)</f>
        <v>133</v>
      </c>
      <c r="JP835" s="179" t="s">
        <v>65</v>
      </c>
      <c r="JQ835" s="10">
        <f>JO835*1.3</f>
        <v>172.9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VLOOKUP(JU835,$A$879:$F$2524,6,FALSE)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VLOOKUP(KD835,$A$879:$F$2524,6,FALSE)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VLOOKUP(KM835,$A$879:$F$2524,6,FALSE)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VLOOKUP(KV835,$A$879:$F$2524,6,FALSE)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VLOOKUP(LE835,$A$879:$F$2524,6,FALSE)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VLOOKUP(LN835,$A$879:$F$2524,6,FALSE)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VLOOKUP(LW835,$A$879:$F$2524,6,FALSE)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VLOOKUP(MF835,$A$879:$F$2524,6,FALSE)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VLOOKUP(MO835,$A$879:$F$2524,6,FALSE)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VLOOKUP(MX835,$A$879:$F$2524,6,FALSE)</f>
        <v>133</v>
      </c>
      <c r="NB835" s="179" t="s">
        <v>65</v>
      </c>
      <c r="NC835" s="10">
        <f>NA835*1.3</f>
        <v>172.9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VLOOKUP(NG835,$A$879:$F$2524,6,FALSE)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VLOOKUP(NP835,$A$879:$F$2524,6,FALSE)</f>
        <v>43</v>
      </c>
      <c r="NT835" s="179" t="s">
        <v>65</v>
      </c>
      <c r="NU835" s="10">
        <f>NS835*1.3</f>
        <v>55.9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VLOOKUP(NY835,$A$879:$F$2524,6,FALSE)</f>
        <v>72</v>
      </c>
      <c r="OC835" s="179" t="s">
        <v>65</v>
      </c>
      <c r="OD835" s="10">
        <f>OB835*1.3</f>
        <v>93.600000000000009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VLOOKUP(OH835,$A$879:$F$2524,6,FALSE)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VLOOKUP(OQ835,$A$879:$F$2524,6,FALSE)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VLOOKUP(OZ835,$A$879:$F$2524,6,FALSE)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VLOOKUP(PI835,$A$879:$F$2524,6,FALSE)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VLOOKUP(PR835,$A$879:$F$2524,6,FALSE)</f>
        <v>43</v>
      </c>
      <c r="PV835" s="179" t="s">
        <v>65</v>
      </c>
      <c r="PW835" s="10">
        <f>PU835*1.3</f>
        <v>55.9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VLOOKUP(QA835,$A$879:$F$2524,6,FALSE)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VLOOKUP(QJ835,$A$879:$F$2524,6,FALSE)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VLOOKUP(QS835,$A$879:$F$2524,6,FALSE)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VLOOKUP(RB835,$A$879:$F$2524,6,FALSE)</f>
        <v>165</v>
      </c>
      <c r="RF835" s="179" t="s">
        <v>65</v>
      </c>
      <c r="RG835" s="10">
        <f>RE835*1.3</f>
        <v>214.5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VLOOKUP(RK835,$A$879:$F$2524,6,FALSE)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VLOOKUP(RT835,$A$879:$F$2524,6,FALSE)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VLOOKUP(SC835,$A$879:$F$2524,6,FALSE)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VLOOKUP(SL835,$A$879:$F$2524,6,FALSE)</f>
        <v>60</v>
      </c>
      <c r="SP835" s="179" t="s">
        <v>65</v>
      </c>
      <c r="SQ835" s="10">
        <f>SO835*1.3</f>
        <v>78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VLOOKUP(SU835,$A$879:$F$2524,6,FALSE)</f>
        <v>72</v>
      </c>
      <c r="SY835" s="179" t="s">
        <v>65</v>
      </c>
      <c r="SZ835" s="10">
        <f>SX835*1.3</f>
        <v>93.600000000000009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VLOOKUP(TD835,$A$879:$F$2524,6,FALSE)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VLOOKUP(TM835,$A$879:$F$2524,6,FALSE)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VLOOKUP(TV835,$A$879:$F$2524,6,FALSE)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VLOOKUP(UE835,$A$879:$F$2524,6,FALSE)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VLOOKUP(UN835,$A$879:$F$2524,6,FALSE)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VLOOKUP(UW835,$A$879:$F$2524,6,FALSE)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VLOOKUP(VF835,$A$879:$F$2524,6,FALSE)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VLOOKUP(VO835,$A$879:$F$2524,6,FALSE)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VLOOKUP(VX835,$A$879:$F$2524,6,FALSE)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VLOOKUP(WG835,$A$879:$F$2524,6,FALSE)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VLOOKUP(WP835,$A$879:$F$2524,6,FALSE)</f>
        <v>131</v>
      </c>
      <c r="WT835" s="179" t="s">
        <v>65</v>
      </c>
      <c r="WU835" s="10">
        <f>WS835*1.3</f>
        <v>170.3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VLOOKUP(WY835,$A$879:$F$2524,6,FALSE)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VLOOKUP(XH835,$A$879:$F$2524,6,FALSE)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VLOOKUP(XQ835,$A$879:$F$2524,6,FALSE)</f>
        <v>72</v>
      </c>
      <c r="XU835" s="179" t="s">
        <v>65</v>
      </c>
      <c r="XV835" s="10">
        <f>XT835*1.3</f>
        <v>93.600000000000009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VLOOKUP(XZ835,$A$879:$F$2524,6,FALSE)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VLOOKUP(YI835,$A$879:$F$2524,6,FALSE)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VLOOKUP(YR835,$A$879:$F$2524,6,FALSE)</f>
        <v>134</v>
      </c>
      <c r="YV835" s="179" t="s">
        <v>65</v>
      </c>
      <c r="YW835" s="10">
        <f>YU835*1.3</f>
        <v>174.20000000000002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VLOOKUP(ZA835,$A$879:$F$2524,6,FALSE)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VLOOKUP(ZJ835,$A$879:$F$2524,6,FALSE)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1" t="s">
        <v>440</v>
      </c>
      <c r="ZU835" s="180"/>
      <c r="ZV835" s="180">
        <f>VLOOKUP(ZS835,$A$879:$F$2524,6,FALSE)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VLOOKUP(AAB835,$A$879:$F$2524,6,FALSE)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VLOOKUP(AAK835,$A$879:$F$2524,6,FALSE)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VLOOKUP(AAT835,$A$879:$F$2524,6,FALSE)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VLOOKUP(ABC835,$A$879:$F$2524,6,FALSE)</f>
        <v>133</v>
      </c>
      <c r="ABG835" s="179" t="s">
        <v>65</v>
      </c>
      <c r="ABH835" s="10">
        <f>ABF835*1.3</f>
        <v>172.9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VLOOKUP(ABL835,$A$879:$F$2524,6,FALSE)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VLOOKUP(ABU835,$A$879:$F$2524,6,FALSE)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VLOOKUP(ACD835,$A$879:$F$2524,6,FALSE)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VLOOKUP(ACM835,$A$879:$F$2524,6,FALSE)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VLOOKUP(ACV835,$A$879:$F$2524,6,FALSE)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VLOOKUP(ADE835,$A$879:$F$2524,6,FALSE)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VLOOKUP(ADN835,$A$879:$F$2524,6,FALSE)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VLOOKUP(ADW835,$A$879:$F$2524,6,FALSE)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VLOOKUP(AEF835,$A$879:$F$2524,6,FALSE)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VLOOKUP(AEO835,$A$879:$F$2524,6,FALSE)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VLOOKUP(AEX835,$A$879:$F$2524,6,FALSE)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VLOOKUP(AFG835,$A$879:$F$2524,6,FALSE)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VLOOKUP(AFP835,$A$879:$F$2524,6,FALSE)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VLOOKUP(AFY835,$A$879:$F$2524,6,FALSE)</f>
        <v>213</v>
      </c>
      <c r="AGC835" s="179" t="s">
        <v>65</v>
      </c>
      <c r="AGD835" s="10">
        <f>AGB835*1.3</f>
        <v>276.90000000000003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VLOOKUP(AGH835,$A$879:$F$2524,6,FALSE)</f>
        <v>133</v>
      </c>
      <c r="AGL835" s="179" t="s">
        <v>65</v>
      </c>
      <c r="AGM835" s="10">
        <f>AGK835*1.3</f>
        <v>172.9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VLOOKUP(AGQ835,$A$879:$F$2524,6,FALSE)</f>
        <v>43</v>
      </c>
      <c r="AGU835" s="179" t="s">
        <v>65</v>
      </c>
      <c r="AGV835" s="10">
        <f>AGT835*1.3</f>
        <v>55.9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VLOOKUP(AGZ835,$A$879:$F$2524,6,FALSE)</f>
        <v>213</v>
      </c>
      <c r="AHD835" s="179" t="s">
        <v>65</v>
      </c>
      <c r="AHE835" s="10">
        <f>AHC835*1.3</f>
        <v>276.90000000000003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VLOOKUP(AHI835,$A$879:$F$2524,6,FALSE)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VLOOKUP(AHR835,$A$879:$F$2524,6,FALSE)</f>
        <v>72</v>
      </c>
      <c r="AHV835" s="179" t="s">
        <v>65</v>
      </c>
      <c r="AHW835" s="10">
        <f>AHU835*1.3</f>
        <v>93.600000000000009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VLOOKUP(AIA835,$A$879:$F$2524,6,FALSE)</f>
        <v>133</v>
      </c>
      <c r="AIE835" s="179" t="s">
        <v>65</v>
      </c>
      <c r="AIF835" s="10">
        <f>AID835*1.3</f>
        <v>172.9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VLOOKUP(AIJ835,$A$879:$F$2524,6,FALSE)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VLOOKUP(AIS835,$A$879:$F$2524,6,FALSE)</f>
        <v>213</v>
      </c>
      <c r="AIW835" s="179" t="s">
        <v>65</v>
      </c>
      <c r="AIX835" s="10">
        <f>AIV835*1.3</f>
        <v>276.90000000000003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VLOOKUP(AJB835,$A$879:$F$2524,6,FALSE)</f>
        <v>133</v>
      </c>
      <c r="AJF835" s="179" t="s">
        <v>65</v>
      </c>
      <c r="AJG835" s="10">
        <f>AJE835*1.3</f>
        <v>172.9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VLOOKUP(AJK835,$A$879:$F$2524,6,FALSE)</f>
        <v>72</v>
      </c>
      <c r="AJO835" s="179" t="s">
        <v>65</v>
      </c>
      <c r="AJP835" s="10">
        <f>AJN835*1.3</f>
        <v>93.600000000000009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VLOOKUP(AJT835,$A$879:$F$2524,6,FALSE)</f>
        <v>89</v>
      </c>
      <c r="AJX835" s="179" t="s">
        <v>65</v>
      </c>
      <c r="AJY835" s="10">
        <f>AJW835*1.3</f>
        <v>115.7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VLOOKUP(AKC835,$A$879:$F$2524,6,FALSE)</f>
        <v>43</v>
      </c>
      <c r="AKG835" s="179" t="s">
        <v>65</v>
      </c>
      <c r="AKH835" s="10">
        <f>AKF835*1.3</f>
        <v>55.9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VLOOKUP(AKL835,$A$879:$F$2524,6,FALSE)</f>
        <v>131</v>
      </c>
      <c r="AKP835" s="179" t="s">
        <v>65</v>
      </c>
      <c r="AKQ835" s="10">
        <f>AKO835*1.3</f>
        <v>170.3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VLOOKUP(AKU835,$A$879:$F$2524,6,FALSE)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VLOOKUP(ALD835,$A$879:$F$2524,6,FALSE)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VLOOKUP(ALM835,$A$879:$F$2524,6,FALSE)</f>
        <v>213</v>
      </c>
      <c r="ALQ835" s="179" t="s">
        <v>65</v>
      </c>
      <c r="ALR835" s="10">
        <f>ALP835*1.3</f>
        <v>276.90000000000003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VLOOKUP(ALV835,$A$879:$F$2524,6,FALSE)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VLOOKUP(AME835,$A$879:$F$2524,6,FALSE)</f>
        <v>72</v>
      </c>
      <c r="AMI835" s="179" t="s">
        <v>65</v>
      </c>
      <c r="AMJ835" s="10">
        <f>AMH835*1.3</f>
        <v>93.600000000000009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VLOOKUP(AMN835,$A$879:$F$2524,6,FALSE)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VLOOKUP(AMW835,$A$879:$F$2524,6,FALSE)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VLOOKUP(ANF835,$A$879:$F$2524,6,FALSE)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VLOOKUP(ANO835,$A$879:$F$2524,6,FALSE)</f>
        <v>133</v>
      </c>
      <c r="ANS835" s="179" t="s">
        <v>65</v>
      </c>
      <c r="ANT835" s="10">
        <f>ANR835*1.3</f>
        <v>172.9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VLOOKUP(ANX835,$A$879:$F$2524,6,FALSE)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VLOOKUP(AOG835,$A$879:$F$2524,6,FALSE)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VLOOKUP(AOP835,$A$879:$F$2524,6,FALSE)</f>
        <v>133</v>
      </c>
      <c r="AOT835" s="179" t="s">
        <v>65</v>
      </c>
      <c r="AOU835" s="10">
        <f>AOS835*1.3</f>
        <v>172.9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VLOOKUP(AOY835,$A$879:$F$2524,6,FALSE)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VLOOKUP(APH835,$A$879:$F$2524,6,FALSE)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VLOOKUP(APQ835,$A$879:$F$2524,6,FALSE)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VLOOKUP(APZ835,$A$879:$F$2524,6,FALSE)</f>
        <v>89</v>
      </c>
      <c r="AQD835" s="179" t="s">
        <v>65</v>
      </c>
      <c r="AQE835" s="10">
        <f>AQC835*1.3</f>
        <v>115.7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VLOOKUP(AQI835,$A$879:$F$2524,6,FALSE)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VLOOKUP(AQR835,$A$879:$F$2524,6,FALSE)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VLOOKUP(ARA835,$A$879:$F$2524,6,FALSE)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VLOOKUP(ARJ835,$A$879:$F$2524,6,FALSE)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VLOOKUP(ARS835,$A$879:$F$2524,6,FALSE)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VLOOKUP(ASB835,$A$879:$F$2524,6,FALSE)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VLOOKUP(ASK835,$A$879:$F$2524,6,FALSE)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VLOOKUP(AST835,$A$879:$F$2524,6,FALSE)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VLOOKUP(ATC835,$A$879:$F$2524,6,FALSE)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VLOOKUP(ATL835,$A$879:$F$2524,6,FALSE)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VLOOKUP(ATU835,$A$879:$F$2524,6,FALSE)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VLOOKUP(AUD835,$A$879:$F$2524,6,FALSE)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VLOOKUP(AUM835,$A$879:$F$2524,6,FALSE)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VLOOKUP(AUV835,$A$879:$F$2524,6,FALSE)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VLOOKUP(AVE835,$A$879:$F$2524,6,FALSE)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VLOOKUP(AVN835,$A$879:$F$2524,6,FALSE)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VLOOKUP(AVW835,$A$879:$F$2524,6,FALSE)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VLOOKUP(AWF835,$A$879:$F$2524,6,FALSE)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VLOOKUP(AWO835,$A$879:$F$2524,6,FALSE)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VLOOKUP(AWX835,$A$879:$F$2524,6,FALSE)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VLOOKUP(AXG835,$A$879:$F$2524,6,FALSE)</f>
        <v>89</v>
      </c>
      <c r="AXK835" s="179" t="s">
        <v>65</v>
      </c>
      <c r="AXL835" s="10">
        <f>AXJ835*1.3</f>
        <v>115.7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VLOOKUP(AXP835,$A$879:$F$2524,6,FALSE)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VLOOKUP(AXY835,$A$879:$F$2524,6,FALSE)</f>
        <v>89</v>
      </c>
      <c r="AYC835" s="179" t="s">
        <v>65</v>
      </c>
      <c r="AYD835" s="10">
        <f>AYB835*1.3</f>
        <v>115.7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VLOOKUP(AYH835,$A$879:$F$2524,6,FALSE)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VLOOKUP(AYQ835,$A$879:$F$2524,6,FALSE)</f>
        <v>131</v>
      </c>
      <c r="AYU835" s="179" t="s">
        <v>65</v>
      </c>
      <c r="AYV835" s="10">
        <f>AYT835*1.3</f>
        <v>170.3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VLOOKUP(AYZ835,$A$879:$F$2524,6,FALSE)</f>
        <v>213</v>
      </c>
      <c r="AZD835" s="179" t="s">
        <v>65</v>
      </c>
      <c r="AZE835" s="10">
        <f>AZC835*1.3</f>
        <v>276.90000000000003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VLOOKUP(AZI835,$A$879:$F$2524,6,FALSE)</f>
        <v>43</v>
      </c>
      <c r="AZM835" s="179" t="s">
        <v>65</v>
      </c>
      <c r="AZN835" s="10">
        <f>AZL835*1.3</f>
        <v>55.9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VLOOKUP(AZR835,$A$879:$F$2524,6,FALSE)</f>
        <v>43</v>
      </c>
      <c r="AZV835" s="179" t="s">
        <v>65</v>
      </c>
      <c r="AZW835" s="10">
        <f>AZU835*1.3</f>
        <v>55.9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VLOOKUP(BAA835,$A$879:$F$2524,6,FALSE)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VLOOKUP(BAJ835,$A$879:$F$2524,6,FALSE)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VLOOKUP(BAS835,$A$879:$F$2524,6,FALSE)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VLOOKUP(BBB835,$A$879:$F$2524,6,FALSE)</f>
        <v>89</v>
      </c>
      <c r="BBF835" s="179" t="s">
        <v>65</v>
      </c>
      <c r="BBG835" s="10">
        <f>BBE835*1.3</f>
        <v>115.7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VLOOKUP(BBK835,$A$879:$F$2524,6,FALSE)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VLOOKUP(BBT835,$A$879:$F$2524,6,FALSE)</f>
        <v>133</v>
      </c>
      <c r="BBX835" s="179" t="s">
        <v>65</v>
      </c>
      <c r="BBY835" s="10">
        <f>BBW835*1.3</f>
        <v>172.9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VLOOKUP(BCC835,$A$879:$F$2524,6,FALSE)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VLOOKUP(BCL835,$A$879:$F$2524,6,FALSE)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VLOOKUP(BCU835,$A$879:$F$2524,6,FALSE)</f>
        <v>27</v>
      </c>
      <c r="BCY835" s="179" t="s">
        <v>65</v>
      </c>
      <c r="BCZ835" s="10">
        <f>BCX835*1.3</f>
        <v>35.1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VLOOKUP(BDD835,$A$879:$F$2524,6,FALSE)</f>
        <v>133</v>
      </c>
      <c r="BDH835" s="179" t="s">
        <v>65</v>
      </c>
      <c r="BDI835" s="10">
        <f>BDG835*1.3</f>
        <v>172.9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VLOOKUP(BDM835,$A$879:$F$2524,6,FALSE)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VLOOKUP(BDV835,$A$879:$F$2524,6,FALSE)</f>
        <v>134</v>
      </c>
      <c r="BDZ835" s="179" t="s">
        <v>65</v>
      </c>
      <c r="BEA835" s="10">
        <f>BDY835*1.3</f>
        <v>174.20000000000002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VLOOKUP(BEE835,$A$879:$F$2524,6,FALSE)</f>
        <v>133</v>
      </c>
      <c r="BEI835" s="179" t="s">
        <v>65</v>
      </c>
      <c r="BEJ835" s="10">
        <f>BEH835*1.3</f>
        <v>172.9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VLOOKUP(BEN835,$A$879:$F$2524,6,FALSE)</f>
        <v>134</v>
      </c>
      <c r="BER835" s="179" t="s">
        <v>65</v>
      </c>
      <c r="BES835" s="10">
        <f>BEQ835*1.3</f>
        <v>174.20000000000002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VLOOKUP(BEW835,$A$879:$F$2524,6,FALSE)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VLOOKUP(BFF835,$A$879:$F$2524,6,FALSE)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VLOOKUP(BFO835,$A$879:$F$2524,6,FALSE)</f>
        <v>89</v>
      </c>
      <c r="BFS835" s="179" t="s">
        <v>65</v>
      </c>
      <c r="BFT835" s="10">
        <f>BFR835*1.3</f>
        <v>115.7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VLOOKUP(BFX835,$A$879:$F$2524,6,FALSE)</f>
        <v>43</v>
      </c>
      <c r="BGB835" s="179" t="s">
        <v>65</v>
      </c>
      <c r="BGC835" s="10">
        <f>BGA835*1.3</f>
        <v>55.9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VLOOKUP(BGG835,$A$879:$F$2524,6,FALSE)</f>
        <v>213</v>
      </c>
      <c r="BGK835" s="179" t="s">
        <v>65</v>
      </c>
      <c r="BGL835" s="10">
        <f>BGJ835*1.3</f>
        <v>276.90000000000003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VLOOKUP(BGP835,$A$879:$F$2524,6,FALSE)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VLOOKUP(BGY835,$A$879:$F$2524,6,FALSE)</f>
        <v>60</v>
      </c>
      <c r="BHC835" s="179" t="s">
        <v>65</v>
      </c>
      <c r="BHD835" s="10">
        <f>BHB835*1.3</f>
        <v>78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VLOOKUP(B836,$A$879:$F$2524,6,FALSE)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VLOOKUP(K836,$A$879:$F$2524,6,FALSE)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VLOOKUP(T836,$A$879:$F$2524,6,FALSE)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VLOOKUP(AC836,$A$879:$F$2524,6,FALSE)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VLOOKUP(AL836,$A$879:$F$2524,6,FALSE)</f>
        <v>72</v>
      </c>
      <c r="AP836" s="179" t="s">
        <v>67</v>
      </c>
      <c r="AQ836" s="10">
        <f>AO836*1.2</f>
        <v>86.399999999999991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VLOOKUP(AU836,$A$879:$F$2524,6,FALSE)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VLOOKUP(BD836,$A$879:$F$2524,6,FALSE)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VLOOKUP(BM836,$A$879:$F$2524,6,FALSE)</f>
        <v>27</v>
      </c>
      <c r="BQ836" s="179" t="s">
        <v>67</v>
      </c>
      <c r="BR836" s="10">
        <f>BP836*1.2</f>
        <v>32.4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VLOOKUP(BV836,$A$879:$F$2524,6,FALSE)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VLOOKUP(CE836,$A$879:$F$2524,6,FALSE)</f>
        <v>59</v>
      </c>
      <c r="CI836" s="179" t="s">
        <v>67</v>
      </c>
      <c r="CJ836" s="10">
        <f>CH836*1.2</f>
        <v>70.8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VLOOKUP(CN836,$A$879:$F$2524,6,FALSE)</f>
        <v>133</v>
      </c>
      <c r="CR836" s="179" t="s">
        <v>67</v>
      </c>
      <c r="CS836" s="10">
        <f>CQ836*1.2</f>
        <v>159.6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VLOOKUP(CW836,$A$879:$F$2524,6,FALSE)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VLOOKUP(DF836,$A$879:$F$2524,6,FALSE)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VLOOKUP(DO836,$A$879:$F$2524,6,FALSE)</f>
        <v>72</v>
      </c>
      <c r="DS836" s="179" t="s">
        <v>67</v>
      </c>
      <c r="DT836" s="10">
        <f>DR836*1.2</f>
        <v>86.399999999999991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VLOOKUP(DX836,$A$879:$F$2524,6,FALSE)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VLOOKUP(EG836,$A$879:$F$2524,6,FALSE)</f>
        <v>72</v>
      </c>
      <c r="EK836" s="179" t="s">
        <v>67</v>
      </c>
      <c r="EL836" s="10">
        <f>EJ836*1.2</f>
        <v>86.399999999999991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VLOOKUP(EP836,$A$879:$F$2524,6,FALSE)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VLOOKUP(EY836,$A$879:$F$2524,6,FALSE)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VLOOKUP(FH836,$A$879:$F$2524,6,FALSE)</f>
        <v>213</v>
      </c>
      <c r="FL836" s="179" t="s">
        <v>67</v>
      </c>
      <c r="FM836" s="10">
        <f>FK836*1.2</f>
        <v>255.6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VLOOKUP(FQ836,$A$879:$F$2524,6,FALSE)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VLOOKUP(FZ836,$A$879:$F$2524,6,FALSE)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VLOOKUP(GI836,$A$879:$F$2524,6,FALSE)</f>
        <v>213</v>
      </c>
      <c r="GM836" s="179" t="s">
        <v>67</v>
      </c>
      <c r="GN836" s="10">
        <f>GL836*1.2</f>
        <v>255.6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VLOOKUP(GR836,$A$879:$F$2524,6,FALSE)</f>
        <v>89</v>
      </c>
      <c r="GV836" s="179" t="s">
        <v>67</v>
      </c>
      <c r="GW836" s="10">
        <f>GU836*1.2</f>
        <v>106.8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VLOOKUP(HA836,$A$879:$F$2524,6,FALSE)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VLOOKUP(HJ836,$A$879:$F$2524,6,FALSE)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VLOOKUP(HS836,$A$879:$F$2524,6,FALSE)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VLOOKUP(IB836,$A$879:$F$2524,6,FALSE)</f>
        <v>133</v>
      </c>
      <c r="IF836" s="179" t="s">
        <v>67</v>
      </c>
      <c r="IG836" s="10">
        <f>IE836*1.2</f>
        <v>159.6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VLOOKUP(IK836,$A$879:$F$2524,6,FALSE)</f>
        <v>60</v>
      </c>
      <c r="IO836" s="179" t="s">
        <v>67</v>
      </c>
      <c r="IP836" s="10">
        <f>IN836*1.2</f>
        <v>72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VLOOKUP(IT836,$A$879:$F$2524,6,FALSE)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VLOOKUP(JC836,$A$879:$F$2524,6,FALSE)</f>
        <v>133</v>
      </c>
      <c r="JG836" s="179" t="s">
        <v>67</v>
      </c>
      <c r="JH836" s="10">
        <f>JF836*1.2</f>
        <v>159.6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VLOOKUP(JL836,$A$879:$F$2524,6,FALSE)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VLOOKUP(JU836,$A$879:$F$2524,6,FALSE)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VLOOKUP(KD836,$A$879:$F$2524,6,FALSE)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VLOOKUP(KM836,$A$879:$F$2524,6,FALSE)</f>
        <v>213</v>
      </c>
      <c r="KQ836" s="179" t="s">
        <v>67</v>
      </c>
      <c r="KR836" s="10">
        <f>KP836*1.2</f>
        <v>255.6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VLOOKUP(KV836,$A$879:$F$2524,6,FALSE)</f>
        <v>43</v>
      </c>
      <c r="KZ836" s="179" t="s">
        <v>67</v>
      </c>
      <c r="LA836" s="10">
        <f>KY836*1.2</f>
        <v>51.6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VLOOKUP(LE836,$A$879:$F$2524,6,FALSE)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VLOOKUP(LN836,$A$879:$F$2524,6,FALSE)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VLOOKUP(LW836,$A$879:$F$2524,6,FALSE)</f>
        <v>89</v>
      </c>
      <c r="MA836" s="179" t="s">
        <v>67</v>
      </c>
      <c r="MB836" s="10">
        <f>LZ836*1.2</f>
        <v>106.8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VLOOKUP(MF836,$A$879:$F$2524,6,FALSE)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VLOOKUP(MO836,$A$879:$F$2524,6,FALSE)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VLOOKUP(MX836,$A$879:$F$2524,6,FALSE)</f>
        <v>72</v>
      </c>
      <c r="NB836" s="179" t="s">
        <v>67</v>
      </c>
      <c r="NC836" s="10">
        <f>NA836*1.2</f>
        <v>86.399999999999991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VLOOKUP(NG836,$A$879:$F$2524,6,FALSE)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VLOOKUP(NP836,$A$879:$F$2524,6,FALSE)</f>
        <v>89</v>
      </c>
      <c r="NT836" s="179" t="s">
        <v>67</v>
      </c>
      <c r="NU836" s="10">
        <f>NS836*1.2</f>
        <v>106.8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VLOOKUP(NY836,$A$879:$F$2524,6,FALSE)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VLOOKUP(OH836,$A$879:$F$2524,6,FALSE)</f>
        <v>134</v>
      </c>
      <c r="OL836" s="179" t="s">
        <v>67</v>
      </c>
      <c r="OM836" s="10">
        <f>OK836*1.2</f>
        <v>160.79999999999998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VLOOKUP(OQ836,$A$879:$F$2524,6,FALSE)</f>
        <v>89</v>
      </c>
      <c r="OU836" s="179" t="s">
        <v>67</v>
      </c>
      <c r="OV836" s="10">
        <f>OT836*1.2</f>
        <v>106.8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VLOOKUP(OZ836,$A$879:$F$2524,6,FALSE)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VLOOKUP(PI836,$A$879:$F$2524,6,FALSE)</f>
        <v>72</v>
      </c>
      <c r="PM836" s="179" t="s">
        <v>67</v>
      </c>
      <c r="PN836" s="10">
        <f>PL836*1.2</f>
        <v>86.399999999999991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VLOOKUP(PR836,$A$879:$F$2524,6,FALSE)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VLOOKUP(QA836,$A$879:$F$2524,6,FALSE)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VLOOKUP(QJ836,$A$879:$F$2524,6,FALSE)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VLOOKUP(QS836,$A$879:$F$2524,6,FALSE)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VLOOKUP(RB836,$A$879:$F$2524,6,FALSE)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VLOOKUP(RK836,$A$879:$F$2524,6,FALSE)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VLOOKUP(RT836,$A$879:$F$2524,6,FALSE)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VLOOKUP(SC836,$A$879:$F$2524,6,FALSE)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VLOOKUP(SL836,$A$879:$F$2524,6,FALSE)</f>
        <v>213</v>
      </c>
      <c r="SP836" s="179" t="s">
        <v>67</v>
      </c>
      <c r="SQ836" s="10">
        <f>SO836*1.2</f>
        <v>255.6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VLOOKUP(SU836,$A$879:$F$2524,6,FALSE)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VLOOKUP(TD836,$A$879:$F$2524,6,FALSE)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VLOOKUP(TM836,$A$879:$F$2524,6,FALSE)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VLOOKUP(TV836,$A$879:$F$2524,6,FALSE)</f>
        <v>135</v>
      </c>
      <c r="TZ836" s="179" t="s">
        <v>67</v>
      </c>
      <c r="UA836" s="10">
        <f>TY836*1.2</f>
        <v>162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VLOOKUP(UE836,$A$879:$F$2524,6,FALSE)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VLOOKUP(UN836,$A$879:$F$2524,6,FALSE)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VLOOKUP(UW836,$A$879:$F$2524,6,FALSE)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VLOOKUP(VF836,$A$879:$F$2524,6,FALSE)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VLOOKUP(VO836,$A$879:$F$2524,6,FALSE)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VLOOKUP(VX836,$A$879:$F$2524,6,FALSE)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VLOOKUP(WG836,$A$879:$F$2524,6,FALSE)</f>
        <v>72</v>
      </c>
      <c r="WK836" s="179" t="s">
        <v>67</v>
      </c>
      <c r="WL836" s="10">
        <f>WJ836*1.2</f>
        <v>86.399999999999991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VLOOKUP(WP836,$A$879:$F$2524,6,FALSE)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VLOOKUP(WY836,$A$879:$F$2524,6,FALSE)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VLOOKUP(XH836,$A$879:$F$2524,6,FALSE)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VLOOKUP(XQ836,$A$879:$F$2524,6,FALSE)</f>
        <v>135</v>
      </c>
      <c r="XU836" s="179" t="s">
        <v>67</v>
      </c>
      <c r="XV836" s="10">
        <f>XT836*1.2</f>
        <v>162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VLOOKUP(XZ836,$A$879:$F$2524,6,FALSE)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VLOOKUP(YI836,$A$879:$F$2524,6,FALSE)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VLOOKUP(YR836,$A$879:$F$2524,6,FALSE)</f>
        <v>165</v>
      </c>
      <c r="YV836" s="179" t="s">
        <v>67</v>
      </c>
      <c r="YW836" s="10">
        <f>YU836*1.2</f>
        <v>198</v>
      </c>
      <c r="YY836" s="239"/>
      <c r="YZ836" s="179" t="s">
        <v>98</v>
      </c>
      <c r="ZA836" s="361" t="s">
        <v>983</v>
      </c>
      <c r="ZC836" s="180"/>
      <c r="ZD836" s="180">
        <f>VLOOKUP(ZA836,$A$879:$F$2524,6,FALSE)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VLOOKUP(ZJ836,$A$879:$F$2524,6,FALSE)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VLOOKUP(ZS836,$A$879:$F$2524,6,FALSE)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VLOOKUP(AAB836,$A$879:$F$2524,6,FALSE)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VLOOKUP(AAK836,$A$879:$F$2524,6,FALSE)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VLOOKUP(AAT836,$A$879:$F$2524,6,FALSE)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VLOOKUP(ABC836,$A$879:$F$2524,6,FALSE)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VLOOKUP(ABL836,$A$879:$F$2524,6,FALSE)</f>
        <v>22</v>
      </c>
      <c r="ABP836" s="179" t="s">
        <v>67</v>
      </c>
      <c r="ABQ836" s="10">
        <f>ABO836*1.2</f>
        <v>26.4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VLOOKUP(ABU836,$A$879:$F$2524,6,FALSE)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VLOOKUP(ACD836,$A$879:$F$2524,6,FALSE)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VLOOKUP(ACM836,$A$879:$F$2524,6,FALSE)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VLOOKUP(ACV836,$A$879:$F$2524,6,FALSE)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VLOOKUP(ADE836,$A$879:$F$2524,6,FALSE)</f>
        <v>89</v>
      </c>
      <c r="ADI836" s="179" t="s">
        <v>67</v>
      </c>
      <c r="ADJ836" s="10">
        <f>ADH836*1.2</f>
        <v>106.8</v>
      </c>
      <c r="ADL836" s="239"/>
      <c r="ADM836" s="179" t="s">
        <v>98</v>
      </c>
      <c r="ADN836" s="75" t="s">
        <v>183</v>
      </c>
      <c r="ADP836" s="180"/>
      <c r="ADQ836" s="180" t="e">
        <f>VLOOKUP(ADN836,$A$879:$F$2524,6,FALSE)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VLOOKUP(ADW836,$A$879:$F$2524,6,FALSE)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VLOOKUP(AEF836,$A$879:$F$2524,6,FALSE)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VLOOKUP(AEO836,$A$879:$F$2524,6,FALSE)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VLOOKUP(AEX836,$A$879:$F$2524,6,FALSE)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VLOOKUP(AFG836,$A$879:$F$2524,6,FALSE)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VLOOKUP(AFP836,$A$879:$F$2524,6,FALSE)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VLOOKUP(AFY836,$A$879:$F$2524,6,FALSE)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VLOOKUP(AGH836,$A$879:$F$2524,6,FALSE)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VLOOKUP(AGQ836,$A$879:$F$2524,6,FALSE)</f>
        <v>89</v>
      </c>
      <c r="AGU836" s="179" t="s">
        <v>67</v>
      </c>
      <c r="AGV836" s="10">
        <f>AGT836*1.2</f>
        <v>106.8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VLOOKUP(AGZ836,$A$879:$F$2524,6,FALSE)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VLOOKUP(AHI836,$A$879:$F$2524,6,FALSE)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VLOOKUP(AHR836,$A$879:$F$2524,6,FALSE)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VLOOKUP(AIA836,$A$879:$F$2524,6,FALSE)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VLOOKUP(AIJ836,$A$879:$F$2524,6,FALSE)</f>
        <v>43</v>
      </c>
      <c r="AIN836" s="179" t="s">
        <v>67</v>
      </c>
      <c r="AIO836" s="10">
        <f>AIM836*1.2</f>
        <v>51.6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VLOOKUP(AIS836,$A$879:$F$2524,6,FALSE)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VLOOKUP(AJB836,$A$879:$F$2524,6,FALSE)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VLOOKUP(AJK836,$A$879:$F$2524,6,FALSE)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VLOOKUP(AJT836,$A$879:$F$2524,6,FALSE)</f>
        <v>72</v>
      </c>
      <c r="AJX836" s="179" t="s">
        <v>67</v>
      </c>
      <c r="AJY836" s="10">
        <f>AJW836*1.2</f>
        <v>86.399999999999991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VLOOKUP(AKC836,$A$879:$F$2524,6,FALSE)</f>
        <v>133</v>
      </c>
      <c r="AKG836" s="179" t="s">
        <v>67</v>
      </c>
      <c r="AKH836" s="10">
        <f>AKF836*1.2</f>
        <v>159.6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VLOOKUP(AKL836,$A$879:$F$2524,6,FALSE)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VLOOKUP(AKU836,$A$879:$F$2524,6,FALSE)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VLOOKUP(ALD836,$A$879:$F$2524,6,FALSE)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VLOOKUP(ALM836,$A$879:$F$2524,6,FALSE)</f>
        <v>131</v>
      </c>
      <c r="ALQ836" s="179" t="s">
        <v>67</v>
      </c>
      <c r="ALR836" s="10">
        <f>ALP836*1.2</f>
        <v>157.19999999999999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VLOOKUP(ALV836,$A$879:$F$2524,6,FALSE)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VLOOKUP(AME836,$A$879:$F$2524,6,FALSE)</f>
        <v>27</v>
      </c>
      <c r="AMI836" s="179" t="s">
        <v>67</v>
      </c>
      <c r="AMJ836" s="10">
        <f>AMH836*1.2</f>
        <v>32.4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VLOOKUP(AMN836,$A$879:$F$2524,6,FALSE)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VLOOKUP(AMW836,$A$879:$F$2524,6,FALSE)</f>
        <v>60</v>
      </c>
      <c r="ANA836" s="179" t="s">
        <v>67</v>
      </c>
      <c r="ANB836" s="10">
        <f>AMZ836*1.2</f>
        <v>72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VLOOKUP(ANF836,$A$879:$F$2524,6,FALSE)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VLOOKUP(ANO836,$A$879:$F$2524,6,FALSE)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VLOOKUP(ANX836,$A$879:$F$2524,6,FALSE)</f>
        <v>131</v>
      </c>
      <c r="AOB836" s="179" t="s">
        <v>67</v>
      </c>
      <c r="AOC836" s="10">
        <f>AOA836*1.2</f>
        <v>157.19999999999999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VLOOKUP(AOG836,$A$879:$F$2524,6,FALSE)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VLOOKUP(AOP836,$A$879:$F$2524,6,FALSE)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VLOOKUP(AOY836,$A$879:$F$2524,6,FALSE)</f>
        <v>133</v>
      </c>
      <c r="APC836" s="179" t="s">
        <v>67</v>
      </c>
      <c r="APD836" s="10">
        <f>APB836*1.2</f>
        <v>159.6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VLOOKUP(APH836,$A$879:$F$2524,6,FALSE)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VLOOKUP(APQ836,$A$879:$F$2524,6,FALSE)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VLOOKUP(APZ836,$A$879:$F$2524,6,FALSE)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VLOOKUP(AQI836,$A$879:$F$2524,6,FALSE)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VLOOKUP(AQR836,$A$879:$F$2524,6,FALSE)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VLOOKUP(ARA836,$A$879:$F$2524,6,FALSE)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VLOOKUP(ARJ836,$A$879:$F$2524,6,FALSE)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VLOOKUP(ARS836,$A$879:$F$2524,6,FALSE)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VLOOKUP(ASB836,$A$879:$F$2524,6,FALSE)</f>
        <v>60</v>
      </c>
      <c r="ASF836" s="179" t="s">
        <v>67</v>
      </c>
      <c r="ASG836" s="10">
        <f>ASE836*1.2</f>
        <v>72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VLOOKUP(ASK836,$A$879:$F$2524,6,FALSE)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VLOOKUP(AST836,$A$879:$F$2524,6,FALSE)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VLOOKUP(ATC836,$A$879:$F$2524,6,FALSE)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VLOOKUP(ATL836,$A$879:$F$2524,6,FALSE)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VLOOKUP(ATU836,$A$879:$F$2524,6,FALSE)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VLOOKUP(AUD836,$A$879:$F$2524,6,FALSE)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VLOOKUP(AUM836,$A$879:$F$2524,6,FALSE)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VLOOKUP(AUV836,$A$879:$F$2524,6,FALSE)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VLOOKUP(AVE836,$A$879:$F$2524,6,FALSE)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VLOOKUP(AVN836,$A$879:$F$2524,6,FALSE)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VLOOKUP(AVW836,$A$879:$F$2524,6,FALSE)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VLOOKUP(AWF836,$A$879:$F$2524,6,FALSE)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VLOOKUP(AWO836,$A$879:$F$2524,6,FALSE)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VLOOKUP(AWX836,$A$879:$F$2524,6,FALSE)</f>
        <v>213</v>
      </c>
      <c r="AXB836" s="179" t="s">
        <v>67</v>
      </c>
      <c r="AXC836" s="10">
        <f>AXA836*1.2</f>
        <v>255.6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VLOOKUP(AXG836,$A$879:$F$2524,6,FALSE)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VLOOKUP(AXP836,$A$879:$F$2524,6,FALSE)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VLOOKUP(AXY836,$A$879:$F$2524,6,FALSE)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VLOOKUP(AYH836,$A$879:$F$2524,6,FALSE)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VLOOKUP(AYQ836,$A$879:$F$2524,6,FALSE)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VLOOKUP(AYZ836,$A$879:$F$2524,6,FALSE)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VLOOKUP(AZI836,$A$879:$F$2524,6,FALSE)</f>
        <v>72</v>
      </c>
      <c r="AZM836" s="179" t="s">
        <v>67</v>
      </c>
      <c r="AZN836" s="10">
        <f>AZL836*1.2</f>
        <v>86.399999999999991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VLOOKUP(AZR836,$A$879:$F$2524,6,FALSE)</f>
        <v>27</v>
      </c>
      <c r="AZV836" s="179" t="s">
        <v>67</v>
      </c>
      <c r="AZW836" s="10">
        <f>AZU836*1.2</f>
        <v>32.4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VLOOKUP(BAA836,$A$879:$F$2524,6,FALSE)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VLOOKUP(BAJ836,$A$879:$F$2524,6,FALSE)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VLOOKUP(BAS836,$A$879:$F$2524,6,FALSE)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VLOOKUP(BBB836,$A$879:$F$2524,6,FALSE)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VLOOKUP(BBK836,$A$879:$F$2524,6,FALSE)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VLOOKUP(BBT836,$A$879:$F$2524,6,FALSE)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VLOOKUP(BCC836,$A$879:$F$2524,6,FALSE)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VLOOKUP(BCL836,$A$879:$F$2524,6,FALSE)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VLOOKUP(BCU836,$A$879:$F$2524,6,FALSE)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VLOOKUP(BDD836,$A$879:$F$2524,6,FALSE)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VLOOKUP(BDM836,$A$879:$F$2524,6,FALSE)</f>
        <v>213</v>
      </c>
      <c r="BDQ836" s="179" t="s">
        <v>67</v>
      </c>
      <c r="BDR836" s="10">
        <f>BDP836*1.2</f>
        <v>255.6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VLOOKUP(BDV836,$A$879:$F$2524,6,FALSE)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VLOOKUP(BEE836,$A$879:$F$2524,6,FALSE)</f>
        <v>213</v>
      </c>
      <c r="BEI836" s="179" t="s">
        <v>67</v>
      </c>
      <c r="BEJ836" s="10">
        <f>BEH836*1.2</f>
        <v>255.6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VLOOKUP(BEN836,$A$879:$F$2524,6,FALSE)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VLOOKUP(BEW836,$A$879:$F$2524,6,FALSE)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VLOOKUP(BFF836,$A$879:$F$2524,6,FALSE)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VLOOKUP(BFO836,$A$879:$F$2524,6,FALSE)</f>
        <v>213</v>
      </c>
      <c r="BFS836" s="179" t="s">
        <v>67</v>
      </c>
      <c r="BFT836" s="10">
        <f>BFR836*1.2</f>
        <v>255.6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VLOOKUP(BFX836,$A$879:$F$2524,6,FALSE)</f>
        <v>213</v>
      </c>
      <c r="BGB836" s="179" t="s">
        <v>67</v>
      </c>
      <c r="BGC836" s="10">
        <f>BGA836*1.2</f>
        <v>255.6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VLOOKUP(BGG836,$A$879:$F$2524,6,FALSE)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VLOOKUP(BGP836,$A$879:$F$2524,6,FALSE)</f>
        <v>133</v>
      </c>
      <c r="BGT836" s="179" t="s">
        <v>67</v>
      </c>
      <c r="BGU836" s="10">
        <f>BGS836*1.2</f>
        <v>159.6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VLOOKUP(BGY836,$A$879:$F$2524,6,FALSE)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VLOOKUP(B837,$A$879:$F$2524,6,FALSE)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VLOOKUP(K837,$A$879:$F$2524,6,FALSE)</f>
        <v>72</v>
      </c>
      <c r="O837" s="179" t="s">
        <v>69</v>
      </c>
      <c r="P837" s="10">
        <f>N837*1.1</f>
        <v>79.2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VLOOKUP(T837,$A$879:$F$2524,6,FALSE)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VLOOKUP(AC837,$A$879:$F$2524,6,FALSE)</f>
        <v>72</v>
      </c>
      <c r="AG837" s="179" t="s">
        <v>69</v>
      </c>
      <c r="AH837" s="10">
        <f>AF837*1.1</f>
        <v>79.2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VLOOKUP(AL837,$A$879:$F$2524,6,FALSE)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VLOOKUP(AU837,$A$879:$F$2524,6,FALSE)</f>
        <v>133</v>
      </c>
      <c r="AY837" s="179" t="s">
        <v>69</v>
      </c>
      <c r="AZ837" s="10">
        <f>AX837*1.1</f>
        <v>146.30000000000001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VLOOKUP(BD837,$A$879:$F$2524,6,FALSE)</f>
        <v>72</v>
      </c>
      <c r="BH837" s="179" t="s">
        <v>69</v>
      </c>
      <c r="BI837" s="10">
        <f>BG837*1.1</f>
        <v>79.2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VLOOKUP(BM837,$A$879:$F$2524,6,FALSE)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VLOOKUP(BV837,$A$879:$F$2524,6,FALSE)</f>
        <v>213</v>
      </c>
      <c r="BZ837" s="179" t="s">
        <v>69</v>
      </c>
      <c r="CA837" s="10">
        <f>BY837*1.1</f>
        <v>234.3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VLOOKUP(CE837,$A$879:$F$2524,6,FALSE)</f>
        <v>133</v>
      </c>
      <c r="CI837" s="179" t="s">
        <v>69</v>
      </c>
      <c r="CJ837" s="10">
        <f>CH837*1.1</f>
        <v>146.30000000000001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VLOOKUP(CN837,$A$879:$F$2524,6,FALSE)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VLOOKUP(CW837,$A$879:$F$2524,6,FALSE)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VLOOKUP(DF837,$A$879:$F$2524,6,FALSE)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VLOOKUP(DO837,$A$879:$F$2524,6,FALSE)</f>
        <v>213</v>
      </c>
      <c r="DS837" s="179" t="s">
        <v>69</v>
      </c>
      <c r="DT837" s="10">
        <f>DR837*1.1</f>
        <v>234.3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VLOOKUP(DX837,$A$879:$F$2524,6,FALSE)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VLOOKUP(EG837,$A$879:$F$2524,6,FALSE)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VLOOKUP(EP837,$A$879:$F$2524,6,FALSE)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VLOOKUP(EY837,$A$879:$F$2524,6,FALSE)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VLOOKUP(FH837,$A$879:$F$2524,6,FALSE)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VLOOKUP(FQ837,$A$879:$F$2524,6,FALSE)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VLOOKUP(FZ837,$A$879:$F$2524,6,FALSE)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VLOOKUP(GI837,$A$879:$F$2524,6,FALSE)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VLOOKUP(GR837,$A$879:$F$2524,6,FALSE)</f>
        <v>72</v>
      </c>
      <c r="GV837" s="179" t="s">
        <v>69</v>
      </c>
      <c r="GW837" s="10">
        <f>GU837*1.1</f>
        <v>79.2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VLOOKUP(HA837,$A$879:$F$2524,6,FALSE)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VLOOKUP(HJ837,$A$879:$F$2524,6,FALSE)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VLOOKUP(HS837,$A$879:$F$2524,6,FALSE)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VLOOKUP(IB837,$A$879:$F$2524,6,FALSE)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VLOOKUP(IK837,$A$879:$F$2524,6,FALSE)</f>
        <v>43</v>
      </c>
      <c r="IO837" s="179" t="s">
        <v>69</v>
      </c>
      <c r="IP837" s="10">
        <f>IN837*1.1</f>
        <v>47.300000000000004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VLOOKUP(IT837,$A$879:$F$2524,6,FALSE)</f>
        <v>133</v>
      </c>
      <c r="IX837" s="179" t="s">
        <v>69</v>
      </c>
      <c r="IY837" s="10">
        <f>IW837*1.1</f>
        <v>146.30000000000001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VLOOKUP(JC837,$A$879:$F$2524,6,FALSE)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VLOOKUP(JL837,$A$879:$F$2524,6,FALSE)</f>
        <v>213</v>
      </c>
      <c r="JP837" s="179" t="s">
        <v>69</v>
      </c>
      <c r="JQ837" s="10">
        <f>JO837*1.1</f>
        <v>234.3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VLOOKUP(JU837,$A$879:$F$2524,6,FALSE)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VLOOKUP(KD837,$A$879:$F$2524,6,FALSE)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VLOOKUP(KM837,$A$879:$F$2524,6,FALSE)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VLOOKUP(KV837,$A$879:$F$2524,6,FALSE)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VLOOKUP(LE837,$A$879:$F$2524,6,FALSE)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VLOOKUP(LN837,$A$879:$F$2524,6,FALSE)</f>
        <v>72</v>
      </c>
      <c r="LR837" s="179" t="s">
        <v>69</v>
      </c>
      <c r="LS837" s="10">
        <f>LQ837*1.1</f>
        <v>79.2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VLOOKUP(LW837,$A$879:$F$2524,6,FALSE)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VLOOKUP(MF837,$A$879:$F$2524,6,FALSE)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VLOOKUP(MO837,$A$879:$F$2524,6,FALSE)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VLOOKUP(MX837,$A$879:$F$2524,6,FALSE)</f>
        <v>43</v>
      </c>
      <c r="NB837" s="179" t="s">
        <v>69</v>
      </c>
      <c r="NC837" s="10">
        <f>NA837*1.1</f>
        <v>47.300000000000004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VLOOKUP(NG837,$A$879:$F$2524,6,FALSE)</f>
        <v>60</v>
      </c>
      <c r="NK837" s="179" t="s">
        <v>69</v>
      </c>
      <c r="NL837" s="10">
        <f>NJ837*1.1</f>
        <v>66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VLOOKUP(NP837,$A$879:$F$2524,6,FALSE)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VLOOKUP(NY837,$A$879:$F$2524,6,FALSE)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VLOOKUP(OH837,$A$879:$F$2524,6,FALSE)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VLOOKUP(OQ837,$A$879:$F$2524,6,FALSE)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VLOOKUP(OZ837,$A$879:$F$2524,6,FALSE)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VLOOKUP(PI837,$A$879:$F$2524,6,FALSE)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VLOOKUP(PR837,$A$879:$F$2524,6,FALSE)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VLOOKUP(QA837,$A$879:$F$2524,6,FALSE)</f>
        <v>72</v>
      </c>
      <c r="QE837" s="179" t="s">
        <v>69</v>
      </c>
      <c r="QF837" s="10">
        <f>QD837*1.1</f>
        <v>79.2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VLOOKUP(QJ837,$A$879:$F$2524,6,FALSE)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VLOOKUP(QS837,$A$879:$F$2524,6,FALSE)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VLOOKUP(RB837,$A$879:$F$2524,6,FALSE)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VLOOKUP(RK837,$A$879:$F$2524,6,FALSE)</f>
        <v>133</v>
      </c>
      <c r="RO837" s="179" t="s">
        <v>69</v>
      </c>
      <c r="RP837" s="10">
        <f>RN837*1.1</f>
        <v>146.30000000000001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VLOOKUP(RT837,$A$879:$F$2524,6,FALSE)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VLOOKUP(SC837,$A$879:$F$2524,6,FALSE)</f>
        <v>60</v>
      </c>
      <c r="SG837" s="179" t="s">
        <v>69</v>
      </c>
      <c r="SH837" s="10">
        <f>SF837*1.1</f>
        <v>66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VLOOKUP(SL837,$A$879:$F$2524,6,FALSE)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VLOOKUP(SU837,$A$879:$F$2524,6,FALSE)</f>
        <v>43</v>
      </c>
      <c r="SY837" s="179" t="s">
        <v>69</v>
      </c>
      <c r="SZ837" s="10">
        <f>SX837*1.1</f>
        <v>47.300000000000004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VLOOKUP(TD837,$A$879:$F$2524,6,FALSE)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VLOOKUP(TM837,$A$879:$F$2524,6,FALSE)</f>
        <v>89</v>
      </c>
      <c r="TQ837" s="179" t="s">
        <v>69</v>
      </c>
      <c r="TR837" s="10">
        <f>TP837*1.1</f>
        <v>97.9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VLOOKUP(TV837,$A$879:$F$2524,6,FALSE)</f>
        <v>213</v>
      </c>
      <c r="TZ837" s="179" t="s">
        <v>69</v>
      </c>
      <c r="UA837" s="10">
        <f>TY837*1.1</f>
        <v>234.3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VLOOKUP(UE837,$A$879:$F$2524,6,FALSE)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VLOOKUP(UN837,$A$879:$F$2524,6,FALSE)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VLOOKUP(UW837,$A$879:$F$2524,6,FALSE)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VLOOKUP(VF837,$A$879:$F$2524,6,FALSE)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VLOOKUP(VO837,$A$879:$F$2524,6,FALSE)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VLOOKUP(VX837,$A$879:$F$2524,6,FALSE)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VLOOKUP(WG837,$A$879:$F$2524,6,FALSE)</f>
        <v>213</v>
      </c>
      <c r="WK837" s="179" t="s">
        <v>69</v>
      </c>
      <c r="WL837" s="10">
        <f>WJ837*1.1</f>
        <v>234.3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VLOOKUP(WP837,$A$879:$F$2524,6,FALSE)</f>
        <v>60</v>
      </c>
      <c r="WT837" s="179" t="s">
        <v>69</v>
      </c>
      <c r="WU837" s="10">
        <f>WS837*1.1</f>
        <v>66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VLOOKUP(WY837,$A$879:$F$2524,6,FALSE)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VLOOKUP(XH837,$A$879:$F$2524,6,FALSE)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VLOOKUP(XQ837,$A$879:$F$2524,6,FALSE)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VLOOKUP(XZ837,$A$879:$F$2524,6,FALSE)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VLOOKUP(YI837,$A$879:$F$2524,6,FALSE)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VLOOKUP(YR837,$A$879:$F$2524,6,FALSE)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1" t="s">
        <v>1392</v>
      </c>
      <c r="ZC837" s="180"/>
      <c r="ZD837" s="180">
        <f>VLOOKUP(ZA837,$A$879:$F$2524,6,FALSE)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VLOOKUP(ZJ837,$A$879:$F$2524,6,FALSE)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VLOOKUP(ZS837,$A$879:$F$2524,6,FALSE)</f>
        <v>89</v>
      </c>
      <c r="ZW837" s="179" t="s">
        <v>69</v>
      </c>
      <c r="ZX837" s="10">
        <f>ZV837*1.1</f>
        <v>97.9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VLOOKUP(AAB837,$A$879:$F$2524,6,FALSE)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VLOOKUP(AAK837,$A$879:$F$2524,6,FALSE)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VLOOKUP(AAT837,$A$879:$F$2524,6,FALSE)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VLOOKUP(ABC837,$A$879:$F$2524,6,FALSE)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VLOOKUP(ABL837,$A$879:$F$2524,6,FALSE)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VLOOKUP(ABU837,$A$879:$F$2524,6,FALSE)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VLOOKUP(ACD837,$A$879:$F$2524,6,FALSE)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VLOOKUP(ACM837,$A$879:$F$2524,6,FALSE)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VLOOKUP(ACV837,$A$879:$F$2524,6,FALSE)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VLOOKUP(ADE837,$A$879:$F$2524,6,FALSE)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VLOOKUP(ADN837,$A$879:$F$2524,6,FALSE)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VLOOKUP(ADW837,$A$879:$F$2524,6,FALSE)</f>
        <v>134</v>
      </c>
      <c r="AEA837" s="179" t="s">
        <v>69</v>
      </c>
      <c r="AEB837" s="10">
        <f>ADZ837*1.1</f>
        <v>147.4</v>
      </c>
      <c r="AED837" s="239"/>
      <c r="AEE837" s="179" t="s">
        <v>99</v>
      </c>
      <c r="AEF837" s="75" t="s">
        <v>183</v>
      </c>
      <c r="AEH837" s="180"/>
      <c r="AEI837" s="180" t="e">
        <f>VLOOKUP(AEF837,$A$879:$F$2524,6,FALSE)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VLOOKUP(AEO837,$A$879:$F$2524,6,FALSE)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VLOOKUP(AEX837,$A$879:$F$2524,6,FALSE)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VLOOKUP(AFG837,$A$879:$F$2524,6,FALSE)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VLOOKUP(AFP837,$A$879:$F$2524,6,FALSE)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VLOOKUP(AFY837,$A$879:$F$2524,6,FALSE)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VLOOKUP(AGH837,$A$879:$F$2524,6,FALSE)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VLOOKUP(AGQ837,$A$879:$F$2524,6,FALSE)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VLOOKUP(AGZ837,$A$879:$F$2524,6,FALSE)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VLOOKUP(AHI837,$A$879:$F$2524,6,FALSE)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VLOOKUP(AHR837,$A$879:$F$2524,6,FALSE)</f>
        <v>60</v>
      </c>
      <c r="AHV837" s="179" t="s">
        <v>69</v>
      </c>
      <c r="AHW837" s="10">
        <f>AHU837*1.1</f>
        <v>66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VLOOKUP(AIA837,$A$879:$F$2524,6,FALSE)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VLOOKUP(AIJ837,$A$879:$F$2524,6,FALSE)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VLOOKUP(AIS837,$A$879:$F$2524,6,FALSE)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VLOOKUP(AJB837,$A$879:$F$2524,6,FALSE)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VLOOKUP(AJK837,$A$879:$F$2524,6,FALSE)</f>
        <v>133</v>
      </c>
      <c r="AJO837" s="179" t="s">
        <v>69</v>
      </c>
      <c r="AJP837" s="10">
        <f>AJN837*1.1</f>
        <v>146.30000000000001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VLOOKUP(AJT837,$A$879:$F$2524,6,FALSE)</f>
        <v>133</v>
      </c>
      <c r="AJX837" s="179" t="s">
        <v>69</v>
      </c>
      <c r="AJY837" s="10">
        <f>AJW837*1.1</f>
        <v>146.30000000000001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VLOOKUP(AKC837,$A$879:$F$2524,6,FALSE)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VLOOKUP(AKL837,$A$879:$F$2524,6,FALSE)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VLOOKUP(AKU837,$A$879:$F$2524,6,FALSE)</f>
        <v>133</v>
      </c>
      <c r="AKY837" s="179" t="s">
        <v>69</v>
      </c>
      <c r="AKZ837" s="10">
        <f>AKX837*1.1</f>
        <v>146.30000000000001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VLOOKUP(ALD837,$A$879:$F$2524,6,FALSE)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VLOOKUP(ALM837,$A$879:$F$2524,6,FALSE)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VLOOKUP(ALV837,$A$879:$F$2524,6,FALSE)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VLOOKUP(AME837,$A$879:$F$2524,6,FALSE)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VLOOKUP(AMN837,$A$879:$F$2524,6,FALSE)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VLOOKUP(AMW837,$A$879:$F$2524,6,FALSE)</f>
        <v>131</v>
      </c>
      <c r="ANA837" s="179" t="s">
        <v>69</v>
      </c>
      <c r="ANB837" s="10">
        <f>AMZ837*1.1</f>
        <v>144.10000000000002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VLOOKUP(ANF837,$A$879:$F$2524,6,FALSE)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VLOOKUP(ANO837,$A$879:$F$2524,6,FALSE)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VLOOKUP(ANX837,$A$879:$F$2524,6,FALSE)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VLOOKUP(AOG837,$A$879:$F$2524,6,FALSE)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VLOOKUP(AOP837,$A$879:$F$2524,6,FALSE)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VLOOKUP(AOY837,$A$879:$F$2524,6,FALSE)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VLOOKUP(APH837,$A$879:$F$2524,6,FALSE)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VLOOKUP(APQ837,$A$879:$F$2524,6,FALSE)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VLOOKUP(APZ837,$A$879:$F$2524,6,FALSE)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VLOOKUP(AQI837,$A$879:$F$2524,6,FALSE)</f>
        <v>133</v>
      </c>
      <c r="AQM837" s="179" t="s">
        <v>69</v>
      </c>
      <c r="AQN837" s="10">
        <f>AQL837*1.1</f>
        <v>146.30000000000001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VLOOKUP(AQR837,$A$879:$F$2524,6,FALSE)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VLOOKUP(ARA837,$A$879:$F$2524,6,FALSE)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VLOOKUP(ARJ837,$A$879:$F$2524,6,FALSE)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VLOOKUP(ARS837,$A$879:$F$2524,6,FALSE)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VLOOKUP(ASB837,$A$879:$F$2524,6,FALSE)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VLOOKUP(ASK837,$A$879:$F$2524,6,FALSE)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VLOOKUP(AST837,$A$879:$F$2524,6,FALSE)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VLOOKUP(ATC837,$A$879:$F$2524,6,FALSE)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VLOOKUP(ATL837,$A$879:$F$2524,6,FALSE)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VLOOKUP(ATU837,$A$879:$F$2524,6,FALSE)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VLOOKUP(AUD837,$A$879:$F$2524,6,FALSE)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VLOOKUP(AUM837,$A$879:$F$2524,6,FALSE)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VLOOKUP(AUV837,$A$879:$F$2524,6,FALSE)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VLOOKUP(AVE837,$A$879:$F$2524,6,FALSE)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VLOOKUP(AVN837,$A$879:$F$2524,6,FALSE)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VLOOKUP(AVW837,$A$879:$F$2524,6,FALSE)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VLOOKUP(AWF837,$A$879:$F$2524,6,FALSE)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VLOOKUP(AWO837,$A$879:$F$2524,6,FALSE)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VLOOKUP(AWX837,$A$879:$F$2524,6,FALSE)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VLOOKUP(AXG837,$A$879:$F$2524,6,FALSE)</f>
        <v>60</v>
      </c>
      <c r="AXK837" s="179" t="s">
        <v>69</v>
      </c>
      <c r="AXL837" s="10">
        <f>AXJ837*1.1</f>
        <v>66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VLOOKUP(AXP837,$A$879:$F$2524,6,FALSE)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VLOOKUP(AXY837,$A$879:$F$2524,6,FALSE)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VLOOKUP(AYH837,$A$879:$F$2524,6,FALSE)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VLOOKUP(AYQ837,$A$879:$F$2524,6,FALSE)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VLOOKUP(AYZ837,$A$879:$F$2524,6,FALSE)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VLOOKUP(AZI837,$A$879:$F$2524,6,FALSE)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VLOOKUP(AZR837,$A$879:$F$2524,6,FALSE)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VLOOKUP(BAA837,$A$879:$F$2524,6,FALSE)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VLOOKUP(BAJ837,$A$879:$F$2524,6,FALSE)</f>
        <v>43</v>
      </c>
      <c r="BAN837" s="179" t="s">
        <v>69</v>
      </c>
      <c r="BAO837" s="10">
        <f>BAM837*1.1</f>
        <v>47.300000000000004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VLOOKUP(BAS837,$A$879:$F$2524,6,FALSE)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VLOOKUP(BBB837,$A$879:$F$2524,6,FALSE)</f>
        <v>43</v>
      </c>
      <c r="BBF837" s="179" t="s">
        <v>69</v>
      </c>
      <c r="BBG837" s="10">
        <f>BBE837*1.1</f>
        <v>47.300000000000004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VLOOKUP(BBK837,$A$879:$F$2524,6,FALSE)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VLOOKUP(BBT837,$A$879:$F$2524,6,FALSE)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VLOOKUP(BCC837,$A$879:$F$2524,6,FALSE)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VLOOKUP(BCL837,$A$879:$F$2524,6,FALSE)</f>
        <v>133</v>
      </c>
      <c r="BCP837" s="179" t="s">
        <v>69</v>
      </c>
      <c r="BCQ837" s="10">
        <f>BCO837*1.1</f>
        <v>146.30000000000001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VLOOKUP(BCU837,$A$879:$F$2524,6,FALSE)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VLOOKUP(BDD837,$A$879:$F$2524,6,FALSE)</f>
        <v>213</v>
      </c>
      <c r="BDH837" s="179" t="s">
        <v>69</v>
      </c>
      <c r="BDI837" s="10">
        <f>BDG837*1.1</f>
        <v>234.3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VLOOKUP(BDM837,$A$879:$F$2524,6,FALSE)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VLOOKUP(BDV837,$A$879:$F$2524,6,FALSE)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VLOOKUP(BEE837,$A$879:$F$2524,6,FALSE)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VLOOKUP(BEN837,$A$879:$F$2524,6,FALSE)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VLOOKUP(BEW837,$A$879:$F$2524,6,FALSE)</f>
        <v>60</v>
      </c>
      <c r="BFA837" s="179" t="s">
        <v>69</v>
      </c>
      <c r="BFB837" s="10">
        <f>BEZ837*1.1</f>
        <v>66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VLOOKUP(BFF837,$A$879:$F$2524,6,FALSE)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VLOOKUP(BFO837,$A$879:$F$2524,6,FALSE)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VLOOKUP(BFX837,$A$879:$F$2524,6,FALSE)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VLOOKUP(BGG837,$A$879:$F$2524,6,FALSE)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VLOOKUP(BGP837,$A$879:$F$2524,6,FALSE)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VLOOKUP(BGY837,$A$879:$F$2524,6,FALSE)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572.70000000000005</v>
      </c>
      <c r="I838" s="233"/>
      <c r="J838" s="179"/>
      <c r="K838" s="437"/>
      <c r="M838" s="179"/>
      <c r="N838" s="179"/>
      <c r="O838" s="179"/>
      <c r="P838" s="10"/>
      <c r="Q838" s="10">
        <f>SUM(P833:P837)</f>
        <v>431.49999999999994</v>
      </c>
      <c r="R838" s="233"/>
      <c r="S838" s="179"/>
      <c r="T838" s="437"/>
      <c r="V838" s="179"/>
      <c r="W838" s="179"/>
      <c r="X838" s="179"/>
      <c r="Y838" s="10"/>
      <c r="Z838" s="10">
        <f>SUM(Y833:Y837)</f>
        <v>618.00000000000011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569.90000000000009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465.20000000000005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585.90000000000009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542.69999999999993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402.20000000000005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415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312.2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666.2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413.7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706.2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462.6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530.70000000000005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396.35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290.2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717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530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511.7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81.599999999999994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811.5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210.6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359.4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214.3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779.90000000000009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516.6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546.79999999999995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654.70000000000005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758.7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430.5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492.29999999999995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623.59999999999991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370.8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523.4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258.7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464.2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428.6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311.09999999999997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682.8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363.3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365.4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654.70000000000005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219.5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558.9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447.7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384.19999999999993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609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424.7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449.19999999999993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719.8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399.79999999999995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224.70000000000002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299.8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1048.6500000000001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393.09999999999997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583.84999999999991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541.4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357.90000000000003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184.1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733.05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765.30000000000007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101.2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623.70000000000005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374.79999999999995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219.29999999999998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262.10000000000002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662.2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157.4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234.79999999999998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634.25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527.70000000000005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462.2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167.2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462.6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411.8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517.79999999999995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336.69999999999993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346.70000000000005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717.1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518.9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421.1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714.09999999999991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657.1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553.6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469.3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747.5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756.9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663.40000000000009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453.70000000000005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349.6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427.1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193.5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686.6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403.5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697.49999999999989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438.4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306.60000000000002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268.5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811.40000000000009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293.10000000000002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358.7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326.89999999999998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631.70000000000005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541.70000000000005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122.60000000000001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244.10000000000002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199.6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369.79999999999995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610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208.59999999999997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567.29999999999995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802.4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442.3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418.4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257.2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296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261.40000000000003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522.90000000000009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532.6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547.9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783.1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317.60000000000002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942.80000000000007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628.40000000000009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335.7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277.8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556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630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765.1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413.4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384.4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VLOOKUP(B839,$A$879:$F$2524,6,FALSE)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VLOOKUP(K839,$A$879:$F$2524,6,FALSE)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VLOOKUP(T839,$A$879:$F$2524,6,FALSE)</f>
        <v>9</v>
      </c>
      <c r="X839" s="179" t="s">
        <v>61</v>
      </c>
      <c r="Y839" s="10">
        <f>W839*1.5*V839</f>
        <v>13.5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VLOOKUP(AC839,$A$879:$F$2524,6,FALSE)</f>
        <v>85</v>
      </c>
      <c r="AG839" s="179" t="s">
        <v>61</v>
      </c>
      <c r="AH839" s="10">
        <f>AF839*1.5*AE839</f>
        <v>127.5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VLOOKUP(AL839,$A$879:$F$2524,6,FALSE)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VLOOKUP(AU839,$A$879:$F$2524,6,FALSE)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VLOOKUP(BD839,$A$879:$F$2524,6,FALSE)</f>
        <v>9</v>
      </c>
      <c r="BH839" s="179" t="s">
        <v>61</v>
      </c>
      <c r="BI839" s="10">
        <f>BG839*1.5*BF839</f>
        <v>13.5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VLOOKUP(BM839,$A$879:$F$2524,6,FALSE)</f>
        <v>57</v>
      </c>
      <c r="BQ839" s="179" t="s">
        <v>61</v>
      </c>
      <c r="BR839" s="10">
        <f>BP839*1.5*BO839</f>
        <v>85.5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VLOOKUP(BV839,$A$879:$F$2524,6,FALSE)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VLOOKUP(CE839,$A$879:$F$2524,6,FALSE)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VLOOKUP(CN839,$A$879:$F$2524,6,FALSE)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VLOOKUP(CW839,$A$879:$F$2524,6,FALSE)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VLOOKUP(DF839,$A$879:$F$2524,6,FALSE)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VLOOKUP(DO839,$A$879:$F$2524,6,FALSE)</f>
        <v>9</v>
      </c>
      <c r="DS839" s="179" t="s">
        <v>61</v>
      </c>
      <c r="DT839" s="10">
        <f>DR839*1.5*DQ839</f>
        <v>13.5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VLOOKUP(DX839,$A$879:$F$2524,6,FALSE)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VLOOKUP(EG839,$A$879:$F$2524,6,FALSE)</f>
        <v>85</v>
      </c>
      <c r="EK839" s="179" t="s">
        <v>61</v>
      </c>
      <c r="EL839" s="10">
        <f>EJ839*1.5*EI839</f>
        <v>229.5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VLOOKUP(EP839,$A$879:$F$2524,6,FALSE)</f>
        <v>85</v>
      </c>
      <c r="ET839" s="179" t="s">
        <v>61</v>
      </c>
      <c r="EU839" s="10">
        <f>ES839*1.5*ER839</f>
        <v>127.5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VLOOKUP(EY839,$A$879:$F$2524,6,FALSE)</f>
        <v>9</v>
      </c>
      <c r="FC839" s="179" t="s">
        <v>61</v>
      </c>
      <c r="FD839" s="10">
        <f>FB839*1.5*FA839</f>
        <v>13.5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VLOOKUP(FH839,$A$879:$F$2524,6,FALSE)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VLOOKUP(FQ839,$A$879:$F$2524,6,FALSE)</f>
        <v>9</v>
      </c>
      <c r="FU839" s="179" t="s">
        <v>61</v>
      </c>
      <c r="FV839" s="10">
        <f>FT839*1.5*FS839</f>
        <v>13.5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VLOOKUP(FZ839,$A$879:$F$2524,6,FALSE)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VLOOKUP(GI839,$A$879:$F$2524,6,FALSE)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VLOOKUP(GR839,$A$879:$F$2524,6,FALSE)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VLOOKUP(HA839,$A$879:$F$2524,6,FALSE)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VLOOKUP(HJ839,$A$879:$F$2524,6,FALSE)</f>
        <v>9</v>
      </c>
      <c r="HN839" s="179" t="s">
        <v>61</v>
      </c>
      <c r="HO839" s="10">
        <f>HM839*1.5*HL839</f>
        <v>13.5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VLOOKUP(HS839,$A$879:$F$2524,6,FALSE)</f>
        <v>57</v>
      </c>
      <c r="HW839" s="179" t="s">
        <v>61</v>
      </c>
      <c r="HX839" s="10">
        <f>HV839*1.5*HU839</f>
        <v>85.5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VLOOKUP(IB839,$A$879:$F$2524,6,FALSE)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VLOOKUP(IK839,$A$879:$F$2524,6,FALSE)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VLOOKUP(IT839,$A$879:$F$2524,6,FALSE)</f>
        <v>18</v>
      </c>
      <c r="IX839" s="179" t="s">
        <v>61</v>
      </c>
      <c r="IY839" s="10">
        <f>IW839*1.5*IV839</f>
        <v>27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VLOOKUP(JC839,$A$879:$F$2524,6,FALSE)</f>
        <v>85</v>
      </c>
      <c r="JG839" s="179" t="s">
        <v>61</v>
      </c>
      <c r="JH839" s="10">
        <f>JF839*1.5*JE839</f>
        <v>229.5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VLOOKUP(JL839,$A$879:$F$2524,6,FALSE)</f>
        <v>66</v>
      </c>
      <c r="JP839" s="179" t="s">
        <v>61</v>
      </c>
      <c r="JQ839" s="10">
        <f>JO839*1.5*JN839</f>
        <v>99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VLOOKUP(JU839,$A$879:$F$2524,6,FALSE)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VLOOKUP(KD839,$A$879:$F$2524,6,FALSE)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VLOOKUP(KM839,$A$879:$F$2524,6,FALSE)</f>
        <v>9</v>
      </c>
      <c r="KQ839" s="179" t="s">
        <v>61</v>
      </c>
      <c r="KR839" s="10">
        <f>KP839*1.5*KO839</f>
        <v>13.5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VLOOKUP(KV839,$A$879:$F$2524,6,FALSE)</f>
        <v>9</v>
      </c>
      <c r="KZ839" s="179" t="s">
        <v>61</v>
      </c>
      <c r="LA839" s="10">
        <f>KY839*1.5*KX839</f>
        <v>24.3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VLOOKUP(LE839,$A$879:$F$2524,6,FALSE)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VLOOKUP(LN839,$A$879:$F$2524,6,FALSE)</f>
        <v>9</v>
      </c>
      <c r="LR839" s="179" t="s">
        <v>61</v>
      </c>
      <c r="LS839" s="10">
        <f>LQ839*1.5*LP839</f>
        <v>13.5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VLOOKUP(LW839,$A$879:$F$2524,6,FALSE)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VLOOKUP(MF839,$A$879:$F$2524,6,FALSE)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VLOOKUP(MO839,$A$879:$F$2524,6,FALSE)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VLOOKUP(MX839,$A$879:$F$2524,6,FALSE)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VLOOKUP(NG839,$A$879:$F$2524,6,FALSE)</f>
        <v>9</v>
      </c>
      <c r="NK839" s="179" t="s">
        <v>61</v>
      </c>
      <c r="NL839" s="10">
        <f>NJ839*1.5*NI839</f>
        <v>13.5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VLOOKUP(NP839,$A$879:$F$2524,6,FALSE)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VLOOKUP(NY839,$A$879:$F$2524,6,FALSE)</f>
        <v>85</v>
      </c>
      <c r="OC839" s="179" t="s">
        <v>61</v>
      </c>
      <c r="OD839" s="10">
        <f>OB839*1.5*OA839</f>
        <v>127.5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VLOOKUP(OH839,$A$879:$F$2524,6,FALSE)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VLOOKUP(OQ839,$A$879:$F$2524,6,FALSE)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VLOOKUP(OZ839,$A$879:$F$2524,6,FALSE)</f>
        <v>9</v>
      </c>
      <c r="PD839" s="179" t="s">
        <v>61</v>
      </c>
      <c r="PE839" s="10">
        <f>PC839*1.5*PB839</f>
        <v>13.5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VLOOKUP(PI839,$A$879:$F$2524,6,FALSE)</f>
        <v>9</v>
      </c>
      <c r="PM839" s="179" t="s">
        <v>61</v>
      </c>
      <c r="PN839" s="10">
        <f>PL839*1.5*PK839</f>
        <v>13.5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VLOOKUP(PR839,$A$879:$F$2524,6,FALSE)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VLOOKUP(QA839,$A$879:$F$2524,6,FALSE)</f>
        <v>4</v>
      </c>
      <c r="QE839" s="179" t="s">
        <v>61</v>
      </c>
      <c r="QF839" s="10">
        <f>QD839*1.5*QC839</f>
        <v>6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VLOOKUP(QJ839,$A$879:$F$2524,6,FALSE)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VLOOKUP(QS839,$A$879:$F$2524,6,FALSE)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VLOOKUP(RB839,$A$879:$F$2524,6,FALSE)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VLOOKUP(RK839,$A$879:$F$2524,6,FALSE)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VLOOKUP(RT839,$A$879:$F$2524,6,FALSE)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VLOOKUP(SC839,$A$879:$F$2524,6,FALSE)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VLOOKUP(SL839,$A$879:$F$2524,6,FALSE)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VLOOKUP(SU839,$A$879:$F$2524,6,FALSE)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VLOOKUP(TD839,$A$879:$F$2524,6,FALSE)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VLOOKUP(TM839,$A$879:$F$2524,6,FALSE)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VLOOKUP(TV839,$A$879:$F$2524,6,FALSE)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VLOOKUP(UE839,$A$879:$F$2524,6,FALSE)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VLOOKUP(UN839,$A$879:$F$2524,6,FALSE)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VLOOKUP(UW839,$A$879:$F$2524,6,FALSE)</f>
        <v>31</v>
      </c>
      <c r="VA839" s="179" t="s">
        <v>61</v>
      </c>
      <c r="VB839" s="10">
        <f>UZ839*1.5*UY839</f>
        <v>46.5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VLOOKUP(VF839,$A$879:$F$2524,6,FALSE)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VLOOKUP(VO839,$A$879:$F$2524,6,FALSE)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VLOOKUP(VX839,$A$879:$F$2524,6,FALSE)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VLOOKUP(WG839,$A$879:$F$2524,6,FALSE)</f>
        <v>85</v>
      </c>
      <c r="WK839" s="179" t="s">
        <v>61</v>
      </c>
      <c r="WL839" s="10">
        <f>WJ839*1.5*WI839</f>
        <v>127.5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VLOOKUP(WP839,$A$879:$F$2524,6,FALSE)</f>
        <v>9</v>
      </c>
      <c r="WT839" s="179" t="s">
        <v>61</v>
      </c>
      <c r="WU839" s="10">
        <f>WS839*1.5*WR839</f>
        <v>13.5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VLOOKUP(WY839,$A$879:$F$2524,6,FALSE)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VLOOKUP(XH839,$A$879:$F$2524,6,FALSE)</f>
        <v>31</v>
      </c>
      <c r="XL839" s="179" t="s">
        <v>61</v>
      </c>
      <c r="XM839" s="10">
        <f>XK839*1.5*XJ839</f>
        <v>46.5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VLOOKUP(XQ839,$A$879:$F$2524,6,FALSE)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VLOOKUP(XZ839,$A$879:$F$2524,6,FALSE)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VLOOKUP(YI839,$A$879:$F$2524,6,FALSE)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VLOOKUP(YR839,$A$879:$F$2524,6,FALSE)</f>
        <v>103</v>
      </c>
      <c r="YV839" s="179" t="s">
        <v>61</v>
      </c>
      <c r="YW839" s="10">
        <f>YU839*1.5*YT839</f>
        <v>154.5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VLOOKUP(ZA839,$A$879:$F$2524,6,FALSE)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VLOOKUP(ZJ839,$A$879:$F$2524,6,FALSE)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VLOOKUP(ZS839,$A$879:$F$2524,6,FALSE)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VLOOKUP(AAB839,$A$879:$F$2524,6,FALSE)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VLOOKUP(AAK839,$A$879:$F$2524,6,FALSE)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VLOOKUP(AAT839,$A$879:$F$2524,6,FALSE)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VLOOKUP(ABC839,$A$879:$F$2524,6,FALSE)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VLOOKUP(ABL839,$A$879:$F$2524,6,FALSE)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VLOOKUP(ABU839,$A$879:$F$2524,6,FALSE)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VLOOKUP(ACD839,$A$879:$F$2524,6,FALSE)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VLOOKUP(ACM839,$A$879:$F$2524,6,FALSE)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VLOOKUP(ACV839,$A$879:$F$2524,6,FALSE)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VLOOKUP(ADE839,$A$879:$F$2524,6,FALSE)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VLOOKUP(ADN839,$A$879:$F$2524,6,FALSE)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VLOOKUP(ADW839,$A$879:$F$2524,6,FALSE)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VLOOKUP(AEF839,$A$879:$F$2524,6,FALSE)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VLOOKUP(AEO839,$A$879:$F$2524,6,FALSE)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VLOOKUP(AEX839,$A$879:$F$2524,6,FALSE)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VLOOKUP(AFG839,$A$879:$F$2524,6,FALSE)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VLOOKUP(AFP839,$A$879:$F$2524,6,FALSE)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VLOOKUP(AFY839,$A$879:$F$2524,6,FALSE)</f>
        <v>9</v>
      </c>
      <c r="AGC839" s="179" t="s">
        <v>61</v>
      </c>
      <c r="AGD839" s="10">
        <f>AGB839*1.5*AGA839</f>
        <v>13.5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VLOOKUP(AGH839,$A$879:$F$2524,6,FALSE)</f>
        <v>85</v>
      </c>
      <c r="AGL839" s="179" t="s">
        <v>61</v>
      </c>
      <c r="AGM839" s="10">
        <f>AGK839*1.5*AGJ839</f>
        <v>127.5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VLOOKUP(AGQ839,$A$879:$F$2524,6,FALSE)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VLOOKUP(AGZ839,$A$879:$F$2524,6,FALSE)</f>
        <v>146</v>
      </c>
      <c r="AHD839" s="179" t="s">
        <v>61</v>
      </c>
      <c r="AHE839" s="10">
        <f>AHC839*1.5*AHB839</f>
        <v>219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VLOOKUP(AHI839,$A$879:$F$2524,6,FALSE)</f>
        <v>85</v>
      </c>
      <c r="AHM839" s="179" t="s">
        <v>61</v>
      </c>
      <c r="AHN839" s="10">
        <f>AHL839*1.5*AHK839</f>
        <v>229.5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VLOOKUP(AHR839,$A$879:$F$2524,6,FALSE)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VLOOKUP(AIA839,$A$879:$F$2524,6,FALSE)</f>
        <v>9</v>
      </c>
      <c r="AIE839" s="179" t="s">
        <v>61</v>
      </c>
      <c r="AIF839" s="10">
        <f>AID839*1.5*AIC839</f>
        <v>13.5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VLOOKUP(AIJ839,$A$879:$F$2524,6,FALSE)</f>
        <v>85</v>
      </c>
      <c r="AIN839" s="179" t="s">
        <v>61</v>
      </c>
      <c r="AIO839" s="10">
        <f>AIM839*1.5*AIL839</f>
        <v>127.5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VLOOKUP(AIS839,$A$879:$F$2524,6,FALSE)</f>
        <v>9</v>
      </c>
      <c r="AIW839" s="179" t="s">
        <v>61</v>
      </c>
      <c r="AIX839" s="10">
        <f>AIV839*1.5*AIU839</f>
        <v>13.5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VLOOKUP(AJB839,$A$879:$F$2524,6,FALSE)</f>
        <v>85</v>
      </c>
      <c r="AJF839" s="179" t="s">
        <v>61</v>
      </c>
      <c r="AJG839" s="10">
        <f>AJE839*1.5*AJD839</f>
        <v>127.5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VLOOKUP(AJK839,$A$879:$F$2524,6,FALSE)</f>
        <v>85</v>
      </c>
      <c r="AJO839" s="179" t="s">
        <v>61</v>
      </c>
      <c r="AJP839" s="10">
        <f>AJN839*1.5*AJM839</f>
        <v>127.5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VLOOKUP(AJT839,$A$879:$F$2524,6,FALSE)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VLOOKUP(AKC839,$A$879:$F$2524,6,FALSE)</f>
        <v>9</v>
      </c>
      <c r="AKG839" s="179" t="s">
        <v>61</v>
      </c>
      <c r="AKH839" s="10">
        <f>AKF839*1.5*AKE839</f>
        <v>13.5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VLOOKUP(AKL839,$A$879:$F$2524,6,FALSE)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VLOOKUP(AKU839,$A$879:$F$2524,6,FALSE)</f>
        <v>9</v>
      </c>
      <c r="AKY839" s="179" t="s">
        <v>61</v>
      </c>
      <c r="AKZ839" s="10">
        <f>AKX839*1.5*AKW839</f>
        <v>13.5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VLOOKUP(ALD839,$A$879:$F$2524,6,FALSE)</f>
        <v>9</v>
      </c>
      <c r="ALH839" s="179" t="s">
        <v>61</v>
      </c>
      <c r="ALI839" s="10">
        <f>ALG839*1.5*ALF839</f>
        <v>13.5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VLOOKUP(ALM839,$A$879:$F$2524,6,FALSE)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VLOOKUP(ALV839,$A$879:$F$2524,6,FALSE)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VLOOKUP(AME839,$A$879:$F$2524,6,FALSE)</f>
        <v>85</v>
      </c>
      <c r="AMI839" s="179" t="s">
        <v>61</v>
      </c>
      <c r="AMJ839" s="10">
        <f>AMH839*1.5*AMG839</f>
        <v>127.5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VLOOKUP(AMN839,$A$879:$F$2524,6,FALSE)</f>
        <v>9</v>
      </c>
      <c r="AMR839" s="179" t="s">
        <v>61</v>
      </c>
      <c r="AMS839" s="10">
        <f>AMQ839*1.5*AMP839</f>
        <v>13.5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VLOOKUP(AMW839,$A$879:$F$2524,6,FALSE)</f>
        <v>9</v>
      </c>
      <c r="ANA839" s="179" t="s">
        <v>61</v>
      </c>
      <c r="ANB839" s="10">
        <f>AMZ839*1.5*AMY839</f>
        <v>13.5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VLOOKUP(ANF839,$A$879:$F$2524,6,FALSE)</f>
        <v>9</v>
      </c>
      <c r="ANJ839" s="179" t="s">
        <v>61</v>
      </c>
      <c r="ANK839" s="10">
        <f>ANI839*1.5*ANH839</f>
        <v>13.5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VLOOKUP(ANO839,$A$879:$F$2524,6,FALSE)</f>
        <v>9</v>
      </c>
      <c r="ANS839" s="179" t="s">
        <v>61</v>
      </c>
      <c r="ANT839" s="10">
        <f>ANR839*1.5*ANQ839</f>
        <v>13.5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VLOOKUP(ANX839,$A$879:$F$2524,6,FALSE)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VLOOKUP(AOG839,$A$879:$F$2524,6,FALSE)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VLOOKUP(AOP839,$A$879:$F$2524,6,FALSE)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VLOOKUP(AOY839,$A$879:$F$2524,6,FALSE)</f>
        <v>9</v>
      </c>
      <c r="APC839" s="179" t="s">
        <v>61</v>
      </c>
      <c r="APD839" s="10">
        <f>APB839*1.5*APA839</f>
        <v>13.5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VLOOKUP(APH839,$A$879:$F$2524,6,FALSE)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VLOOKUP(APQ839,$A$879:$F$2524,6,FALSE)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VLOOKUP(APZ839,$A$879:$F$2524,6,FALSE)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VLOOKUP(AQI839,$A$879:$F$2524,6,FALSE)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VLOOKUP(AQR839,$A$879:$F$2524,6,FALSE)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VLOOKUP(ARA839,$A$879:$F$2524,6,FALSE)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VLOOKUP(ARJ839,$A$879:$F$2524,6,FALSE)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VLOOKUP(ARS839,$A$879:$F$2524,6,FALSE)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VLOOKUP(ASB839,$A$879:$F$2524,6,FALSE)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VLOOKUP(ASK839,$A$879:$F$2524,6,FALSE)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VLOOKUP(AST839,$A$879:$F$2524,6,FALSE)</f>
        <v>38</v>
      </c>
      <c r="ASX839" s="179" t="s">
        <v>61</v>
      </c>
      <c r="ASY839" s="10">
        <f>ASW839*1.5*ASV839</f>
        <v>57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VLOOKUP(ATC839,$A$879:$F$2524,6,FALSE)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VLOOKUP(ATL839,$A$879:$F$2524,6,FALSE)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VLOOKUP(ATU839,$A$879:$F$2524,6,FALSE)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VLOOKUP(AUD839,$A$879:$F$2524,6,FALSE)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VLOOKUP(AUM839,$A$879:$F$2524,6,FALSE)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VLOOKUP(AUV839,$A$879:$F$2524,6,FALSE)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VLOOKUP(AVE839,$A$879:$F$2524,6,FALSE)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VLOOKUP(AVN839,$A$879:$F$2524,6,FALSE)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VLOOKUP(AVW839,$A$879:$F$2524,6,FALSE)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VLOOKUP(AWF839,$A$879:$F$2524,6,FALSE)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VLOOKUP(AWO839,$A$879:$F$2524,6,FALSE)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VLOOKUP(AWX839,$A$879:$F$2524,6,FALSE)</f>
        <v>71</v>
      </c>
      <c r="AXB839" s="179" t="s">
        <v>61</v>
      </c>
      <c r="AXC839" s="10">
        <f>AXA839*1.5*AWZ839</f>
        <v>106.5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VLOOKUP(AXG839,$A$879:$F$2524,6,FALSE)</f>
        <v>9</v>
      </c>
      <c r="AXK839" s="179" t="s">
        <v>61</v>
      </c>
      <c r="AXL839" s="10">
        <f>AXJ839*1.5*AXI839</f>
        <v>13.5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VLOOKUP(AXP839,$A$879:$F$2524,6,FALSE)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VLOOKUP(AXY839,$A$879:$F$2524,6,FALSE)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VLOOKUP(AYH839,$A$879:$F$2524,6,FALSE)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VLOOKUP(AYQ839,$A$879:$F$2524,6,FALSE)</f>
        <v>9</v>
      </c>
      <c r="AYU839" s="179" t="s">
        <v>61</v>
      </c>
      <c r="AYV839" s="10">
        <f>AYT839*1.5*AYS839</f>
        <v>13.5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VLOOKUP(AYZ839,$A$879:$F$2524,6,FALSE)</f>
        <v>9</v>
      </c>
      <c r="AZD839" s="179" t="s">
        <v>61</v>
      </c>
      <c r="AZE839" s="10">
        <f>AZC839*1.5*AZB839</f>
        <v>13.5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VLOOKUP(AZI839,$A$879:$F$2524,6,FALSE)</f>
        <v>57</v>
      </c>
      <c r="AZM839" s="179" t="s">
        <v>61</v>
      </c>
      <c r="AZN839" s="10">
        <f>AZL839*1.5*AZK839</f>
        <v>85.5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VLOOKUP(AZR839,$A$879:$F$2524,6,FALSE)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VLOOKUP(BAA839,$A$879:$F$2524,6,FALSE)</f>
        <v>85</v>
      </c>
      <c r="BAE839" s="179" t="s">
        <v>61</v>
      </c>
      <c r="BAF839" s="10">
        <f>BAD839*1.5*BAC839</f>
        <v>127.5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VLOOKUP(BAJ839,$A$879:$F$2524,6,FALSE)</f>
        <v>85</v>
      </c>
      <c r="BAN839" s="179" t="s">
        <v>61</v>
      </c>
      <c r="BAO839" s="10">
        <f>BAM839*1.5*BAL839</f>
        <v>127.5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VLOOKUP(BAS839,$A$879:$F$2524,6,FALSE)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VLOOKUP(BBB839,$A$879:$F$2524,6,FALSE)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VLOOKUP(BBK839,$A$879:$F$2524,6,FALSE)</f>
        <v>9</v>
      </c>
      <c r="BBO839" s="179" t="s">
        <v>61</v>
      </c>
      <c r="BBP839" s="10">
        <f>BBN839*1.5*BBM839</f>
        <v>24.3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VLOOKUP(BBT839,$A$879:$F$2524,6,FALSE)</f>
        <v>9</v>
      </c>
      <c r="BBX839" s="179" t="s">
        <v>61</v>
      </c>
      <c r="BBY839" s="10">
        <f>BBW839*1.5*BBV839</f>
        <v>13.5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VLOOKUP(BCC839,$A$879:$F$2524,6,FALSE)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VLOOKUP(BCL839,$A$879:$F$2524,6,FALSE)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VLOOKUP(BCU839,$A$879:$F$2524,6,FALSE)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VLOOKUP(BDD839,$A$879:$F$2524,6,FALSE)</f>
        <v>85</v>
      </c>
      <c r="BDH839" s="179" t="s">
        <v>61</v>
      </c>
      <c r="BDI839" s="10">
        <f>BDG839*1.5*BDF839</f>
        <v>127.5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VLOOKUP(BDM839,$A$879:$F$2524,6,FALSE)</f>
        <v>85</v>
      </c>
      <c r="BDQ839" s="179" t="s">
        <v>61</v>
      </c>
      <c r="BDR839" s="10">
        <f>BDP839*1.5*BDO839</f>
        <v>127.5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VLOOKUP(BDV839,$A$879:$F$2524,6,FALSE)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VLOOKUP(BEE839,$A$879:$F$2524,6,FALSE)</f>
        <v>146</v>
      </c>
      <c r="BEI839" s="179" t="s">
        <v>61</v>
      </c>
      <c r="BEJ839" s="10">
        <f>BEH839*1.5*BEG839</f>
        <v>219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VLOOKUP(BEN839,$A$879:$F$2524,6,FALSE)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VLOOKUP(BEW839,$A$879:$F$2524,6,FALSE)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VLOOKUP(BFF839,$A$879:$F$2524,6,FALSE)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VLOOKUP(BFO839,$A$879:$F$2524,6,FALSE)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VLOOKUP(BFX839,$A$879:$F$2524,6,FALSE)</f>
        <v>9</v>
      </c>
      <c r="BGB839" s="179" t="s">
        <v>61</v>
      </c>
      <c r="BGC839" s="10">
        <f>BGA839*1.5*BFZ839</f>
        <v>13.5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VLOOKUP(BGG839,$A$879:$F$2524,6,FALSE)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VLOOKUP(BGP839,$A$879:$F$2524,6,FALSE)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VLOOKUP(BGY839,$A$879:$F$2524,6,FALSE)</f>
        <v>18</v>
      </c>
      <c r="BHC839" s="179" t="s">
        <v>61</v>
      </c>
      <c r="BHD839" s="10">
        <f>BHB839*1.5*BHA839</f>
        <v>27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VLOOKUP(B840,$A$879:$F$2524,6,FALSE)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VLOOKUP(K840,$A$879:$F$2524,6,FALSE)</f>
        <v>85</v>
      </c>
      <c r="O840" s="179" t="s">
        <v>63</v>
      </c>
      <c r="P840" s="10">
        <f>N840*1.4</f>
        <v>118.99999999999999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VLOOKUP(T840,$A$879:$F$2524,6,FALSE)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VLOOKUP(AC840,$A$879:$F$2524,6,FALSE)</f>
        <v>9</v>
      </c>
      <c r="AG840" s="179" t="s">
        <v>63</v>
      </c>
      <c r="AH840" s="10">
        <f>AF840*1.4</f>
        <v>12.6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VLOOKUP(AL840,$A$879:$F$2524,6,FALSE)</f>
        <v>85</v>
      </c>
      <c r="AP840" s="179" t="s">
        <v>63</v>
      </c>
      <c r="AQ840" s="10">
        <f>AO840*1.4</f>
        <v>118.99999999999999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VLOOKUP(AU840,$A$879:$F$2524,6,FALSE)</f>
        <v>85</v>
      </c>
      <c r="AY840" s="179" t="s">
        <v>63</v>
      </c>
      <c r="AZ840" s="10">
        <f>AX840*1.4</f>
        <v>118.99999999999999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VLOOKUP(BD840,$A$879:$F$2524,6,FALSE)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VLOOKUP(BM840,$A$879:$F$2524,6,FALSE)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VLOOKUP(BV840,$A$879:$F$2524,6,FALSE)</f>
        <v>9</v>
      </c>
      <c r="BZ840" s="179" t="s">
        <v>63</v>
      </c>
      <c r="CA840" s="10">
        <f>BY840*1.4</f>
        <v>12.6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VLOOKUP(CE840,$A$879:$F$2524,6,FALSE)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VLOOKUP(CN840,$A$879:$F$2524,6,FALSE)</f>
        <v>9</v>
      </c>
      <c r="CR840" s="179" t="s">
        <v>63</v>
      </c>
      <c r="CS840" s="10">
        <f>CQ840*1.4</f>
        <v>12.6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VLOOKUP(CW840,$A$879:$F$2524,6,FALSE)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VLOOKUP(DF840,$A$879:$F$2524,6,FALSE)</f>
        <v>9</v>
      </c>
      <c r="DJ840" s="179" t="s">
        <v>63</v>
      </c>
      <c r="DK840" s="10">
        <f>DI840*1.4</f>
        <v>12.6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VLOOKUP(DO840,$A$879:$F$2524,6,FALSE)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VLOOKUP(DX840,$A$879:$F$2524,6,FALSE)</f>
        <v>9</v>
      </c>
      <c r="EB840" s="179" t="s">
        <v>63</v>
      </c>
      <c r="EC840" s="10">
        <f>EA840*1.4</f>
        <v>12.6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VLOOKUP(EG840,$A$879:$F$2524,6,FALSE)</f>
        <v>9</v>
      </c>
      <c r="EK840" s="179" t="s">
        <v>63</v>
      </c>
      <c r="EL840" s="10">
        <f>EJ840*1.4</f>
        <v>12.6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VLOOKUP(EP840,$A$879:$F$2524,6,FALSE)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VLOOKUP(EY840,$A$879:$F$2524,6,FALSE)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VLOOKUP(FH840,$A$879:$F$2524,6,FALSE)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VLOOKUP(FQ840,$A$879:$F$2524,6,FALSE)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VLOOKUP(FZ840,$A$879:$F$2524,6,FALSE)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VLOOKUP(GI840,$A$879:$F$2524,6,FALSE)</f>
        <v>9</v>
      </c>
      <c r="GM840" s="179" t="s">
        <v>63</v>
      </c>
      <c r="GN840" s="10">
        <f>GL840*1.4</f>
        <v>12.6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VLOOKUP(GR840,$A$879:$F$2524,6,FALSE)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VLOOKUP(HA840,$A$879:$F$2524,6,FALSE)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VLOOKUP(HJ840,$A$879:$F$2524,6,FALSE)</f>
        <v>85</v>
      </c>
      <c r="HN840" s="179" t="s">
        <v>63</v>
      </c>
      <c r="HO840" s="10">
        <f>HM840*1.4</f>
        <v>118.99999999999999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VLOOKUP(HS840,$A$879:$F$2524,6,FALSE)</f>
        <v>103</v>
      </c>
      <c r="HW840" s="179" t="s">
        <v>63</v>
      </c>
      <c r="HX840" s="10">
        <f>HV840*1.4</f>
        <v>144.19999999999999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VLOOKUP(IB840,$A$879:$F$2524,6,FALSE)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VLOOKUP(IK840,$A$879:$F$2524,6,FALSE)</f>
        <v>9</v>
      </c>
      <c r="IO840" s="179" t="s">
        <v>63</v>
      </c>
      <c r="IP840" s="10">
        <f>IN840*1.4</f>
        <v>12.6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VLOOKUP(IT840,$A$879:$F$2524,6,FALSE)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VLOOKUP(JC840,$A$879:$F$2524,6,FALSE)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VLOOKUP(JL840,$A$879:$F$2524,6,FALSE)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VLOOKUP(JU840,$A$879:$F$2524,6,FALSE)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VLOOKUP(KD840,$A$879:$F$2524,6,FALSE)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VLOOKUP(KM840,$A$879:$F$2524,6,FALSE)</f>
        <v>85</v>
      </c>
      <c r="KQ840" s="179" t="s">
        <v>63</v>
      </c>
      <c r="KR840" s="10">
        <f>KP840*1.4</f>
        <v>118.99999999999999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VLOOKUP(KV840,$A$879:$F$2524,6,FALSE)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VLOOKUP(LE840,$A$879:$F$2524,6,FALSE)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VLOOKUP(LN840,$A$879:$F$2524,6,FALSE)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VLOOKUP(LW840,$A$879:$F$2524,6,FALSE)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VLOOKUP(MF840,$A$879:$F$2524,6,FALSE)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VLOOKUP(MO840,$A$879:$F$2524,6,FALSE)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VLOOKUP(MX840,$A$879:$F$2524,6,FALSE)</f>
        <v>9</v>
      </c>
      <c r="NB840" s="179" t="s">
        <v>63</v>
      </c>
      <c r="NC840" s="10">
        <f>NA840*1.4</f>
        <v>12.6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VLOOKUP(NG840,$A$879:$F$2524,6,FALSE)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VLOOKUP(NP840,$A$879:$F$2524,6,FALSE)</f>
        <v>9</v>
      </c>
      <c r="NT840" s="179" t="s">
        <v>63</v>
      </c>
      <c r="NU840" s="10">
        <f>NS840*1.4</f>
        <v>12.6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VLOOKUP(NY840,$A$879:$F$2524,6,FALSE)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VLOOKUP(OH840,$A$879:$F$2524,6,FALSE)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VLOOKUP(OQ840,$A$879:$F$2524,6,FALSE)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VLOOKUP(OZ840,$A$879:$F$2524,6,FALSE)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VLOOKUP(PI840,$A$879:$F$2524,6,FALSE)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VLOOKUP(PR840,$A$879:$F$2524,6,FALSE)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VLOOKUP(QA840,$A$879:$F$2524,6,FALSE)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VLOOKUP(QJ840,$A$879:$F$2524,6,FALSE)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VLOOKUP(QS840,$A$879:$F$2524,6,FALSE)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VLOOKUP(RB840,$A$879:$F$2524,6,FALSE)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VLOOKUP(RK840,$A$879:$F$2524,6,FALSE)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VLOOKUP(RT840,$A$879:$F$2524,6,FALSE)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VLOOKUP(SC840,$A$879:$F$2524,6,FALSE)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VLOOKUP(SL840,$A$879:$F$2524,6,FALSE)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VLOOKUP(SU840,$A$879:$F$2524,6,FALSE)</f>
        <v>9</v>
      </c>
      <c r="SY840" s="179" t="s">
        <v>63</v>
      </c>
      <c r="SZ840" s="10">
        <f>SX840*1.4</f>
        <v>12.6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VLOOKUP(TD840,$A$879:$F$2524,6,FALSE)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VLOOKUP(TM840,$A$879:$F$2524,6,FALSE)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VLOOKUP(TV840,$A$879:$F$2524,6,FALSE)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VLOOKUP(UE840,$A$879:$F$2524,6,FALSE)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VLOOKUP(UN840,$A$879:$F$2524,6,FALSE)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VLOOKUP(UW840,$A$879:$F$2524,6,FALSE)</f>
        <v>146</v>
      </c>
      <c r="VA840" s="179" t="s">
        <v>63</v>
      </c>
      <c r="VB840" s="10">
        <f>UZ840*1.4</f>
        <v>204.39999999999998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VLOOKUP(VF840,$A$879:$F$2524,6,FALSE)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VLOOKUP(VO840,$A$879:$F$2524,6,FALSE)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VLOOKUP(VX840,$A$879:$F$2524,6,FALSE)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VLOOKUP(WG840,$A$879:$F$2524,6,FALSE)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VLOOKUP(WP840,$A$879:$F$2524,6,FALSE)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VLOOKUP(WY840,$A$879:$F$2524,6,FALSE)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VLOOKUP(XH840,$A$879:$F$2524,6,FALSE)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VLOOKUP(XQ840,$A$879:$F$2524,6,FALSE)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VLOOKUP(XZ840,$A$879:$F$2524,6,FALSE)</f>
        <v>88</v>
      </c>
      <c r="YD840" s="179" t="s">
        <v>63</v>
      </c>
      <c r="YE840" s="10">
        <f>YC840*1.4</f>
        <v>123.19999999999999</v>
      </c>
      <c r="YG840" s="239"/>
      <c r="YH840" s="179" t="s">
        <v>101</v>
      </c>
      <c r="YI840" s="361" t="s">
        <v>2340</v>
      </c>
      <c r="YK840" s="180"/>
      <c r="YL840" s="180">
        <f>VLOOKUP(YI840,$A$879:$F$2524,6,FALSE)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VLOOKUP(YR840,$A$879:$F$2524,6,FALSE)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1" t="s">
        <v>2121</v>
      </c>
      <c r="ZC840" s="180"/>
      <c r="ZD840" s="180">
        <f>VLOOKUP(ZA840,$A$879:$F$2524,6,FALSE)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VLOOKUP(ZJ840,$A$879:$F$2524,6,FALSE)</f>
        <v>85</v>
      </c>
      <c r="ZN840" s="179" t="s">
        <v>63</v>
      </c>
      <c r="ZO840" s="10">
        <f>ZM840*1.4</f>
        <v>118.99999999999999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VLOOKUP(ZS840,$A$879:$F$2524,6,FALSE)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VLOOKUP(AAB840,$A$879:$F$2524,6,FALSE)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VLOOKUP(AAK840,$A$879:$F$2524,6,FALSE)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VLOOKUP(AAT840,$A$879:$F$2524,6,FALSE)</f>
        <v>38</v>
      </c>
      <c r="AAX840" s="179" t="s">
        <v>63</v>
      </c>
      <c r="AAY840" s="10">
        <f>AAW840*1.4</f>
        <v>53.199999999999996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VLOOKUP(ABC840,$A$879:$F$2524,6,FALSE)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VLOOKUP(ABL840,$A$879:$F$2524,6,FALSE)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VLOOKUP(ABU840,$A$879:$F$2524,6,FALSE)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VLOOKUP(ACD840,$A$879:$F$2524,6,FALSE)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VLOOKUP(ACM840,$A$879:$F$2524,6,FALSE)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VLOOKUP(ACV840,$A$879:$F$2524,6,FALSE)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VLOOKUP(ADE840,$A$879:$F$2524,6,FALSE)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VLOOKUP(ADN840,$A$879:$F$2524,6,FALSE)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VLOOKUP(ADW840,$A$879:$F$2524,6,FALSE)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VLOOKUP(AEF840,$A$879:$F$2524,6,FALSE)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VLOOKUP(AEO840,$A$879:$F$2524,6,FALSE)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VLOOKUP(AEX840,$A$879:$F$2524,6,FALSE)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VLOOKUP(AFG840,$A$879:$F$2524,6,FALSE)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VLOOKUP(AFP840,$A$879:$F$2524,6,FALSE)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VLOOKUP(AFY840,$A$879:$F$2524,6,FALSE)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VLOOKUP(AGH840,$A$879:$F$2524,6,FALSE)</f>
        <v>9</v>
      </c>
      <c r="AGL840" s="179" t="s">
        <v>63</v>
      </c>
      <c r="AGM840" s="10">
        <f>AGK840*1.4</f>
        <v>12.6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VLOOKUP(AGQ840,$A$879:$F$2524,6,FALSE)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VLOOKUP(AGZ840,$A$879:$F$2524,6,FALSE)</f>
        <v>85</v>
      </c>
      <c r="AHD840" s="179" t="s">
        <v>63</v>
      </c>
      <c r="AHE840" s="10">
        <f>AHC840*1.4</f>
        <v>118.99999999999999</v>
      </c>
      <c r="AHF840" s="10"/>
      <c r="AHG840" s="239"/>
      <c r="AHH840" s="179" t="s">
        <v>101</v>
      </c>
      <c r="AHI840" s="440" t="s">
        <v>3447</v>
      </c>
      <c r="AHK840" s="180"/>
      <c r="AHL840" s="180">
        <f>VLOOKUP(AHI840,$A$879:$F$2524,6,FALSE)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VLOOKUP(AHR840,$A$879:$F$2524,6,FALSE)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VLOOKUP(AIA840,$A$879:$F$2524,6,FALSE)</f>
        <v>146</v>
      </c>
      <c r="AIE840" s="179" t="s">
        <v>63</v>
      </c>
      <c r="AIF840" s="10">
        <f>AID840*1.4</f>
        <v>204.39999999999998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VLOOKUP(AIJ840,$A$879:$F$2524,6,FALSE)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VLOOKUP(AIS840,$A$879:$F$2524,6,FALSE)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VLOOKUP(AJB840,$A$879:$F$2524,6,FALSE)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VLOOKUP(AJK840,$A$879:$F$2524,6,FALSE)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VLOOKUP(AJT840,$A$879:$F$2524,6,FALSE)</f>
        <v>85</v>
      </c>
      <c r="AJX840" s="179" t="s">
        <v>63</v>
      </c>
      <c r="AJY840" s="10">
        <f>AJW840*1.4</f>
        <v>118.99999999999999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VLOOKUP(AKC840,$A$879:$F$2524,6,FALSE)</f>
        <v>85</v>
      </c>
      <c r="AKG840" s="179" t="s">
        <v>63</v>
      </c>
      <c r="AKH840" s="10">
        <f>AKF840*1.4</f>
        <v>118.99999999999999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VLOOKUP(AKL840,$A$879:$F$2524,6,FALSE)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VLOOKUP(AKU840,$A$879:$F$2524,6,FALSE)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VLOOKUP(ALD840,$A$879:$F$2524,6,FALSE)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VLOOKUP(ALM840,$A$879:$F$2524,6,FALSE)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VLOOKUP(ALV840,$A$879:$F$2524,6,FALSE)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VLOOKUP(AME840,$A$879:$F$2524,6,FALSE)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VLOOKUP(AMN840,$A$879:$F$2524,6,FALSE)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VLOOKUP(AMW840,$A$879:$F$2524,6,FALSE)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VLOOKUP(ANF840,$A$879:$F$2524,6,FALSE)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VLOOKUP(ANO840,$A$879:$F$2524,6,FALSE)</f>
        <v>85</v>
      </c>
      <c r="ANS840" s="179" t="s">
        <v>63</v>
      </c>
      <c r="ANT840" s="10">
        <f>ANR840*1.4</f>
        <v>118.99999999999999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VLOOKUP(ANX840,$A$879:$F$2524,6,FALSE)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VLOOKUP(AOG840,$A$879:$F$2524,6,FALSE)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VLOOKUP(AOP840,$A$879:$F$2524,6,FALSE)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VLOOKUP(AOY840,$A$879:$F$2524,6,FALSE)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VLOOKUP(APH840,$A$879:$F$2524,6,FALSE)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VLOOKUP(APQ840,$A$879:$F$2524,6,FALSE)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VLOOKUP(APZ840,$A$879:$F$2524,6,FALSE)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VLOOKUP(AQI840,$A$879:$F$2524,6,FALSE)</f>
        <v>9</v>
      </c>
      <c r="AQM840" s="179" t="s">
        <v>63</v>
      </c>
      <c r="AQN840" s="10">
        <f>AQL840*1.4</f>
        <v>12.6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VLOOKUP(AQR840,$A$879:$F$2524,6,FALSE)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VLOOKUP(ARA840,$A$879:$F$2524,6,FALSE)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VLOOKUP(ARJ840,$A$879:$F$2524,6,FALSE)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VLOOKUP(ARS840,$A$879:$F$2524,6,FALSE)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VLOOKUP(ASB840,$A$879:$F$2524,6,FALSE)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VLOOKUP(ASK840,$A$879:$F$2524,6,FALSE)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VLOOKUP(AST840,$A$879:$F$2524,6,FALSE)</f>
        <v>146</v>
      </c>
      <c r="ASX840" s="179" t="s">
        <v>63</v>
      </c>
      <c r="ASY840" s="10">
        <f>ASW840*1.4</f>
        <v>204.39999999999998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VLOOKUP(ATC840,$A$879:$F$2524,6,FALSE)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VLOOKUP(ATL840,$A$879:$F$2524,6,FALSE)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VLOOKUP(ATU840,$A$879:$F$2524,6,FALSE)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VLOOKUP(AUD840,$A$879:$F$2524,6,FALSE)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VLOOKUP(AUM840,$A$879:$F$2524,6,FALSE)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VLOOKUP(AUV840,$A$879:$F$2524,6,FALSE)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VLOOKUP(AVE840,$A$879:$F$2524,6,FALSE)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VLOOKUP(AVN840,$A$879:$F$2524,6,FALSE)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VLOOKUP(AVW840,$A$879:$F$2524,6,FALSE)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VLOOKUP(AWF840,$A$879:$F$2524,6,FALSE)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VLOOKUP(AWO840,$A$879:$F$2524,6,FALSE)</f>
        <v>9</v>
      </c>
      <c r="AWS840" s="179" t="s">
        <v>63</v>
      </c>
      <c r="AWT840" s="10">
        <f>AWR840*1.4</f>
        <v>12.6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VLOOKUP(AWX840,$A$879:$F$2524,6,FALSE)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VLOOKUP(AXG840,$A$879:$F$2524,6,FALSE)</f>
        <v>85</v>
      </c>
      <c r="AXK840" s="179" t="s">
        <v>63</v>
      </c>
      <c r="AXL840" s="10">
        <f>AXJ840*1.4</f>
        <v>118.99999999999999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VLOOKUP(AXP840,$A$879:$F$2524,6,FALSE)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VLOOKUP(AXY840,$A$879:$F$2524,6,FALSE)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VLOOKUP(AYH840,$A$879:$F$2524,6,FALSE)</f>
        <v>9</v>
      </c>
      <c r="AYL840" s="179" t="s">
        <v>63</v>
      </c>
      <c r="AYM840" s="10">
        <f>AYK840*1.4</f>
        <v>12.6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VLOOKUP(AYQ840,$A$879:$F$2524,6,FALSE)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VLOOKUP(AYZ840,$A$879:$F$2524,6,FALSE)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VLOOKUP(AZI840,$A$879:$F$2524,6,FALSE)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VLOOKUP(AZR840,$A$879:$F$2524,6,FALSE)</f>
        <v>66</v>
      </c>
      <c r="AZV840" s="179" t="s">
        <v>63</v>
      </c>
      <c r="AZW840" s="10">
        <f>AZU840*1.4</f>
        <v>92.399999999999991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VLOOKUP(BAA840,$A$879:$F$2524,6,FALSE)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VLOOKUP(BAJ840,$A$879:$F$2524,6,FALSE)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VLOOKUP(BAS840,$A$879:$F$2524,6,FALSE)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VLOOKUP(BBB840,$A$879:$F$2524,6,FALSE)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VLOOKUP(BBK840,$A$879:$F$2524,6,FALSE)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VLOOKUP(BBT840,$A$879:$F$2524,6,FALSE)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VLOOKUP(BCC840,$A$879:$F$2524,6,FALSE)</f>
        <v>85</v>
      </c>
      <c r="BCG840" s="179" t="s">
        <v>63</v>
      </c>
      <c r="BCH840" s="10">
        <f>BCF840*1.4</f>
        <v>118.99999999999999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VLOOKUP(BCL840,$A$879:$F$2524,6,FALSE)</f>
        <v>85</v>
      </c>
      <c r="BCP840" s="179" t="s">
        <v>63</v>
      </c>
      <c r="BCQ840" s="10">
        <f>BCO840*1.4</f>
        <v>118.99999999999999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VLOOKUP(BCU840,$A$879:$F$2524,6,FALSE)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VLOOKUP(BDD840,$A$879:$F$2524,6,FALSE)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VLOOKUP(BDM840,$A$879:$F$2524,6,FALSE)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VLOOKUP(BDV840,$A$879:$F$2524,6,FALSE)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VLOOKUP(BEE840,$A$879:$F$2524,6,FALSE)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VLOOKUP(BEN840,$A$879:$F$2524,6,FALSE)</f>
        <v>47</v>
      </c>
      <c r="BER840" s="179" t="s">
        <v>63</v>
      </c>
      <c r="BES840" s="10">
        <f>BEQ840*1.4</f>
        <v>65.8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VLOOKUP(BEW840,$A$879:$F$2524,6,FALSE)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VLOOKUP(BFF840,$A$879:$F$2524,6,FALSE)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VLOOKUP(BFO840,$A$879:$F$2524,6,FALSE)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VLOOKUP(BFX840,$A$879:$F$2524,6,FALSE)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VLOOKUP(BGG840,$A$879:$F$2524,6,FALSE)</f>
        <v>85</v>
      </c>
      <c r="BGK840" s="179" t="s">
        <v>63</v>
      </c>
      <c r="BGL840" s="10">
        <f>BGJ840*1.4</f>
        <v>118.99999999999999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VLOOKUP(BGP840,$A$879:$F$2524,6,FALSE)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VLOOKUP(BGY840,$A$879:$F$2524,6,FALSE)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VLOOKUP(B841,$A$879:$F$2524,6,FALSE)</f>
        <v>85</v>
      </c>
      <c r="F841" s="179" t="s">
        <v>65</v>
      </c>
      <c r="G841" s="10">
        <f>E841*1.3</f>
        <v>110.5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VLOOKUP(K841,$A$879:$F$2524,6,FALSE)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VLOOKUP(T841,$A$879:$F$2524,6,FALSE)</f>
        <v>71</v>
      </c>
      <c r="X841" s="179" t="s">
        <v>65</v>
      </c>
      <c r="Y841" s="10">
        <f>W841*1.3</f>
        <v>92.3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VLOOKUP(AC841,$A$879:$F$2524,6,FALSE)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VLOOKUP(AL841,$A$879:$F$2524,6,FALSE)</f>
        <v>9</v>
      </c>
      <c r="AP841" s="179" t="s">
        <v>65</v>
      </c>
      <c r="AQ841" s="10">
        <f>AO841*1.3</f>
        <v>11.700000000000001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VLOOKUP(AU841,$A$879:$F$2524,6,FALSE)</f>
        <v>71</v>
      </c>
      <c r="AY841" s="179" t="s">
        <v>65</v>
      </c>
      <c r="AZ841" s="10">
        <f>AX841*1.3</f>
        <v>92.3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VLOOKUP(BD841,$A$879:$F$2524,6,FALSE)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VLOOKUP(BM841,$A$879:$F$2524,6,FALSE)</f>
        <v>85</v>
      </c>
      <c r="BQ841" s="179" t="s">
        <v>65</v>
      </c>
      <c r="BR841" s="10">
        <f>BP841*1.3</f>
        <v>110.5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VLOOKUP(BV841,$A$879:$F$2524,6,FALSE)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VLOOKUP(CE841,$A$879:$F$2524,6,FALSE)</f>
        <v>85</v>
      </c>
      <c r="CI841" s="179" t="s">
        <v>65</v>
      </c>
      <c r="CJ841" s="10">
        <f>CH841*1.3</f>
        <v>110.5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VLOOKUP(CN841,$A$879:$F$2524,6,FALSE)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VLOOKUP(CW841,$A$879:$F$2524,6,FALSE)</f>
        <v>85</v>
      </c>
      <c r="DA841" s="179" t="s">
        <v>65</v>
      </c>
      <c r="DB841" s="10">
        <f>CZ841*1.3</f>
        <v>110.5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VLOOKUP(DF841,$A$879:$F$2524,6,FALSE)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VLOOKUP(DO841,$A$879:$F$2524,6,FALSE)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VLOOKUP(DX841,$A$879:$F$2524,6,FALSE)</f>
        <v>85</v>
      </c>
      <c r="EB841" s="179" t="s">
        <v>65</v>
      </c>
      <c r="EC841" s="10">
        <f>EA841*1.3</f>
        <v>110.5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VLOOKUP(EG841,$A$879:$F$2524,6,FALSE)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VLOOKUP(EP841,$A$879:$F$2524,6,FALSE)</f>
        <v>9</v>
      </c>
      <c r="ET841" s="179" t="s">
        <v>65</v>
      </c>
      <c r="EU841" s="10">
        <f>ES841*1.3</f>
        <v>11.700000000000001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VLOOKUP(EY841,$A$879:$F$2524,6,FALSE)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VLOOKUP(FH841,$A$879:$F$2524,6,FALSE)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VLOOKUP(FQ841,$A$879:$F$2524,6,FALSE)</f>
        <v>85</v>
      </c>
      <c r="FU841" s="179" t="s">
        <v>65</v>
      </c>
      <c r="FV841" s="10">
        <f>FT841*1.3</f>
        <v>110.5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VLOOKUP(FZ841,$A$879:$F$2524,6,FALSE)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VLOOKUP(GI841,$A$879:$F$2524,6,FALSE)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VLOOKUP(GR841,$A$879:$F$2524,6,FALSE)</f>
        <v>85</v>
      </c>
      <c r="GV841" s="179" t="s">
        <v>65</v>
      </c>
      <c r="GW841" s="10">
        <f>GU841*1.3</f>
        <v>110.5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VLOOKUP(HA841,$A$879:$F$2524,6,FALSE)</f>
        <v>9</v>
      </c>
      <c r="HE841" s="179" t="s">
        <v>65</v>
      </c>
      <c r="HF841" s="10">
        <f>HD841*1.3</f>
        <v>11.700000000000001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VLOOKUP(HJ841,$A$879:$F$2524,6,FALSE)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VLOOKUP(HS841,$A$879:$F$2524,6,FALSE)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VLOOKUP(IB841,$A$879:$F$2524,6,FALSE)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VLOOKUP(IK841,$A$879:$F$2524,6,FALSE)</f>
        <v>85</v>
      </c>
      <c r="IO841" s="179" t="s">
        <v>65</v>
      </c>
      <c r="IP841" s="10">
        <f>IN841*1.3</f>
        <v>110.5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VLOOKUP(IT841,$A$879:$F$2524,6,FALSE)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VLOOKUP(JC841,$A$879:$F$2524,6,FALSE)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VLOOKUP(JL841,$A$879:$F$2524,6,FALSE)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VLOOKUP(JU841,$A$879:$F$2524,6,FALSE)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VLOOKUP(KD841,$A$879:$F$2524,6,FALSE)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VLOOKUP(KM841,$A$879:$F$2524,6,FALSE)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VLOOKUP(KV841,$A$879:$F$2524,6,FALSE)</f>
        <v>85</v>
      </c>
      <c r="KZ841" s="179" t="s">
        <v>65</v>
      </c>
      <c r="LA841" s="10">
        <f>KY841*1.3</f>
        <v>110.5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VLOOKUP(LE841,$A$879:$F$2524,6,FALSE)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VLOOKUP(LN841,$A$879:$F$2524,6,FALSE)</f>
        <v>85</v>
      </c>
      <c r="LR841" s="179" t="s">
        <v>65</v>
      </c>
      <c r="LS841" s="10">
        <f>LQ841*1.3</f>
        <v>110.5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VLOOKUP(LW841,$A$879:$F$2524,6,FALSE)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VLOOKUP(MF841,$A$879:$F$2524,6,FALSE)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VLOOKUP(MO841,$A$879:$F$2524,6,FALSE)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VLOOKUP(MX841,$A$879:$F$2524,6,FALSE)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VLOOKUP(NG841,$A$879:$F$2524,6,FALSE)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VLOOKUP(NP841,$A$879:$F$2524,6,FALSE)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VLOOKUP(NY841,$A$879:$F$2524,6,FALSE)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VLOOKUP(OH841,$A$879:$F$2524,6,FALSE)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VLOOKUP(OQ841,$A$879:$F$2524,6,FALSE)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VLOOKUP(OZ841,$A$879:$F$2524,6,FALSE)</f>
        <v>103</v>
      </c>
      <c r="PD841" s="179" t="s">
        <v>65</v>
      </c>
      <c r="PE841" s="10">
        <f>PC841*1.3</f>
        <v>133.9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VLOOKUP(PI841,$A$879:$F$2524,6,FALSE)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VLOOKUP(PR841,$A$879:$F$2524,6,FALSE)</f>
        <v>4</v>
      </c>
      <c r="PV841" s="179" t="s">
        <v>65</v>
      </c>
      <c r="PW841" s="10">
        <f>PU841*1.3</f>
        <v>5.2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VLOOKUP(QA841,$A$879:$F$2524,6,FALSE)</f>
        <v>9</v>
      </c>
      <c r="QE841" s="179" t="s">
        <v>65</v>
      </c>
      <c r="QF841" s="10">
        <f>QD841*1.3</f>
        <v>11.700000000000001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VLOOKUP(QJ841,$A$879:$F$2524,6,FALSE)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VLOOKUP(QS841,$A$879:$F$2524,6,FALSE)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VLOOKUP(RB841,$A$879:$F$2524,6,FALSE)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VLOOKUP(RK841,$A$879:$F$2524,6,FALSE)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VLOOKUP(RT841,$A$879:$F$2524,6,FALSE)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VLOOKUP(SC841,$A$879:$F$2524,6,FALSE)</f>
        <v>31</v>
      </c>
      <c r="SG841" s="179" t="s">
        <v>65</v>
      </c>
      <c r="SH841" s="10">
        <f>SF841*1.3</f>
        <v>40.300000000000004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VLOOKUP(SL841,$A$879:$F$2524,6,FALSE)</f>
        <v>9</v>
      </c>
      <c r="SP841" s="179" t="s">
        <v>65</v>
      </c>
      <c r="SQ841" s="10">
        <f>SO841*1.3</f>
        <v>11.700000000000001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VLOOKUP(SU841,$A$879:$F$2524,6,FALSE)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VLOOKUP(TD841,$A$879:$F$2524,6,FALSE)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VLOOKUP(TM841,$A$879:$F$2524,6,FALSE)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VLOOKUP(TV841,$A$879:$F$2524,6,FALSE)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VLOOKUP(UE841,$A$879:$F$2524,6,FALSE)</f>
        <v>38</v>
      </c>
      <c r="UI841" s="179" t="s">
        <v>65</v>
      </c>
      <c r="UJ841" s="10">
        <f>UH841*1.3</f>
        <v>49.4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VLOOKUP(UN841,$A$879:$F$2524,6,FALSE)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VLOOKUP(UW841,$A$879:$F$2524,6,FALSE)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VLOOKUP(VF841,$A$879:$F$2524,6,FALSE)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VLOOKUP(VO841,$A$879:$F$2524,6,FALSE)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VLOOKUP(VX841,$A$879:$F$2524,6,FALSE)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VLOOKUP(WG841,$A$879:$F$2524,6,FALSE)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VLOOKUP(WP841,$A$879:$F$2524,6,FALSE)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VLOOKUP(WY841,$A$879:$F$2524,6,FALSE)</f>
        <v>47</v>
      </c>
      <c r="XC841" s="179" t="s">
        <v>65</v>
      </c>
      <c r="XD841" s="10">
        <f>XB841*1.3</f>
        <v>61.1</v>
      </c>
      <c r="XF841" s="239"/>
      <c r="XG841" s="179" t="s">
        <v>102</v>
      </c>
      <c r="XH841" s="371" t="s">
        <v>470</v>
      </c>
      <c r="XJ841" s="180"/>
      <c r="XK841" s="180">
        <f>VLOOKUP(XH841,$A$879:$F$2524,6,FALSE)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VLOOKUP(XQ841,$A$879:$F$2524,6,FALSE)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VLOOKUP(XZ841,$A$879:$F$2524,6,FALSE)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VLOOKUP(YI841,$A$879:$F$2524,6,FALSE)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VLOOKUP(YR841,$A$879:$F$2524,6,FALSE)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VLOOKUP(ZA841,$A$879:$F$2524,6,FALSE)</f>
        <v>71</v>
      </c>
      <c r="ZE841" s="179" t="s">
        <v>65</v>
      </c>
      <c r="ZF841" s="10">
        <f>ZD841*1.3</f>
        <v>92.3</v>
      </c>
      <c r="ZH841" s="239"/>
      <c r="ZI841" s="179" t="s">
        <v>102</v>
      </c>
      <c r="ZJ841" s="361" t="s">
        <v>1041</v>
      </c>
      <c r="ZL841" s="180"/>
      <c r="ZM841" s="180">
        <f>VLOOKUP(ZJ841,$A$879:$F$2524,6,FALSE)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VLOOKUP(ZS841,$A$879:$F$2524,6,FALSE)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VLOOKUP(AAB841,$A$879:$F$2524,6,FALSE)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VLOOKUP(AAK841,$A$879:$F$2524,6,FALSE)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VLOOKUP(AAT841,$A$879:$F$2524,6,FALSE)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VLOOKUP(ABC841,$A$879:$F$2524,6,FALSE)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VLOOKUP(ABL841,$A$879:$F$2524,6,FALSE)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VLOOKUP(ABU841,$A$879:$F$2524,6,FALSE)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VLOOKUP(ACD841,$A$879:$F$2524,6,FALSE)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VLOOKUP(ACM841,$A$879:$F$2524,6,FALSE)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VLOOKUP(ACV841,$A$879:$F$2524,6,FALSE)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VLOOKUP(ADE841,$A$879:$F$2524,6,FALSE)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VLOOKUP(ADN841,$A$879:$F$2524,6,FALSE)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VLOOKUP(ADW841,$A$879:$F$2524,6,FALSE)</f>
        <v>30</v>
      </c>
      <c r="AEA841" s="179" t="s">
        <v>65</v>
      </c>
      <c r="AEB841" s="10">
        <f>ADZ841*1.3</f>
        <v>39</v>
      </c>
      <c r="AED841" s="239"/>
      <c r="AEE841" s="179" t="s">
        <v>102</v>
      </c>
      <c r="AEF841" s="75" t="s">
        <v>183</v>
      </c>
      <c r="AEH841" s="180"/>
      <c r="AEI841" s="180" t="e">
        <f>VLOOKUP(AEF841,$A$879:$F$2524,6,FALSE)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VLOOKUP(AEO841,$A$879:$F$2524,6,FALSE)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VLOOKUP(AEX841,$A$879:$F$2524,6,FALSE)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VLOOKUP(AFG841,$A$879:$F$2524,6,FALSE)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VLOOKUP(AFP841,$A$879:$F$2524,6,FALSE)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VLOOKUP(AFY841,$A$879:$F$2524,6,FALSE)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VLOOKUP(AGH841,$A$879:$F$2524,6,FALSE)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VLOOKUP(AGQ841,$A$879:$F$2524,6,FALSE)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VLOOKUP(AGZ841,$A$879:$F$2524,6,FALSE)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VLOOKUP(AHI841,$A$879:$F$2524,6,FALSE)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VLOOKUP(AHR841,$A$879:$F$2524,6,FALSE)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VLOOKUP(AIA841,$A$879:$F$2524,6,FALSE)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VLOOKUP(AIJ841,$A$879:$F$2524,6,FALSE)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VLOOKUP(AIS841,$A$879:$F$2524,6,FALSE)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VLOOKUP(AJB841,$A$879:$F$2524,6,FALSE)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VLOOKUP(AJK841,$A$879:$F$2524,6,FALSE)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VLOOKUP(AJT841,$A$879:$F$2524,6,FALSE)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VLOOKUP(AKC841,$A$879:$F$2524,6,FALSE)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VLOOKUP(AKL841,$A$879:$F$2524,6,FALSE)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VLOOKUP(AKU841,$A$879:$F$2524,6,FALSE)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VLOOKUP(ALD841,$A$879:$F$2524,6,FALSE)</f>
        <v>18</v>
      </c>
      <c r="ALH841" s="179" t="s">
        <v>65</v>
      </c>
      <c r="ALI841" s="10">
        <f>ALG841*1.3</f>
        <v>23.400000000000002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VLOOKUP(ALM841,$A$879:$F$2524,6,FALSE)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VLOOKUP(ALV841,$A$879:$F$2524,6,FALSE)</f>
        <v>66</v>
      </c>
      <c r="ALZ841" s="179" t="s">
        <v>65</v>
      </c>
      <c r="AMA841" s="10">
        <f>ALY841*1.3</f>
        <v>85.8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VLOOKUP(AME841,$A$879:$F$2524,6,FALSE)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VLOOKUP(AMN841,$A$879:$F$2524,6,FALSE)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VLOOKUP(AMW841,$A$879:$F$2524,6,FALSE)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VLOOKUP(ANF841,$A$879:$F$2524,6,FALSE)</f>
        <v>85</v>
      </c>
      <c r="ANJ841" s="179" t="s">
        <v>65</v>
      </c>
      <c r="ANK841" s="10">
        <f>ANI841*1.3</f>
        <v>110.5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VLOOKUP(ANO841,$A$879:$F$2524,6,FALSE)</f>
        <v>47</v>
      </c>
      <c r="ANS841" s="179" t="s">
        <v>65</v>
      </c>
      <c r="ANT841" s="10">
        <f>ANR841*1.3</f>
        <v>61.1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VLOOKUP(ANX841,$A$879:$F$2524,6,FALSE)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VLOOKUP(AOG841,$A$879:$F$2524,6,FALSE)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VLOOKUP(AOP841,$A$879:$F$2524,6,FALSE)</f>
        <v>47</v>
      </c>
      <c r="AOT841" s="179" t="s">
        <v>65</v>
      </c>
      <c r="AOU841" s="10">
        <f>AOS841*1.3</f>
        <v>61.1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VLOOKUP(AOY841,$A$879:$F$2524,6,FALSE)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VLOOKUP(APH841,$A$879:$F$2524,6,FALSE)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VLOOKUP(APQ841,$A$879:$F$2524,6,FALSE)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VLOOKUP(APZ841,$A$879:$F$2524,6,FALSE)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VLOOKUP(AQI841,$A$879:$F$2524,6,FALSE)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VLOOKUP(AQR841,$A$879:$F$2524,6,FALSE)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VLOOKUP(ARA841,$A$879:$F$2524,6,FALSE)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VLOOKUP(ARJ841,$A$879:$F$2524,6,FALSE)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VLOOKUP(ARS841,$A$879:$F$2524,6,FALSE)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VLOOKUP(ASB841,$A$879:$F$2524,6,FALSE)</f>
        <v>103</v>
      </c>
      <c r="ASF841" s="179" t="s">
        <v>65</v>
      </c>
      <c r="ASG841" s="10">
        <f>ASE841*1.3</f>
        <v>133.9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VLOOKUP(ASK841,$A$879:$F$2524,6,FALSE)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VLOOKUP(AST841,$A$879:$F$2524,6,FALSE)</f>
        <v>85</v>
      </c>
      <c r="ASX841" s="179" t="s">
        <v>65</v>
      </c>
      <c r="ASY841" s="10">
        <f>ASW841*1.3</f>
        <v>110.5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VLOOKUP(ATC841,$A$879:$F$2524,6,FALSE)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VLOOKUP(ATL841,$A$879:$F$2524,6,FALSE)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VLOOKUP(ATU841,$A$879:$F$2524,6,FALSE)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VLOOKUP(AUD841,$A$879:$F$2524,6,FALSE)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VLOOKUP(AUM841,$A$879:$F$2524,6,FALSE)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VLOOKUP(AUV841,$A$879:$F$2524,6,FALSE)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VLOOKUP(AVE841,$A$879:$F$2524,6,FALSE)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VLOOKUP(AVN841,$A$879:$F$2524,6,FALSE)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VLOOKUP(AVW841,$A$879:$F$2524,6,FALSE)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VLOOKUP(AWF841,$A$879:$F$2524,6,FALSE)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VLOOKUP(AWO841,$A$879:$F$2524,6,FALSE)</f>
        <v>85</v>
      </c>
      <c r="AWS841" s="179" t="s">
        <v>65</v>
      </c>
      <c r="AWT841" s="10">
        <f>AWR841*1.3</f>
        <v>110.5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VLOOKUP(AWX841,$A$879:$F$2524,6,FALSE)</f>
        <v>9</v>
      </c>
      <c r="AXB841" s="179" t="s">
        <v>65</v>
      </c>
      <c r="AXC841" s="10">
        <f>AXA841*1.3</f>
        <v>11.700000000000001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VLOOKUP(AXG841,$A$879:$F$2524,6,FALSE)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VLOOKUP(AXP841,$A$879:$F$2524,6,FALSE)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VLOOKUP(AXY841,$A$879:$F$2524,6,FALSE)</f>
        <v>18</v>
      </c>
      <c r="AYC841" s="179" t="s">
        <v>65</v>
      </c>
      <c r="AYD841" s="10">
        <f>AYB841*1.3</f>
        <v>23.400000000000002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VLOOKUP(AYH841,$A$879:$F$2524,6,FALSE)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VLOOKUP(AYQ841,$A$879:$F$2524,6,FALSE)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VLOOKUP(AYZ841,$A$879:$F$2524,6,FALSE)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VLOOKUP(AZI841,$A$879:$F$2524,6,FALSE)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VLOOKUP(AZR841,$A$879:$F$2524,6,FALSE)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VLOOKUP(BAA841,$A$879:$F$2524,6,FALSE)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VLOOKUP(BAJ841,$A$879:$F$2524,6,FALSE)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VLOOKUP(BAS841,$A$879:$F$2524,6,FALSE)</f>
        <v>9</v>
      </c>
      <c r="BAW841" s="179" t="s">
        <v>65</v>
      </c>
      <c r="BAX841" s="10">
        <f>BAV841*1.3</f>
        <v>11.700000000000001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VLOOKUP(BBB841,$A$879:$F$2524,6,FALSE)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VLOOKUP(BBK841,$A$879:$F$2524,6,FALSE)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VLOOKUP(BBT841,$A$879:$F$2524,6,FALSE)</f>
        <v>85</v>
      </c>
      <c r="BBX841" s="179" t="s">
        <v>65</v>
      </c>
      <c r="BBY841" s="10">
        <f>BBW841*1.3</f>
        <v>110.5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VLOOKUP(BCC841,$A$879:$F$2524,6,FALSE)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VLOOKUP(BCL841,$A$879:$F$2524,6,FALSE)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VLOOKUP(BCU841,$A$879:$F$2524,6,FALSE)</f>
        <v>85</v>
      </c>
      <c r="BCY841" s="179" t="s">
        <v>65</v>
      </c>
      <c r="BCZ841" s="10">
        <f>BCX841*1.3</f>
        <v>110.5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VLOOKUP(BDD841,$A$879:$F$2524,6,FALSE)</f>
        <v>71</v>
      </c>
      <c r="BDH841" s="179" t="s">
        <v>65</v>
      </c>
      <c r="BDI841" s="10">
        <f>BDG841*1.3</f>
        <v>92.3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VLOOKUP(BDM841,$A$879:$F$2524,6,FALSE)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VLOOKUP(BDV841,$A$879:$F$2524,6,FALSE)</f>
        <v>14</v>
      </c>
      <c r="BDZ841" s="179" t="s">
        <v>65</v>
      </c>
      <c r="BEA841" s="10">
        <f>BDY841*1.3</f>
        <v>18.2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VLOOKUP(BEE841,$A$879:$F$2524,6,FALSE)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VLOOKUP(BEN841,$A$879:$F$2524,6,FALSE)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VLOOKUP(BEW841,$A$879:$F$2524,6,FALSE)</f>
        <v>14</v>
      </c>
      <c r="BFA841" s="179" t="s">
        <v>65</v>
      </c>
      <c r="BFB841" s="10">
        <f>BEZ841*1.3</f>
        <v>18.2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VLOOKUP(BFF841,$A$879:$F$2524,6,FALSE)</f>
        <v>9</v>
      </c>
      <c r="BFJ841" s="179" t="s">
        <v>65</v>
      </c>
      <c r="BFK841" s="10">
        <f>BFI841*1.3</f>
        <v>11.700000000000001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VLOOKUP(BFO841,$A$879:$F$2524,6,FALSE)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VLOOKUP(BFX841,$A$879:$F$2524,6,FALSE)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VLOOKUP(BGG841,$A$879:$F$2524,6,FALSE)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VLOOKUP(BGP841,$A$879:$F$2524,6,FALSE)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VLOOKUP(BGY841,$A$879:$F$2524,6,FALSE)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VLOOKUP(B842,$A$879:$F$2524,6,FALSE)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VLOOKUP(K842,$A$879:$F$2524,6,FALSE)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VLOOKUP(T842,$A$879:$F$2524,6,FALSE)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VLOOKUP(AC842,$A$879:$F$2524,6,FALSE)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VLOOKUP(AL842,$A$879:$F$2524,6,FALSE)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VLOOKUP(AU842,$A$879:$F$2524,6,FALSE)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VLOOKUP(BD842,$A$879:$F$2524,6,FALSE)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VLOOKUP(BM842,$A$879:$F$2524,6,FALSE)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VLOOKUP(BV842,$A$879:$F$2524,6,FALSE)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VLOOKUP(CE842,$A$879:$F$2524,6,FALSE)</f>
        <v>103</v>
      </c>
      <c r="CI842" s="179" t="s">
        <v>67</v>
      </c>
      <c r="CJ842" s="10">
        <f>CH842*1.2</f>
        <v>123.6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VLOOKUP(CN842,$A$879:$F$2524,6,FALSE)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VLOOKUP(CW842,$A$879:$F$2524,6,FALSE)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VLOOKUP(DF842,$A$879:$F$2524,6,FALSE)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VLOOKUP(DO842,$A$879:$F$2524,6,FALSE)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VLOOKUP(DX842,$A$879:$F$2524,6,FALSE)</f>
        <v>66</v>
      </c>
      <c r="EB842" s="179" t="s">
        <v>67</v>
      </c>
      <c r="EC842" s="10">
        <f>EA842*1.2</f>
        <v>79.2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VLOOKUP(EG842,$A$879:$F$2524,6,FALSE)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VLOOKUP(EP842,$A$879:$F$2524,6,FALSE)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VLOOKUP(EY842,$A$879:$F$2524,6,FALSE)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VLOOKUP(FH842,$A$879:$F$2524,6,FALSE)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VLOOKUP(FQ842,$A$879:$F$2524,6,FALSE)</f>
        <v>66</v>
      </c>
      <c r="FU842" s="179" t="s">
        <v>67</v>
      </c>
      <c r="FV842" s="10">
        <f>FT842*1.2</f>
        <v>79.2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VLOOKUP(FZ842,$A$879:$F$2524,6,FALSE)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VLOOKUP(GI842,$A$879:$F$2524,6,FALSE)</f>
        <v>103</v>
      </c>
      <c r="GM842" s="179" t="s">
        <v>67</v>
      </c>
      <c r="GN842" s="10">
        <f>GL842*1.2</f>
        <v>123.6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VLOOKUP(GR842,$A$879:$F$2524,6,FALSE)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VLOOKUP(HA842,$A$879:$F$2524,6,FALSE)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VLOOKUP(HJ842,$A$879:$F$2524,6,FALSE)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VLOOKUP(HS842,$A$879:$F$2524,6,FALSE)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VLOOKUP(IB842,$A$879:$F$2524,6,FALSE)</f>
        <v>18</v>
      </c>
      <c r="IF842" s="179" t="s">
        <v>67</v>
      </c>
      <c r="IG842" s="10">
        <f>IE842*1.2</f>
        <v>21.599999999999998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VLOOKUP(IK842,$A$879:$F$2524,6,FALSE)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VLOOKUP(IT842,$A$879:$F$2524,6,FALSE)</f>
        <v>103</v>
      </c>
      <c r="IX842" s="179" t="s">
        <v>67</v>
      </c>
      <c r="IY842" s="10">
        <f>IW842*1.2</f>
        <v>123.6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VLOOKUP(JC842,$A$879:$F$2524,6,FALSE)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VLOOKUP(JL842,$A$879:$F$2524,6,FALSE)</f>
        <v>85</v>
      </c>
      <c r="JP842" s="179" t="s">
        <v>67</v>
      </c>
      <c r="JQ842" s="10">
        <f>JO842*1.2</f>
        <v>102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VLOOKUP(JU842,$A$879:$F$2524,6,FALSE)</f>
        <v>85</v>
      </c>
      <c r="JY842" s="179" t="s">
        <v>67</v>
      </c>
      <c r="JZ842" s="10">
        <f>JX842*1.2</f>
        <v>102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VLOOKUP(KD842,$A$879:$F$2524,6,FALSE)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VLOOKUP(KM842,$A$879:$F$2524,6,FALSE)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VLOOKUP(KV842,$A$879:$F$2524,6,FALSE)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VLOOKUP(LE842,$A$879:$F$2524,6,FALSE)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VLOOKUP(LN842,$A$879:$F$2524,6,FALSE)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VLOOKUP(LW842,$A$879:$F$2524,6,FALSE)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VLOOKUP(MF842,$A$879:$F$2524,6,FALSE)</f>
        <v>18</v>
      </c>
      <c r="MJ842" s="179" t="s">
        <v>67</v>
      </c>
      <c r="MK842" s="10">
        <f>MI842*1.2</f>
        <v>21.599999999999998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VLOOKUP(MO842,$A$879:$F$2524,6,FALSE)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VLOOKUP(MX842,$A$879:$F$2524,6,FALSE)</f>
        <v>85</v>
      </c>
      <c r="NB842" s="179" t="s">
        <v>67</v>
      </c>
      <c r="NC842" s="10">
        <f>NA842*1.2</f>
        <v>102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VLOOKUP(NG842,$A$879:$F$2524,6,FALSE)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VLOOKUP(NP842,$A$879:$F$2524,6,FALSE)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VLOOKUP(NY842,$A$879:$F$2524,6,FALSE)</f>
        <v>31</v>
      </c>
      <c r="OC842" s="179" t="s">
        <v>67</v>
      </c>
      <c r="OD842" s="10">
        <f>OB842*1.2</f>
        <v>37.199999999999996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VLOOKUP(OH842,$A$879:$F$2524,6,FALSE)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VLOOKUP(OQ842,$A$879:$F$2524,6,FALSE)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VLOOKUP(OZ842,$A$879:$F$2524,6,FALSE)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VLOOKUP(PI842,$A$879:$F$2524,6,FALSE)</f>
        <v>85</v>
      </c>
      <c r="PM842" s="179" t="s">
        <v>67</v>
      </c>
      <c r="PN842" s="10">
        <f>PL842*1.2</f>
        <v>102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VLOOKUP(PR842,$A$879:$F$2524,6,FALSE)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VLOOKUP(QA842,$A$879:$F$2524,6,FALSE)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VLOOKUP(QJ842,$A$879:$F$2524,6,FALSE)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VLOOKUP(QS842,$A$879:$F$2524,6,FALSE)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VLOOKUP(RB842,$A$879:$F$2524,6,FALSE)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VLOOKUP(RK842,$A$879:$F$2524,6,FALSE)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VLOOKUP(RT842,$A$879:$F$2524,6,FALSE)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VLOOKUP(SC842,$A$879:$F$2524,6,FALSE)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VLOOKUP(SL842,$A$879:$F$2524,6,FALSE)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VLOOKUP(SU842,$A$879:$F$2524,6,FALSE)</f>
        <v>85</v>
      </c>
      <c r="SY842" s="179" t="s">
        <v>67</v>
      </c>
      <c r="SZ842" s="10">
        <f>SX842*1.2</f>
        <v>102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VLOOKUP(TD842,$A$879:$F$2524,6,FALSE)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VLOOKUP(TM842,$A$879:$F$2524,6,FALSE)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VLOOKUP(TV842,$A$879:$F$2524,6,FALSE)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VLOOKUP(UE842,$A$879:$F$2524,6,FALSE)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VLOOKUP(UN842,$A$879:$F$2524,6,FALSE)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VLOOKUP(UW842,$A$879:$F$2524,6,FALSE)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VLOOKUP(VF842,$A$879:$F$2524,6,FALSE)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VLOOKUP(VO842,$A$879:$F$2524,6,FALSE)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VLOOKUP(VX842,$A$879:$F$2524,6,FALSE)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VLOOKUP(WG842,$A$879:$F$2524,6,FALSE)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VLOOKUP(WP842,$A$879:$F$2524,6,FALSE)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VLOOKUP(WY842,$A$879:$F$2524,6,FALSE)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VLOOKUP(XH842,$A$879:$F$2524,6,FALSE)</f>
        <v>85</v>
      </c>
      <c r="XL842" s="179" t="s">
        <v>67</v>
      </c>
      <c r="XM842" s="10">
        <f>XK842*1.2</f>
        <v>102</v>
      </c>
      <c r="XO842" s="239"/>
      <c r="XP842" s="179" t="s">
        <v>103</v>
      </c>
      <c r="XQ842" s="361" t="s">
        <v>1698</v>
      </c>
      <c r="XS842" s="180"/>
      <c r="XT842" s="180">
        <f>VLOOKUP(XQ842,$A$879:$F$2524,6,FALSE)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VLOOKUP(XZ842,$A$879:$F$2524,6,FALSE)</f>
        <v>47</v>
      </c>
      <c r="YD842" s="179" t="s">
        <v>67</v>
      </c>
      <c r="YE842" s="10">
        <f>YC842*1.2</f>
        <v>56.4</v>
      </c>
      <c r="YG842" s="239"/>
      <c r="YH842" s="179" t="s">
        <v>103</v>
      </c>
      <c r="YI842" s="361" t="s">
        <v>3104</v>
      </c>
      <c r="YK842" s="180"/>
      <c r="YL842" s="180">
        <f>VLOOKUP(YI842,$A$879:$F$2524,6,FALSE)</f>
        <v>57</v>
      </c>
      <c r="YM842" s="179" t="s">
        <v>67</v>
      </c>
      <c r="YN842" s="10">
        <f>YL842*1.2</f>
        <v>68.399999999999991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VLOOKUP(YR842,$A$879:$F$2524,6,FALSE)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VLOOKUP(ZA842,$A$879:$F$2524,6,FALSE)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VLOOKUP(ZJ842,$A$879:$F$2524,6,FALSE)</f>
        <v>47</v>
      </c>
      <c r="ZN842" s="179" t="s">
        <v>67</v>
      </c>
      <c r="ZO842" s="10">
        <f>ZM842*1.2</f>
        <v>56.4</v>
      </c>
      <c r="ZQ842" s="239"/>
      <c r="ZR842" s="179" t="s">
        <v>103</v>
      </c>
      <c r="ZS842" s="361" t="s">
        <v>615</v>
      </c>
      <c r="ZU842" s="180"/>
      <c r="ZV842" s="180">
        <f>VLOOKUP(ZS842,$A$879:$F$2524,6,FALSE)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VLOOKUP(AAB842,$A$879:$F$2524,6,FALSE)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VLOOKUP(AAK842,$A$879:$F$2524,6,FALSE)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VLOOKUP(AAT842,$A$879:$F$2524,6,FALSE)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VLOOKUP(ABC842,$A$879:$F$2524,6,FALSE)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VLOOKUP(ABL842,$A$879:$F$2524,6,FALSE)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VLOOKUP(ABU842,$A$879:$F$2524,6,FALSE)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VLOOKUP(ACD842,$A$879:$F$2524,6,FALSE)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VLOOKUP(ACM842,$A$879:$F$2524,6,FALSE)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VLOOKUP(ACV842,$A$879:$F$2524,6,FALSE)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VLOOKUP(ADE842,$A$879:$F$2524,6,FALSE)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VLOOKUP(ADN842,$A$879:$F$2524,6,FALSE)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VLOOKUP(ADW842,$A$879:$F$2524,6,FALSE)</f>
        <v>47</v>
      </c>
      <c r="AEA842" s="179" t="s">
        <v>67</v>
      </c>
      <c r="AEB842" s="10">
        <f>ADZ842*1.2</f>
        <v>56.4</v>
      </c>
      <c r="AED842" s="239"/>
      <c r="AEE842" s="179" t="s">
        <v>103</v>
      </c>
      <c r="AEF842" s="75" t="s">
        <v>183</v>
      </c>
      <c r="AEH842" s="180"/>
      <c r="AEI842" s="180" t="e">
        <f>VLOOKUP(AEF842,$A$879:$F$2524,6,FALSE)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VLOOKUP(AEO842,$A$879:$F$2524,6,FALSE)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VLOOKUP(AEX842,$A$879:$F$2524,6,FALSE)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VLOOKUP(AFG842,$A$879:$F$2524,6,FALSE)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VLOOKUP(AFP842,$A$879:$F$2524,6,FALSE)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VLOOKUP(AFY842,$A$879:$F$2524,6,FALSE)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VLOOKUP(AGH842,$A$879:$F$2524,6,FALSE)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VLOOKUP(AGQ842,$A$879:$F$2524,6,FALSE)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VLOOKUP(AGZ842,$A$879:$F$2524,6,FALSE)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VLOOKUP(AHI842,$A$879:$F$2524,6,FALSE)</f>
        <v>9</v>
      </c>
      <c r="AHM842" s="179" t="s">
        <v>67</v>
      </c>
      <c r="AHN842" s="10">
        <f>AHL842*1.2</f>
        <v>10.799999999999999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VLOOKUP(AHR842,$A$879:$F$2524,6,FALSE)</f>
        <v>18</v>
      </c>
      <c r="AHV842" s="179" t="s">
        <v>67</v>
      </c>
      <c r="AHW842" s="10">
        <f>AHU842*1.2</f>
        <v>21.599999999999998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VLOOKUP(AIA842,$A$879:$F$2524,6,FALSE)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VLOOKUP(AIJ842,$A$879:$F$2524,6,FALSE)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VLOOKUP(AIS842,$A$879:$F$2524,6,FALSE)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VLOOKUP(AJB842,$A$879:$F$2524,6,FALSE)</f>
        <v>31</v>
      </c>
      <c r="AJF842" s="179" t="s">
        <v>67</v>
      </c>
      <c r="AJG842" s="10">
        <f>AJE842*1.2</f>
        <v>37.199999999999996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VLOOKUP(AJK842,$A$879:$F$2524,6,FALSE)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VLOOKUP(AJT842,$A$879:$F$2524,6,FALSE)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VLOOKUP(AKC842,$A$879:$F$2524,6,FALSE)</f>
        <v>103</v>
      </c>
      <c r="AKG842" s="179" t="s">
        <v>67</v>
      </c>
      <c r="AKH842" s="10">
        <f>AKF842*1.2</f>
        <v>123.6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VLOOKUP(AKL842,$A$879:$F$2524,6,FALSE)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VLOOKUP(AKU842,$A$879:$F$2524,6,FALSE)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VLOOKUP(ALD842,$A$879:$F$2524,6,FALSE)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VLOOKUP(ALM842,$A$879:$F$2524,6,FALSE)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VLOOKUP(ALV842,$A$879:$F$2524,6,FALSE)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VLOOKUP(AME842,$A$879:$F$2524,6,FALSE)</f>
        <v>9</v>
      </c>
      <c r="AMI842" s="179" t="s">
        <v>67</v>
      </c>
      <c r="AMJ842" s="10">
        <f>AMH842*1.2</f>
        <v>10.799999999999999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VLOOKUP(AMN842,$A$879:$F$2524,6,FALSE)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VLOOKUP(AMW842,$A$879:$F$2524,6,FALSE)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VLOOKUP(ANF842,$A$879:$F$2524,6,FALSE)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VLOOKUP(ANO842,$A$879:$F$2524,6,FALSE)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VLOOKUP(ANX842,$A$879:$F$2524,6,FALSE)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VLOOKUP(AOG842,$A$879:$F$2524,6,FALSE)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VLOOKUP(AOP842,$A$879:$F$2524,6,FALSE)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VLOOKUP(AOY842,$A$879:$F$2524,6,FALSE)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VLOOKUP(APH842,$A$879:$F$2524,6,FALSE)</f>
        <v>14</v>
      </c>
      <c r="APL842" s="179" t="s">
        <v>67</v>
      </c>
      <c r="APM842" s="10">
        <f>APK842*1.2</f>
        <v>16.8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VLOOKUP(APQ842,$A$879:$F$2524,6,FALSE)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VLOOKUP(APZ842,$A$879:$F$2524,6,FALSE)</f>
        <v>9</v>
      </c>
      <c r="AQD842" s="179" t="s">
        <v>67</v>
      </c>
      <c r="AQE842" s="10">
        <f>AQC842*1.2</f>
        <v>10.799999999999999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VLOOKUP(AQI842,$A$879:$F$2524,6,FALSE)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VLOOKUP(AQR842,$A$879:$F$2524,6,FALSE)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VLOOKUP(ARA842,$A$879:$F$2524,6,FALSE)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VLOOKUP(ARJ842,$A$879:$F$2524,6,FALSE)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VLOOKUP(ARS842,$A$879:$F$2524,6,FALSE)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VLOOKUP(ASB842,$A$879:$F$2524,6,FALSE)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VLOOKUP(ASK842,$A$879:$F$2524,6,FALSE)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VLOOKUP(AST842,$A$879:$F$2524,6,FALSE)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VLOOKUP(ATC842,$A$879:$F$2524,6,FALSE)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VLOOKUP(ATL842,$A$879:$F$2524,6,FALSE)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VLOOKUP(ATU842,$A$879:$F$2524,6,FALSE)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VLOOKUP(AUD842,$A$879:$F$2524,6,FALSE)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VLOOKUP(AUM842,$A$879:$F$2524,6,FALSE)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VLOOKUP(AUV842,$A$879:$F$2524,6,FALSE)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VLOOKUP(AVE842,$A$879:$F$2524,6,FALSE)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VLOOKUP(AVN842,$A$879:$F$2524,6,FALSE)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VLOOKUP(AVW842,$A$879:$F$2524,6,FALSE)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VLOOKUP(AWF842,$A$879:$F$2524,6,FALSE)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VLOOKUP(AWO842,$A$879:$F$2524,6,FALSE)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VLOOKUP(AWX842,$A$879:$F$2524,6,FALSE)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VLOOKUP(AXG842,$A$879:$F$2524,6,FALSE)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VLOOKUP(AXP842,$A$879:$F$2524,6,FALSE)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VLOOKUP(AXY842,$A$879:$F$2524,6,FALSE)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VLOOKUP(AYH842,$A$879:$F$2524,6,FALSE)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VLOOKUP(AYQ842,$A$879:$F$2524,6,FALSE)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VLOOKUP(AYZ842,$A$879:$F$2524,6,FALSE)</f>
        <v>31</v>
      </c>
      <c r="AZD842" s="179" t="s">
        <v>67</v>
      </c>
      <c r="AZE842" s="10">
        <f>AZC842*1.2</f>
        <v>37.199999999999996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VLOOKUP(AZI842,$A$879:$F$2524,6,FALSE)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VLOOKUP(AZR842,$A$879:$F$2524,6,FALSE)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VLOOKUP(BAA842,$A$879:$F$2524,6,FALSE)</f>
        <v>9</v>
      </c>
      <c r="BAE842" s="179" t="s">
        <v>67</v>
      </c>
      <c r="BAF842" s="10">
        <f>BAD842*1.2</f>
        <v>10.799999999999999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VLOOKUP(BAJ842,$A$879:$F$2524,6,FALSE)</f>
        <v>9</v>
      </c>
      <c r="BAN842" s="179" t="s">
        <v>67</v>
      </c>
      <c r="BAO842" s="10">
        <f>BAM842*1.2</f>
        <v>10.799999999999999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VLOOKUP(BAS842,$A$879:$F$2524,6,FALSE)</f>
        <v>85</v>
      </c>
      <c r="BAW842" s="179" t="s">
        <v>67</v>
      </c>
      <c r="BAX842" s="10">
        <f>BAV842*1.2</f>
        <v>102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VLOOKUP(BBB842,$A$879:$F$2524,6,FALSE)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VLOOKUP(BBK842,$A$879:$F$2524,6,FALSE)</f>
        <v>85</v>
      </c>
      <c r="BBO842" s="179" t="s">
        <v>67</v>
      </c>
      <c r="BBP842" s="10">
        <f>BBN842*1.2</f>
        <v>102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VLOOKUP(BBT842,$A$879:$F$2524,6,FALSE)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VLOOKUP(BCC842,$A$879:$F$2524,6,FALSE)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VLOOKUP(BCL842,$A$879:$F$2524,6,FALSE)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VLOOKUP(BCU842,$A$879:$F$2524,6,FALSE)</f>
        <v>9</v>
      </c>
      <c r="BCY842" s="179" t="s">
        <v>67</v>
      </c>
      <c r="BCZ842" s="10">
        <f>BCX842*1.2</f>
        <v>10.799999999999999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VLOOKUP(BDD842,$A$879:$F$2524,6,FALSE)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VLOOKUP(BDM842,$A$879:$F$2524,6,FALSE)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VLOOKUP(BDV842,$A$879:$F$2524,6,FALSE)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VLOOKUP(BEE842,$A$879:$F$2524,6,FALSE)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VLOOKUP(BEN842,$A$879:$F$2524,6,FALSE)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VLOOKUP(BEW842,$A$879:$F$2524,6,FALSE)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VLOOKUP(BFF842,$A$879:$F$2524,6,FALSE)</f>
        <v>71</v>
      </c>
      <c r="BFJ842" s="179" t="s">
        <v>67</v>
      </c>
      <c r="BFK842" s="10">
        <f>BFI842*1.2</f>
        <v>85.2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VLOOKUP(BFO842,$A$879:$F$2524,6,FALSE)</f>
        <v>18</v>
      </c>
      <c r="BFS842" s="179" t="s">
        <v>67</v>
      </c>
      <c r="BFT842" s="10">
        <f>BFR842*1.2</f>
        <v>21.599999999999998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VLOOKUP(BFX842,$A$879:$F$2524,6,FALSE)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VLOOKUP(BGG842,$A$879:$F$2524,6,FALSE)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VLOOKUP(BGP842,$A$879:$F$2524,6,FALSE)</f>
        <v>9</v>
      </c>
      <c r="BGT842" s="179" t="s">
        <v>67</v>
      </c>
      <c r="BGU842" s="10">
        <f>BGS842*1.2</f>
        <v>10.799999999999999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VLOOKUP(BGY842,$A$879:$F$2524,6,FALSE)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VLOOKUP(B843,$A$879:$F$2524,6,FALSE)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VLOOKUP(K843,$A$879:$F$2524,6,FALSE)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VLOOKUP(T843,$A$879:$F$2524,6,FALSE)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VLOOKUP(AC843,$A$879:$F$2524,6,FALSE)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VLOOKUP(AL843,$A$879:$F$2524,6,FALSE)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VLOOKUP(AU843,$A$879:$F$2524,6,FALSE)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VLOOKUP(BD843,$A$879:$F$2524,6,FALSE)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VLOOKUP(BM843,$A$879:$F$2524,6,FALSE)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VLOOKUP(BV843,$A$879:$F$2524,6,FALSE)</f>
        <v>57</v>
      </c>
      <c r="BZ843" s="179" t="s">
        <v>69</v>
      </c>
      <c r="CA843" s="10">
        <f>BY843*1.1</f>
        <v>62.7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VLOOKUP(CE843,$A$879:$F$2524,6,FALSE)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VLOOKUP(CN843,$A$879:$F$2524,6,FALSE)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VLOOKUP(CW843,$A$879:$F$2524,6,FALSE)</f>
        <v>9</v>
      </c>
      <c r="DA843" s="179" t="s">
        <v>69</v>
      </c>
      <c r="DB843" s="10">
        <f>CZ843*1.1</f>
        <v>9.9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VLOOKUP(DF843,$A$879:$F$2524,6,FALSE)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VLOOKUP(DO843,$A$879:$F$2524,6,FALSE)</f>
        <v>71</v>
      </c>
      <c r="DS843" s="179" t="s">
        <v>69</v>
      </c>
      <c r="DT843" s="10">
        <f>DR843*1.1</f>
        <v>78.100000000000009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VLOOKUP(DX843,$A$879:$F$2524,6,FALSE)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VLOOKUP(EG843,$A$879:$F$2524,6,FALSE)</f>
        <v>71</v>
      </c>
      <c r="EK843" s="179" t="s">
        <v>69</v>
      </c>
      <c r="EL843" s="10">
        <f>EJ843*1.1</f>
        <v>78.100000000000009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VLOOKUP(EP843,$A$879:$F$2524,6,FALSE)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VLOOKUP(EY843,$A$879:$F$2524,6,FALSE)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VLOOKUP(FH843,$A$879:$F$2524,6,FALSE)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VLOOKUP(FQ843,$A$879:$F$2524,6,FALSE)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VLOOKUP(FZ843,$A$879:$F$2524,6,FALSE)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VLOOKUP(GI843,$A$879:$F$2524,6,FALSE)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VLOOKUP(GR843,$A$879:$F$2524,6,FALSE)</f>
        <v>103</v>
      </c>
      <c r="GV843" s="179" t="s">
        <v>69</v>
      </c>
      <c r="GW843" s="10">
        <f>GU843*1.1</f>
        <v>113.30000000000001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VLOOKUP(HA843,$A$879:$F$2524,6,FALSE)</f>
        <v>18</v>
      </c>
      <c r="HE843" s="179" t="s">
        <v>69</v>
      </c>
      <c r="HF843" s="10">
        <f>HD843*1.1</f>
        <v>19.8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VLOOKUP(HJ843,$A$879:$F$2524,6,FALSE)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VLOOKUP(HS843,$A$879:$F$2524,6,FALSE)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VLOOKUP(IB843,$A$879:$F$2524,6,FALSE)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VLOOKUP(IK843,$A$879:$F$2524,6,FALSE)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VLOOKUP(IT843,$A$879:$F$2524,6,FALSE)</f>
        <v>71</v>
      </c>
      <c r="IX843" s="179" t="s">
        <v>69</v>
      </c>
      <c r="IY843" s="10">
        <f>IW843*1.1</f>
        <v>78.100000000000009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VLOOKUP(JC843,$A$879:$F$2524,6,FALSE)</f>
        <v>9</v>
      </c>
      <c r="JG843" s="179" t="s">
        <v>69</v>
      </c>
      <c r="JH843" s="10">
        <f>JF843*1.1</f>
        <v>9.9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VLOOKUP(JL843,$A$879:$F$2524,6,FALSE)</f>
        <v>57</v>
      </c>
      <c r="JP843" s="179" t="s">
        <v>69</v>
      </c>
      <c r="JQ843" s="10">
        <f>JO843*1.1</f>
        <v>62.7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VLOOKUP(JU843,$A$879:$F$2524,6,FALSE)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VLOOKUP(KD843,$A$879:$F$2524,6,FALSE)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VLOOKUP(KM843,$A$879:$F$2524,6,FALSE)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VLOOKUP(KV843,$A$879:$F$2524,6,FALSE)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VLOOKUP(LE843,$A$879:$F$2524,6,FALSE)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VLOOKUP(LN843,$A$879:$F$2524,6,FALSE)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VLOOKUP(LW843,$A$879:$F$2524,6,FALSE)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VLOOKUP(MF843,$A$879:$F$2524,6,FALSE)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VLOOKUP(MO843,$A$879:$F$2524,6,FALSE)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VLOOKUP(MX843,$A$879:$F$2524,6,FALSE)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VLOOKUP(NG843,$A$879:$F$2524,6,FALSE)</f>
        <v>85</v>
      </c>
      <c r="NK843" s="179" t="s">
        <v>69</v>
      </c>
      <c r="NL843" s="10">
        <f>NJ843*1.1</f>
        <v>93.500000000000014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VLOOKUP(NP843,$A$879:$F$2524,6,FALSE)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VLOOKUP(NY843,$A$879:$F$2524,6,FALSE)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VLOOKUP(OH843,$A$879:$F$2524,6,FALSE)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VLOOKUP(OQ843,$A$879:$F$2524,6,FALSE)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VLOOKUP(OZ843,$A$879:$F$2524,6,FALSE)</f>
        <v>146</v>
      </c>
      <c r="PD843" s="179" t="s">
        <v>69</v>
      </c>
      <c r="PE843" s="10">
        <f>PC843*1.1</f>
        <v>160.60000000000002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VLOOKUP(PI843,$A$879:$F$2524,6,FALSE)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VLOOKUP(PR843,$A$879:$F$2524,6,FALSE)</f>
        <v>71</v>
      </c>
      <c r="PV843" s="179" t="s">
        <v>69</v>
      </c>
      <c r="PW843" s="10">
        <f>PU843*1.1</f>
        <v>78.100000000000009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VLOOKUP(QA843,$A$879:$F$2524,6,FALSE)</f>
        <v>103</v>
      </c>
      <c r="QE843" s="179" t="s">
        <v>69</v>
      </c>
      <c r="QF843" s="10">
        <f>QD843*1.1</f>
        <v>113.30000000000001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VLOOKUP(QJ843,$A$879:$F$2524,6,FALSE)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VLOOKUP(QS843,$A$879:$F$2524,6,FALSE)</f>
        <v>31</v>
      </c>
      <c r="QW843" s="179" t="s">
        <v>69</v>
      </c>
      <c r="QX843" s="10">
        <f>QV843*1.1</f>
        <v>34.1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VLOOKUP(RB843,$A$879:$F$2524,6,FALSE)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VLOOKUP(RK843,$A$879:$F$2524,6,FALSE)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VLOOKUP(RT843,$A$879:$F$2524,6,FALSE)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VLOOKUP(SC843,$A$879:$F$2524,6,FALSE)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VLOOKUP(SL843,$A$879:$F$2524,6,FALSE)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VLOOKUP(SU843,$A$879:$F$2524,6,FALSE)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VLOOKUP(TD843,$A$879:$F$2524,6,FALSE)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VLOOKUP(TM843,$A$879:$F$2524,6,FALSE)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VLOOKUP(TV843,$A$879:$F$2524,6,FALSE)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VLOOKUP(UE843,$A$879:$F$2524,6,FALSE)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VLOOKUP(UN843,$A$879:$F$2524,6,FALSE)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VLOOKUP(UW843,$A$879:$F$2524,6,FALSE)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VLOOKUP(VF843,$A$879:$F$2524,6,FALSE)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VLOOKUP(VO843,$A$879:$F$2524,6,FALSE)</f>
        <v>47</v>
      </c>
      <c r="VS843" s="179" t="s">
        <v>69</v>
      </c>
      <c r="VT843" s="10">
        <f>VR843*1.1</f>
        <v>51.7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VLOOKUP(VX843,$A$879:$F$2524,6,FALSE)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VLOOKUP(WG843,$A$879:$F$2524,6,FALSE)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VLOOKUP(WP843,$A$879:$F$2524,6,FALSE)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VLOOKUP(WY843,$A$879:$F$2524,6,FALSE)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VLOOKUP(XH843,$A$879:$F$2524,6,FALSE)</f>
        <v>18</v>
      </c>
      <c r="XL843" s="179" t="s">
        <v>69</v>
      </c>
      <c r="XM843" s="10">
        <f>XK843*1.1</f>
        <v>19.8</v>
      </c>
      <c r="XO843" s="239"/>
      <c r="XP843" s="179" t="s">
        <v>104</v>
      </c>
      <c r="XQ843" s="361" t="s">
        <v>1993</v>
      </c>
      <c r="XS843" s="180"/>
      <c r="XT843" s="180">
        <f>VLOOKUP(XQ843,$A$879:$F$2524,6,FALSE)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VLOOKUP(XZ843,$A$879:$F$2524,6,FALSE)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VLOOKUP(YI843,$A$879:$F$2524,6,FALSE)</f>
        <v>14</v>
      </c>
      <c r="YM843" s="179" t="s">
        <v>69</v>
      </c>
      <c r="YN843" s="10">
        <f>YL843*1.1</f>
        <v>15.400000000000002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VLOOKUP(YR843,$A$879:$F$2524,6,FALSE)</f>
        <v>146</v>
      </c>
      <c r="YV843" s="179" t="s">
        <v>69</v>
      </c>
      <c r="YW843" s="10">
        <f>YU843*1.1</f>
        <v>160.60000000000002</v>
      </c>
      <c r="YY843" s="239"/>
      <c r="YZ843" s="179" t="s">
        <v>104</v>
      </c>
      <c r="ZA843" s="361" t="s">
        <v>2019</v>
      </c>
      <c r="ZC843" s="180"/>
      <c r="ZD843" s="180">
        <f>VLOOKUP(ZA843,$A$879:$F$2524,6,FALSE)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VLOOKUP(ZJ843,$A$879:$F$2524,6,FALSE)</f>
        <v>116</v>
      </c>
      <c r="ZN843" s="179" t="s">
        <v>69</v>
      </c>
      <c r="ZO843" s="10">
        <f>ZM843*1.1</f>
        <v>127.60000000000001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VLOOKUP(ZS843,$A$879:$F$2524,6,FALSE)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VLOOKUP(AAB843,$A$879:$F$2524,6,FALSE)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VLOOKUP(AAK843,$A$879:$F$2524,6,FALSE)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VLOOKUP(AAT843,$A$879:$F$2524,6,FALSE)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VLOOKUP(ABC843,$A$879:$F$2524,6,FALSE)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VLOOKUP(ABL843,$A$879:$F$2524,6,FALSE)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VLOOKUP(ABU843,$A$879:$F$2524,6,FALSE)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VLOOKUP(ACD843,$A$879:$F$2524,6,FALSE)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VLOOKUP(ACM843,$A$879:$F$2524,6,FALSE)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VLOOKUP(ACV843,$A$879:$F$2524,6,FALSE)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VLOOKUP(ADE843,$A$879:$F$2524,6,FALSE)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VLOOKUP(ADN843,$A$879:$F$2524,6,FALSE)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VLOOKUP(ADW843,$A$879:$F$2524,6,FALSE)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VLOOKUP(AEF843,$A$879:$F$2524,6,FALSE)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VLOOKUP(AEO843,$A$879:$F$2524,6,FALSE)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VLOOKUP(AEX843,$A$879:$F$2524,6,FALSE)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VLOOKUP(AFG843,$A$879:$F$2524,6,FALSE)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VLOOKUP(AFP843,$A$879:$F$2524,6,FALSE)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VLOOKUP(AFY843,$A$879:$F$2524,6,FALSE)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VLOOKUP(AGH843,$A$879:$F$2524,6,FALSE)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VLOOKUP(AGQ843,$A$879:$F$2524,6,FALSE)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VLOOKUP(AGZ843,$A$879:$F$2524,6,FALSE)</f>
        <v>18</v>
      </c>
      <c r="AHD843" s="179" t="s">
        <v>69</v>
      </c>
      <c r="AHE843" s="10">
        <f>AHC843*1.1</f>
        <v>19.8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VLOOKUP(AHI843,$A$879:$F$2524,6,FALSE)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VLOOKUP(AHR843,$A$879:$F$2524,6,FALSE)</f>
        <v>9</v>
      </c>
      <c r="AHV843" s="179" t="s">
        <v>69</v>
      </c>
      <c r="AHW843" s="10">
        <f>AHU843*1.1</f>
        <v>9.9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VLOOKUP(AIA843,$A$879:$F$2524,6,FALSE)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VLOOKUP(AIJ843,$A$879:$F$2524,6,FALSE)</f>
        <v>116</v>
      </c>
      <c r="AIN843" s="179" t="s">
        <v>69</v>
      </c>
      <c r="AIO843" s="10">
        <f>AIM843*1.1</f>
        <v>127.60000000000001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VLOOKUP(AIS843,$A$879:$F$2524,6,FALSE)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VLOOKUP(AJB843,$A$879:$F$2524,6,FALSE)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VLOOKUP(AJK843,$A$879:$F$2524,6,FALSE)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VLOOKUP(AJT843,$A$879:$F$2524,6,FALSE)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VLOOKUP(AKC843,$A$879:$F$2524,6,FALSE)</f>
        <v>146</v>
      </c>
      <c r="AKG843" s="179" t="s">
        <v>69</v>
      </c>
      <c r="AKH843" s="10">
        <f>AKF843*1.1</f>
        <v>160.60000000000002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VLOOKUP(AKL843,$A$879:$F$2524,6,FALSE)</f>
        <v>18</v>
      </c>
      <c r="AKP843" s="179" t="s">
        <v>69</v>
      </c>
      <c r="AKQ843" s="10">
        <f>AKO843*1.1</f>
        <v>19.8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VLOOKUP(AKU843,$A$879:$F$2524,6,FALSE)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VLOOKUP(ALD843,$A$879:$F$2524,6,FALSE)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VLOOKUP(ALM843,$A$879:$F$2524,6,FALSE)</f>
        <v>85</v>
      </c>
      <c r="ALQ843" s="179" t="s">
        <v>69</v>
      </c>
      <c r="ALR843" s="10">
        <f>ALP843*1.1</f>
        <v>93.500000000000014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VLOOKUP(ALV843,$A$879:$F$2524,6,FALSE)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VLOOKUP(AME843,$A$879:$F$2524,6,FALSE)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VLOOKUP(AMN843,$A$879:$F$2524,6,FALSE)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VLOOKUP(AMW843,$A$879:$F$2524,6,FALSE)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VLOOKUP(ANF843,$A$879:$F$2524,6,FALSE)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VLOOKUP(ANO843,$A$879:$F$2524,6,FALSE)</f>
        <v>146</v>
      </c>
      <c r="ANS843" s="179" t="s">
        <v>69</v>
      </c>
      <c r="ANT843" s="10">
        <f>ANR843*1.1</f>
        <v>160.60000000000002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VLOOKUP(ANX843,$A$879:$F$2524,6,FALSE)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VLOOKUP(AOG843,$A$879:$F$2524,6,FALSE)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VLOOKUP(AOP843,$A$879:$F$2524,6,FALSE)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VLOOKUP(AOY843,$A$879:$F$2524,6,FALSE)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VLOOKUP(APH843,$A$879:$F$2524,6,FALSE)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VLOOKUP(APQ843,$A$879:$F$2524,6,FALSE)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VLOOKUP(APZ843,$A$879:$F$2524,6,FALSE)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VLOOKUP(AQI843,$A$879:$F$2524,6,FALSE)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VLOOKUP(AQR843,$A$879:$F$2524,6,FALSE)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VLOOKUP(ARA843,$A$879:$F$2524,6,FALSE)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VLOOKUP(ARJ843,$A$879:$F$2524,6,FALSE)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VLOOKUP(ARS843,$A$879:$F$2524,6,FALSE)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VLOOKUP(ASB843,$A$879:$F$2524,6,FALSE)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VLOOKUP(ASK843,$A$879:$F$2524,6,FALSE)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VLOOKUP(AST843,$A$879:$F$2524,6,FALSE)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VLOOKUP(ATC843,$A$879:$F$2524,6,FALSE)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VLOOKUP(ATL843,$A$879:$F$2524,6,FALSE)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VLOOKUP(ATU843,$A$879:$F$2524,6,FALSE)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VLOOKUP(AUD843,$A$879:$F$2524,6,FALSE)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VLOOKUP(AUM843,$A$879:$F$2524,6,FALSE)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VLOOKUP(AUV843,$A$879:$F$2524,6,FALSE)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VLOOKUP(AVE843,$A$879:$F$2524,6,FALSE)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VLOOKUP(AVN843,$A$879:$F$2524,6,FALSE)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VLOOKUP(AVW843,$A$879:$F$2524,6,FALSE)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VLOOKUP(AWF843,$A$879:$F$2524,6,FALSE)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VLOOKUP(AWO843,$A$879:$F$2524,6,FALSE)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VLOOKUP(AWX843,$A$879:$F$2524,6,FALSE)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VLOOKUP(AXG843,$A$879:$F$2524,6,FALSE)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VLOOKUP(AXP843,$A$879:$F$2524,6,FALSE)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VLOOKUP(AXY843,$A$879:$F$2524,6,FALSE)</f>
        <v>57</v>
      </c>
      <c r="AYC843" s="179" t="s">
        <v>69</v>
      </c>
      <c r="AYD843" s="10">
        <f>AYB843*1.1</f>
        <v>62.7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VLOOKUP(AYH843,$A$879:$F$2524,6,FALSE)</f>
        <v>103</v>
      </c>
      <c r="AYL843" s="179" t="s">
        <v>69</v>
      </c>
      <c r="AYM843" s="10">
        <f>AYK843*1.1</f>
        <v>113.30000000000001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VLOOKUP(AYQ843,$A$879:$F$2524,6,FALSE)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VLOOKUP(AYZ843,$A$879:$F$2524,6,FALSE)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VLOOKUP(AZI843,$A$879:$F$2524,6,FALSE)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VLOOKUP(AZR843,$A$879:$F$2524,6,FALSE)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VLOOKUP(BAA843,$A$879:$F$2524,6,FALSE)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VLOOKUP(BAJ843,$A$879:$F$2524,6,FALSE)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VLOOKUP(BAS843,$A$879:$F$2524,6,FALSE)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VLOOKUP(BBB843,$A$879:$F$2524,6,FALSE)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VLOOKUP(BBK843,$A$879:$F$2524,6,FALSE)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VLOOKUP(BBT843,$A$879:$F$2524,6,FALSE)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VLOOKUP(BCC843,$A$879:$F$2524,6,FALSE)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VLOOKUP(BCL843,$A$879:$F$2524,6,FALSE)</f>
        <v>9</v>
      </c>
      <c r="BCP843" s="179" t="s">
        <v>69</v>
      </c>
      <c r="BCQ843" s="10">
        <f>BCO843*1.1</f>
        <v>9.9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VLOOKUP(BCU843,$A$879:$F$2524,6,FALSE)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VLOOKUP(BDD843,$A$879:$F$2524,6,FALSE)</f>
        <v>9</v>
      </c>
      <c r="BDH843" s="179" t="s">
        <v>69</v>
      </c>
      <c r="BDI843" s="10">
        <f>BDG843*1.1</f>
        <v>9.9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VLOOKUP(BDM843,$A$879:$F$2524,6,FALSE)</f>
        <v>9</v>
      </c>
      <c r="BDQ843" s="179" t="s">
        <v>69</v>
      </c>
      <c r="BDR843" s="10">
        <f>BDP843*1.1</f>
        <v>9.9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VLOOKUP(BDV843,$A$879:$F$2524,6,FALSE)</f>
        <v>47</v>
      </c>
      <c r="BDZ843" s="179" t="s">
        <v>69</v>
      </c>
      <c r="BEA843" s="10">
        <f>BDY843*1.1</f>
        <v>51.7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VLOOKUP(BEE843,$A$879:$F$2524,6,FALSE)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VLOOKUP(BEN843,$A$879:$F$2524,6,FALSE)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VLOOKUP(BEW843,$A$879:$F$2524,6,FALSE)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VLOOKUP(BFF843,$A$879:$F$2524,6,FALSE)</f>
        <v>47</v>
      </c>
      <c r="BFJ843" s="179" t="s">
        <v>69</v>
      </c>
      <c r="BFK843" s="10">
        <f>BFI843*1.1</f>
        <v>51.7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VLOOKUP(BFO843,$A$879:$F$2524,6,FALSE)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VLOOKUP(BFX843,$A$879:$F$2524,6,FALSE)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VLOOKUP(BGG843,$A$879:$F$2524,6,FALSE)</f>
        <v>66</v>
      </c>
      <c r="BGK843" s="179" t="s">
        <v>69</v>
      </c>
      <c r="BGL843" s="10">
        <f>BGJ843*1.1</f>
        <v>72.600000000000009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VLOOKUP(BGP843,$A$879:$F$2524,6,FALSE)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VLOOKUP(BGY843,$A$879:$F$2524,6,FALSE)</f>
        <v>85</v>
      </c>
      <c r="BHC843" s="179" t="s">
        <v>69</v>
      </c>
      <c r="BHD843" s="10">
        <f>BHB843*1.1</f>
        <v>93.500000000000014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606.19999999999993</v>
      </c>
      <c r="I844" s="233"/>
      <c r="J844" s="179"/>
      <c r="K844" s="437"/>
      <c r="M844" s="179"/>
      <c r="N844" s="179"/>
      <c r="O844" s="179"/>
      <c r="P844" s="10"/>
      <c r="Q844" s="10">
        <f>SUM(P839:P843)</f>
        <v>331.3</v>
      </c>
      <c r="R844" s="233"/>
      <c r="S844" s="179"/>
      <c r="T844" s="437"/>
      <c r="V844" s="179"/>
      <c r="W844" s="179"/>
      <c r="X844" s="179"/>
      <c r="Y844" s="10"/>
      <c r="Z844" s="10">
        <f>SUM(Y839:Y843)</f>
        <v>206.99999999999997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373.40000000000003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512.9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683.7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345.79999999999995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224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480.09999999999997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333.5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349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241.1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301.10000000000002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178.5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236.8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320.2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326.7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429.7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147.6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235.39999999999998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374.1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428.40000000000003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190.2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440.8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627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293.90000000000003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522.19999999999993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245.60000000000002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273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368.4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413.7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354.49999999999994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236.7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370.8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143.4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386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378.8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551.5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82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447.9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102.39999999999999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89.300000000000011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470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166.4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249.60000000000002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176.8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135.6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244.50000000000003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513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291.10000000000002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272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378.8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477.3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112.10000000000001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303.8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164.8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149.19999999999999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508.6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340.1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199.5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425.7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91.3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405.5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354.2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596.5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223.79999999999998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98.100000000000009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257.2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601.79999999999995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140.5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216.79999999999998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272.10000000000002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386.4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155.80000000000001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360.2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436.90000000000003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105.49999999999999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414.5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475.1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282.2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401.3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554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349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592.20000000000005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265.7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234.7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282.59999999999997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672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613.59999999999991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273.89999999999998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266.5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261.39999999999998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425.2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516.20000000000005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270.7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542.29999999999995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82.7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300.40000000000003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286.2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46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286.40000000000003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388.2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404.2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283.8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327.8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210.3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266.3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164.20000000000002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247.5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313.8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218.00000000000003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301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344.20000000000005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292.20000000000005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385.4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120.9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361.79999999999995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305.2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527.90000000000009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365.29999999999995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390.4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443.5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372.69999999999993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100.4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238.70000000000002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204.89999999999998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187.7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237.7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303.10000000000002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124.29999999999998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277.3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151.19999999999999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140.20000000000002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VLOOKUP(B845,$A$879:$F$2524,6,FALSE)</f>
        <v>16</v>
      </c>
      <c r="F845" s="179" t="s">
        <v>61</v>
      </c>
      <c r="G845" s="10">
        <f>E845*1.5*D845</f>
        <v>24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VLOOKUP(K845,$A$879:$F$2524,6,FALSE)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VLOOKUP(T845,$A$879:$F$2524,6,FALSE)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VLOOKUP(AC845,$A$879:$F$2524,6,FALSE)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VLOOKUP(AL845,$A$879:$F$2524,6,FALSE)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VLOOKUP(AU845,$A$879:$F$2524,6,FALSE)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VLOOKUP(BD845,$A$879:$F$2524,6,FALSE)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VLOOKUP(BM845,$A$879:$F$2524,6,FALSE)</f>
        <v>56</v>
      </c>
      <c r="BQ845" s="179" t="s">
        <v>61</v>
      </c>
      <c r="BR845" s="10">
        <f>BP845*1.5*BO845</f>
        <v>84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VLOOKUP(BV845,$A$879:$F$2524,6,FALSE)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VLOOKUP(CE845,$A$879:$F$2524,6,FALSE)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VLOOKUP(CN845,$A$879:$F$2524,6,FALSE)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VLOOKUP(CW845,$A$879:$F$2524,6,FALSE)</f>
        <v>16</v>
      </c>
      <c r="DA845" s="179" t="s">
        <v>61</v>
      </c>
      <c r="DB845" s="10">
        <f>CZ845*1.5*CY845</f>
        <v>24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VLOOKUP(DF845,$A$879:$F$2524,6,FALSE)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VLOOKUP(DO845,$A$879:$F$2524,6,FALSE)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VLOOKUP(DX845,$A$879:$F$2524,6,FALSE)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VLOOKUP(EG845,$A$879:$F$2524,6,FALSE)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VLOOKUP(EP845,$A$879:$F$2524,6,FALSE)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VLOOKUP(EY845,$A$879:$F$2524,6,FALSE)</f>
        <v>16</v>
      </c>
      <c r="FC845" s="179" t="s">
        <v>61</v>
      </c>
      <c r="FD845" s="10">
        <f>FB845*1.5*FA845</f>
        <v>24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VLOOKUP(FH845,$A$879:$F$2524,6,FALSE)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VLOOKUP(FQ845,$A$879:$F$2524,6,FALSE)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VLOOKUP(FZ845,$A$879:$F$2524,6,FALSE)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VLOOKUP(GI845,$A$879:$F$2524,6,FALSE)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VLOOKUP(GR845,$A$879:$F$2524,6,FALSE)</f>
        <v>131</v>
      </c>
      <c r="GV845" s="179" t="s">
        <v>61</v>
      </c>
      <c r="GW845" s="10">
        <f>GU845*1.5*GT845</f>
        <v>196.5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VLOOKUP(HA845,$A$879:$F$2524,6,FALSE)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VLOOKUP(HJ845,$A$879:$F$2524,6,FALSE)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VLOOKUP(HS845,$A$879:$F$2524,6,FALSE)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VLOOKUP(IB845,$A$879:$F$2524,6,FALSE)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VLOOKUP(IK845,$A$879:$F$2524,6,FALSE)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VLOOKUP(IT845,$A$879:$F$2524,6,FALSE)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VLOOKUP(JC845,$A$879:$F$2524,6,FALSE)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VLOOKUP(JL845,$A$879:$F$2524,6,FALSE)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VLOOKUP(JU845,$A$879:$F$2524,6,FALSE)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VLOOKUP(KD845,$A$879:$F$2524,6,FALSE)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VLOOKUP(KM845,$A$879:$F$2524,6,FALSE)</f>
        <v>131</v>
      </c>
      <c r="KQ845" s="179" t="s">
        <v>61</v>
      </c>
      <c r="KR845" s="10">
        <f>KP845*1.5*KO845</f>
        <v>196.5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VLOOKUP(KV845,$A$879:$F$2524,6,FALSE)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VLOOKUP(LE845,$A$879:$F$2524,6,FALSE)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VLOOKUP(LN845,$A$879:$F$2524,6,FALSE)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VLOOKUP(LW845,$A$879:$F$2524,6,FALSE)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VLOOKUP(MF845,$A$879:$F$2524,6,FALSE)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VLOOKUP(MO845,$A$879:$F$2524,6,FALSE)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VLOOKUP(MX845,$A$879:$F$2524,6,FALSE)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VLOOKUP(NG845,$A$879:$F$2524,6,FALSE)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VLOOKUP(NP845,$A$879:$F$2524,6,FALSE)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VLOOKUP(NY845,$A$879:$F$2524,6,FALSE)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VLOOKUP(OH845,$A$879:$F$2524,6,FALSE)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VLOOKUP(OQ845,$A$879:$F$2524,6,FALSE)</f>
        <v>111</v>
      </c>
      <c r="OU845" s="179" t="s">
        <v>61</v>
      </c>
      <c r="OV845" s="10">
        <f>OT845*1.5*OS845</f>
        <v>166.5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VLOOKUP(OZ845,$A$879:$F$2524,6,FALSE)</f>
        <v>131</v>
      </c>
      <c r="PD845" s="179" t="s">
        <v>61</v>
      </c>
      <c r="PE845" s="10">
        <f>PC845*1.5*PB845</f>
        <v>196.5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VLOOKUP(PI845,$A$879:$F$2524,6,FALSE)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VLOOKUP(PR845,$A$879:$F$2524,6,FALSE)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VLOOKUP(QA845,$A$879:$F$2524,6,FALSE)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VLOOKUP(QJ845,$A$879:$F$2524,6,FALSE)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VLOOKUP(QS845,$A$879:$F$2524,6,FALSE)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VLOOKUP(RB845,$A$879:$F$2524,6,FALSE)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VLOOKUP(RK845,$A$879:$F$2524,6,FALSE)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VLOOKUP(RT845,$A$879:$F$2524,6,FALSE)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VLOOKUP(SC845,$A$879:$F$2524,6,FALSE)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VLOOKUP(SL845,$A$879:$F$2524,6,FALSE)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VLOOKUP(SU845,$A$879:$F$2524,6,FALSE)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VLOOKUP(TD845,$A$879:$F$2524,6,FALSE)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VLOOKUP(TM845,$A$879:$F$2524,6,FALSE)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VLOOKUP(TV845,$A$879:$F$2524,6,FALSE)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VLOOKUP(UE845,$A$879:$F$2524,6,FALSE)</f>
        <v>28</v>
      </c>
      <c r="UI845" s="179" t="s">
        <v>61</v>
      </c>
      <c r="UJ845" s="10">
        <f>UH845*1.5*UG845</f>
        <v>42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VLOOKUP(UN845,$A$879:$F$2524,6,FALSE)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VLOOKUP(UW845,$A$879:$F$2524,6,FALSE)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VLOOKUP(VF845,$A$879:$F$2524,6,FALSE)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VLOOKUP(VO845,$A$879:$F$2524,6,FALSE)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VLOOKUP(VX845,$A$879:$F$2524,6,FALSE)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VLOOKUP(WG845,$A$879:$F$2524,6,FALSE)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VLOOKUP(WP845,$A$879:$F$2524,6,FALSE)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VLOOKUP(WY845,$A$879:$F$2524,6,FALSE)</f>
        <v>135</v>
      </c>
      <c r="XC845" s="179" t="s">
        <v>61</v>
      </c>
      <c r="XD845" s="10">
        <f>XB845*1.5*XA845</f>
        <v>202.5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VLOOKUP(XH845,$A$879:$F$2524,6,FALSE)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VLOOKUP(XQ845,$A$879:$F$2524,6,FALSE)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VLOOKUP(XZ845,$A$879:$F$2524,6,FALSE)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VLOOKUP(YI845,$A$879:$F$2524,6,FALSE)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VLOOKUP(YR845,$A$879:$F$2524,6,FALSE)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VLOOKUP(ZA845,$A$879:$F$2524,6,FALSE)</f>
        <v>106</v>
      </c>
      <c r="ZE845" s="179" t="s">
        <v>61</v>
      </c>
      <c r="ZF845" s="10">
        <f>ZD845*1.5*ZC845</f>
        <v>159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VLOOKUP(ZJ845,$A$879:$F$2524,6,FALSE)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VLOOKUP(ZS845,$A$879:$F$2524,6,FALSE)</f>
        <v>49</v>
      </c>
      <c r="ZW845" s="179" t="s">
        <v>61</v>
      </c>
      <c r="ZX845" s="10">
        <f>ZV845*1.5*ZU845</f>
        <v>73.5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VLOOKUP(AAB845,$A$879:$F$2524,6,FALSE)</f>
        <v>48</v>
      </c>
      <c r="AAF845" s="179" t="s">
        <v>61</v>
      </c>
      <c r="AAG845" s="10">
        <f>AAE845*1.5*AAD845</f>
        <v>72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VLOOKUP(AAK845,$A$879:$F$2524,6,FALSE)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VLOOKUP(AAT845,$A$879:$F$2524,6,FALSE)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VLOOKUP(ABC845,$A$879:$F$2524,6,FALSE)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VLOOKUP(ABL845,$A$879:$F$2524,6,FALSE)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VLOOKUP(ABU845,$A$879:$F$2524,6,FALSE)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VLOOKUP(ACD845,$A$879:$F$2524,6,FALSE)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VLOOKUP(ACM845,$A$879:$F$2524,6,FALSE)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VLOOKUP(ACV845,$A$879:$F$2524,6,FALSE)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VLOOKUP(ADE845,$A$879:$F$2524,6,FALSE)</f>
        <v>44</v>
      </c>
      <c r="ADI845" s="179" t="s">
        <v>61</v>
      </c>
      <c r="ADJ845" s="10">
        <f>ADH845*1.5*ADG845</f>
        <v>66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VLOOKUP(ADN845,$A$879:$F$2524,6,FALSE)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VLOOKUP(ADW845,$A$879:$F$2524,6,FALSE)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VLOOKUP(AEF845,$A$879:$F$2524,6,FALSE)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VLOOKUP(AEO845,$A$879:$F$2524,6,FALSE)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VLOOKUP(AEX845,$A$879:$F$2524,6,FALSE)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VLOOKUP(AFG845,$A$879:$F$2524,6,FALSE)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VLOOKUP(AFP845,$A$879:$F$2524,6,FALSE)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VLOOKUP(AFY845,$A$879:$F$2524,6,FALSE)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VLOOKUP(AGH845,$A$879:$F$2524,6,FALSE)</f>
        <v>16</v>
      </c>
      <c r="AGL845" s="179" t="s">
        <v>61</v>
      </c>
      <c r="AGM845" s="10">
        <f>AGK845*1.5*AGJ845</f>
        <v>24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VLOOKUP(AGQ845,$A$879:$F$2524,6,FALSE)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VLOOKUP(AGZ845,$A$879:$F$2524,6,FALSE)</f>
        <v>16</v>
      </c>
      <c r="AHD845" s="179" t="s">
        <v>61</v>
      </c>
      <c r="AHE845" s="10">
        <f>AHC845*1.5*AHB845</f>
        <v>24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VLOOKUP(AHI845,$A$879:$F$2524,6,FALSE)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VLOOKUP(AHR845,$A$879:$F$2524,6,FALSE)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VLOOKUP(AIA845,$A$879:$F$2524,6,FALSE)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VLOOKUP(AIJ845,$A$879:$F$2524,6,FALSE)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VLOOKUP(AIS845,$A$879:$F$2524,6,FALSE)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VLOOKUP(AJB845,$A$879:$F$2524,6,FALSE)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VLOOKUP(AJK845,$A$879:$F$2524,6,FALSE)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VLOOKUP(AJT845,$A$879:$F$2524,6,FALSE)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VLOOKUP(AKC845,$A$879:$F$2524,6,FALSE)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VLOOKUP(AKL845,$A$879:$F$2524,6,FALSE)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VLOOKUP(AKU845,$A$879:$F$2524,6,FALSE)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VLOOKUP(ALD845,$A$879:$F$2524,6,FALSE)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VLOOKUP(ALM845,$A$879:$F$2524,6,FALSE)</f>
        <v>9</v>
      </c>
      <c r="ALQ845" s="179" t="s">
        <v>61</v>
      </c>
      <c r="ALR845" s="10">
        <f>ALP845*1.5*ALO845</f>
        <v>13.5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VLOOKUP(ALV845,$A$879:$F$2524,6,FALSE)</f>
        <v>21</v>
      </c>
      <c r="ALZ845" s="179" t="s">
        <v>61</v>
      </c>
      <c r="AMA845" s="10">
        <f>ALY845*1.5*ALX845</f>
        <v>31.5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VLOOKUP(AME845,$A$879:$F$2524,6,FALSE)</f>
        <v>16</v>
      </c>
      <c r="AMI845" s="179" t="s">
        <v>61</v>
      </c>
      <c r="AMJ845" s="10">
        <f>AMH845*1.5*AMG845</f>
        <v>24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VLOOKUP(AMN845,$A$879:$F$2524,6,FALSE)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VLOOKUP(AMW845,$A$879:$F$2524,6,FALSE)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VLOOKUP(ANF845,$A$879:$F$2524,6,FALSE)</f>
        <v>16</v>
      </c>
      <c r="ANJ845" s="179" t="s">
        <v>61</v>
      </c>
      <c r="ANK845" s="10">
        <f>ANI845*1.5*ANH845</f>
        <v>24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VLOOKUP(ANO845,$A$879:$F$2524,6,FALSE)</f>
        <v>15</v>
      </c>
      <c r="ANS845" s="179" t="s">
        <v>61</v>
      </c>
      <c r="ANT845" s="10">
        <f>ANR845*1.5*ANQ845</f>
        <v>22.5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VLOOKUP(ANX845,$A$879:$F$2524,6,FALSE)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VLOOKUP(AOG845,$A$879:$F$2524,6,FALSE)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VLOOKUP(AOP845,$A$879:$F$2524,6,FALSE)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VLOOKUP(AOY845,$A$879:$F$2524,6,FALSE)</f>
        <v>56</v>
      </c>
      <c r="APC845" s="179" t="s">
        <v>61</v>
      </c>
      <c r="APD845" s="10">
        <f>APB845*1.5*APA845</f>
        <v>84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VLOOKUP(APH845,$A$879:$F$2524,6,FALSE)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VLOOKUP(APQ845,$A$879:$F$2524,6,FALSE)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VLOOKUP(APZ845,$A$879:$F$2524,6,FALSE)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VLOOKUP(AQI845,$A$879:$F$2524,6,FALSE)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VLOOKUP(AQR845,$A$879:$F$2524,6,FALSE)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VLOOKUP(ARA845,$A$879:$F$2524,6,FALSE)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VLOOKUP(ARJ845,$A$879:$F$2524,6,FALSE)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VLOOKUP(ARS845,$A$879:$F$2524,6,FALSE)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VLOOKUP(ASB845,$A$879:$F$2524,6,FALSE)</f>
        <v>15</v>
      </c>
      <c r="ASF845" s="179" t="s">
        <v>61</v>
      </c>
      <c r="ASG845" s="10">
        <f>ASE845*1.5*ASD845</f>
        <v>22.5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VLOOKUP(ASK845,$A$879:$F$2524,6,FALSE)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VLOOKUP(AST845,$A$879:$F$2524,6,FALSE)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VLOOKUP(ATC845,$A$879:$F$2524,6,FALSE)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VLOOKUP(ATL845,$A$879:$F$2524,6,FALSE)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VLOOKUP(ATU845,$A$879:$F$2524,6,FALSE)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VLOOKUP(AUD845,$A$879:$F$2524,6,FALSE)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VLOOKUP(AUM845,$A$879:$F$2524,6,FALSE)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VLOOKUP(AUV845,$A$879:$F$2524,6,FALSE)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VLOOKUP(AVE845,$A$879:$F$2524,6,FALSE)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VLOOKUP(AVN845,$A$879:$F$2524,6,FALSE)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VLOOKUP(AVW845,$A$879:$F$2524,6,FALSE)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VLOOKUP(AWF845,$A$879:$F$2524,6,FALSE)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VLOOKUP(AWO845,$A$879:$F$2524,6,FALSE)</f>
        <v>56</v>
      </c>
      <c r="AWS845" s="179" t="s">
        <v>61</v>
      </c>
      <c r="AWT845" s="10">
        <f>AWR845*1.5*AWQ845</f>
        <v>84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VLOOKUP(AWX845,$A$879:$F$2524,6,FALSE)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VLOOKUP(AXG845,$A$879:$F$2524,6,FALSE)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VLOOKUP(AXP845,$A$879:$F$2524,6,FALSE)</f>
        <v>44</v>
      </c>
      <c r="AXT845" s="179" t="s">
        <v>61</v>
      </c>
      <c r="AXU845" s="10">
        <f>AXS845*1.5*AXR845</f>
        <v>66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VLOOKUP(AXY845,$A$879:$F$2524,6,FALSE)</f>
        <v>49</v>
      </c>
      <c r="AYC845" s="179" t="s">
        <v>61</v>
      </c>
      <c r="AYD845" s="10">
        <f>AYB845*1.5*AYA845</f>
        <v>73.5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VLOOKUP(AYH845,$A$879:$F$2524,6,FALSE)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VLOOKUP(AYQ845,$A$879:$F$2524,6,FALSE)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VLOOKUP(AYZ845,$A$879:$F$2524,6,FALSE)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VLOOKUP(AZI845,$A$879:$F$2524,6,FALSE)</f>
        <v>16</v>
      </c>
      <c r="AZM845" s="179" t="s">
        <v>61</v>
      </c>
      <c r="AZN845" s="10">
        <f>AZL845*1.5*AZK845</f>
        <v>24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VLOOKUP(AZR845,$A$879:$F$2524,6,FALSE)</f>
        <v>27</v>
      </c>
      <c r="AZV845" s="179" t="s">
        <v>61</v>
      </c>
      <c r="AZW845" s="10">
        <f>AZU845*1.5*AZT845</f>
        <v>40.5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VLOOKUP(BAA845,$A$879:$F$2524,6,FALSE)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VLOOKUP(BAJ845,$A$879:$F$2524,6,FALSE)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VLOOKUP(BAS845,$A$879:$F$2524,6,FALSE)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VLOOKUP(BBB845,$A$879:$F$2524,6,FALSE)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VLOOKUP(BBK845,$A$879:$F$2524,6,FALSE)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VLOOKUP(BBT845,$A$879:$F$2524,6,FALSE)</f>
        <v>135</v>
      </c>
      <c r="BBX845" s="179" t="s">
        <v>61</v>
      </c>
      <c r="BBY845" s="10">
        <f>BBW845*1.5*BBV845</f>
        <v>202.5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VLOOKUP(BCC845,$A$879:$F$2524,6,FALSE)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VLOOKUP(BCL845,$A$879:$F$2524,6,FALSE)</f>
        <v>16</v>
      </c>
      <c r="BCP845" s="179" t="s">
        <v>61</v>
      </c>
      <c r="BCQ845" s="10">
        <f>BCO845*1.5*BCN845</f>
        <v>24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VLOOKUP(BCU845,$A$879:$F$2524,6,FALSE)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VLOOKUP(BDD845,$A$879:$F$2524,6,FALSE)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VLOOKUP(BDM845,$A$879:$F$2524,6,FALSE)</f>
        <v>16</v>
      </c>
      <c r="BDQ845" s="179" t="s">
        <v>61</v>
      </c>
      <c r="BDR845" s="10">
        <f>BDP845*1.5*BDO845</f>
        <v>24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VLOOKUP(BDV845,$A$879:$F$2524,6,FALSE)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VLOOKUP(BEE845,$A$879:$F$2524,6,FALSE)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VLOOKUP(BEN845,$A$879:$F$2524,6,FALSE)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VLOOKUP(BEW845,$A$879:$F$2524,6,FALSE)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VLOOKUP(BFF845,$A$879:$F$2524,6,FALSE)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VLOOKUP(BFO845,$A$879:$F$2524,6,FALSE)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VLOOKUP(BFX845,$A$879:$F$2524,6,FALSE)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VLOOKUP(BGG845,$A$879:$F$2524,6,FALSE)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VLOOKUP(BGP845,$A$879:$F$2524,6,FALSE)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VLOOKUP(BGY845,$A$879:$F$2524,6,FALSE)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VLOOKUP(B846,$A$879:$F$2524,6,FALSE)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VLOOKUP(K846,$A$879:$F$2524,6,FALSE)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VLOOKUP(T846,$A$879:$F$2524,6,FALSE)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VLOOKUP(AC846,$A$879:$F$2524,6,FALSE)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VLOOKUP(AL846,$A$879:$F$2524,6,FALSE)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VLOOKUP(AU846,$A$879:$F$2524,6,FALSE)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VLOOKUP(BD846,$A$879:$F$2524,6,FALSE)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VLOOKUP(BM846,$A$879:$F$2524,6,FALSE)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VLOOKUP(BV846,$A$879:$F$2524,6,FALSE)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VLOOKUP(CE846,$A$879:$F$2524,6,FALSE)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VLOOKUP(CN846,$A$879:$F$2524,6,FALSE)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VLOOKUP(CW846,$A$879:$F$2524,6,FALSE)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VLOOKUP(DF846,$A$879:$F$2524,6,FALSE)</f>
        <v>15</v>
      </c>
      <c r="DJ846" s="179" t="s">
        <v>63</v>
      </c>
      <c r="DK846" s="10">
        <f>DI846*1.4</f>
        <v>21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VLOOKUP(DO846,$A$879:$F$2524,6,FALSE)</f>
        <v>16</v>
      </c>
      <c r="DS846" s="179" t="s">
        <v>63</v>
      </c>
      <c r="DT846" s="10">
        <f>DR846*1.4</f>
        <v>22.4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VLOOKUP(DX846,$A$879:$F$2524,6,FALSE)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VLOOKUP(EG846,$A$879:$F$2524,6,FALSE)</f>
        <v>16</v>
      </c>
      <c r="EK846" s="179" t="s">
        <v>63</v>
      </c>
      <c r="EL846" s="10">
        <f>EJ846*1.4</f>
        <v>22.4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VLOOKUP(EP846,$A$879:$F$2524,6,FALSE)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VLOOKUP(EY846,$A$879:$F$2524,6,FALSE)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VLOOKUP(FH846,$A$879:$F$2524,6,FALSE)</f>
        <v>56</v>
      </c>
      <c r="FL846" s="179" t="s">
        <v>63</v>
      </c>
      <c r="FM846" s="10">
        <f>FK846*1.4</f>
        <v>78.399999999999991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VLOOKUP(FQ846,$A$879:$F$2524,6,FALSE)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VLOOKUP(FZ846,$A$879:$F$2524,6,FALSE)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VLOOKUP(GI846,$A$879:$F$2524,6,FALSE)</f>
        <v>16</v>
      </c>
      <c r="GM846" s="179" t="s">
        <v>63</v>
      </c>
      <c r="GN846" s="10">
        <f>GL846*1.4</f>
        <v>22.4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VLOOKUP(GR846,$A$879:$F$2524,6,FALSE)</f>
        <v>16</v>
      </c>
      <c r="GV846" s="179" t="s">
        <v>63</v>
      </c>
      <c r="GW846" s="10">
        <f>GU846*1.4</f>
        <v>22.4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VLOOKUP(HA846,$A$879:$F$2524,6,FALSE)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VLOOKUP(HJ846,$A$879:$F$2524,6,FALSE)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VLOOKUP(HS846,$A$879:$F$2524,6,FALSE)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VLOOKUP(IB846,$A$879:$F$2524,6,FALSE)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VLOOKUP(IK846,$A$879:$F$2524,6,FALSE)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VLOOKUP(IT846,$A$879:$F$2524,6,FALSE)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VLOOKUP(JC846,$A$879:$F$2524,6,FALSE)</f>
        <v>61</v>
      </c>
      <c r="JG846" s="179" t="s">
        <v>63</v>
      </c>
      <c r="JH846" s="10">
        <f>JF846*1.4</f>
        <v>85.399999999999991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VLOOKUP(JL846,$A$879:$F$2524,6,FALSE)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VLOOKUP(JU846,$A$879:$F$2524,6,FALSE)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VLOOKUP(KD846,$A$879:$F$2524,6,FALSE)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VLOOKUP(KM846,$A$879:$F$2524,6,FALSE)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VLOOKUP(KV846,$A$879:$F$2524,6,FALSE)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VLOOKUP(LE846,$A$879:$F$2524,6,FALSE)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VLOOKUP(LN846,$A$879:$F$2524,6,FALSE)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VLOOKUP(LW846,$A$879:$F$2524,6,FALSE)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VLOOKUP(MF846,$A$879:$F$2524,6,FALSE)</f>
        <v>48</v>
      </c>
      <c r="MJ846" s="179" t="s">
        <v>63</v>
      </c>
      <c r="MK846" s="10">
        <f>MI846*1.4</f>
        <v>67.199999999999989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VLOOKUP(MO846,$A$879:$F$2524,6,FALSE)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VLOOKUP(MX846,$A$879:$F$2524,6,FALSE)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VLOOKUP(NG846,$A$879:$F$2524,6,FALSE)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VLOOKUP(NP846,$A$879:$F$2524,6,FALSE)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VLOOKUP(NY846,$A$879:$F$2524,6,FALSE)</f>
        <v>56</v>
      </c>
      <c r="OC846" s="179" t="s">
        <v>63</v>
      </c>
      <c r="OD846" s="10">
        <f>OB846*1.4</f>
        <v>78.399999999999991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VLOOKUP(OH846,$A$879:$F$2524,6,FALSE)</f>
        <v>48</v>
      </c>
      <c r="OL846" s="179" t="s">
        <v>63</v>
      </c>
      <c r="OM846" s="10">
        <f>OK846*1.4</f>
        <v>67.199999999999989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VLOOKUP(OQ846,$A$879:$F$2524,6,FALSE)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VLOOKUP(OZ846,$A$879:$F$2524,6,FALSE)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VLOOKUP(PI846,$A$879:$F$2524,6,FALSE)</f>
        <v>135</v>
      </c>
      <c r="PM846" s="179" t="s">
        <v>63</v>
      </c>
      <c r="PN846" s="10">
        <f>PL846*1.4</f>
        <v>189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VLOOKUP(PR846,$A$879:$F$2524,6,FALSE)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VLOOKUP(QA846,$A$879:$F$2524,6,FALSE)</f>
        <v>16</v>
      </c>
      <c r="QE846" s="179" t="s">
        <v>63</v>
      </c>
      <c r="QF846" s="10">
        <f>QD846*1.4</f>
        <v>22.4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VLOOKUP(QJ846,$A$879:$F$2524,6,FALSE)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VLOOKUP(QS846,$A$879:$F$2524,6,FALSE)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VLOOKUP(RB846,$A$879:$F$2524,6,FALSE)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VLOOKUP(RK846,$A$879:$F$2524,6,FALSE)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VLOOKUP(RT846,$A$879:$F$2524,6,FALSE)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VLOOKUP(SC846,$A$879:$F$2524,6,FALSE)</f>
        <v>109</v>
      </c>
      <c r="SG846" s="179" t="s">
        <v>63</v>
      </c>
      <c r="SH846" s="10">
        <f>SF846*1.4</f>
        <v>152.6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VLOOKUP(SL846,$A$879:$F$2524,6,FALSE)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VLOOKUP(SU846,$A$879:$F$2524,6,FALSE)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VLOOKUP(TD846,$A$879:$F$2524,6,FALSE)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VLOOKUP(TM846,$A$879:$F$2524,6,FALSE)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VLOOKUP(TV846,$A$879:$F$2524,6,FALSE)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VLOOKUP(UE846,$A$879:$F$2524,6,FALSE)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VLOOKUP(UN846,$A$879:$F$2524,6,FALSE)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VLOOKUP(UW846,$A$879:$F$2524,6,FALSE)</f>
        <v>28</v>
      </c>
      <c r="VA846" s="179" t="s">
        <v>63</v>
      </c>
      <c r="VB846" s="10">
        <f>UZ846*1.4</f>
        <v>39.199999999999996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VLOOKUP(VF846,$A$879:$F$2524,6,FALSE)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VLOOKUP(VO846,$A$879:$F$2524,6,FALSE)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VLOOKUP(VX846,$A$879:$F$2524,6,FALSE)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VLOOKUP(WG846,$A$879:$F$2524,6,FALSE)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VLOOKUP(WP846,$A$879:$F$2524,6,FALSE)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VLOOKUP(WY846,$A$879:$F$2524,6,FALSE)</f>
        <v>49</v>
      </c>
      <c r="XC846" s="179" t="s">
        <v>63</v>
      </c>
      <c r="XD846" s="10">
        <f>XB846*1.4</f>
        <v>68.599999999999994</v>
      </c>
      <c r="XF846" s="239"/>
      <c r="XG846" s="179" t="s">
        <v>106</v>
      </c>
      <c r="XH846" s="371" t="s">
        <v>2155</v>
      </c>
      <c r="XJ846" s="180"/>
      <c r="XK846" s="180">
        <f>VLOOKUP(XH846,$A$879:$F$2524,6,FALSE)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VLOOKUP(XQ846,$A$879:$F$2524,6,FALSE)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VLOOKUP(XZ846,$A$879:$F$2524,6,FALSE)</f>
        <v>44</v>
      </c>
      <c r="YD846" s="179" t="s">
        <v>63</v>
      </c>
      <c r="YE846" s="10">
        <f>YC846*1.4</f>
        <v>61.599999999999994</v>
      </c>
      <c r="YG846" s="239"/>
      <c r="YH846" s="179" t="s">
        <v>106</v>
      </c>
      <c r="YI846" s="361" t="s">
        <v>2155</v>
      </c>
      <c r="YK846" s="180"/>
      <c r="YL846" s="180">
        <f>VLOOKUP(YI846,$A$879:$F$2524,6,FALSE)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VLOOKUP(YR846,$A$879:$F$2524,6,FALSE)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VLOOKUP(ZA846,$A$879:$F$2524,6,FALSE)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VLOOKUP(ZJ846,$A$879:$F$2524,6,FALSE)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VLOOKUP(ZS846,$A$879:$F$2524,6,FALSE)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VLOOKUP(AAB846,$A$879:$F$2524,6,FALSE)</f>
        <v>28</v>
      </c>
      <c r="AAF846" s="179" t="s">
        <v>63</v>
      </c>
      <c r="AAG846" s="10">
        <f>AAE846*1.4</f>
        <v>39.199999999999996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VLOOKUP(AAK846,$A$879:$F$2524,6,FALSE)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VLOOKUP(AAT846,$A$879:$F$2524,6,FALSE)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VLOOKUP(ABC846,$A$879:$F$2524,6,FALSE)</f>
        <v>131</v>
      </c>
      <c r="ABG846" s="179" t="s">
        <v>63</v>
      </c>
      <c r="ABH846" s="10">
        <f>ABF846*1.4</f>
        <v>183.39999999999998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VLOOKUP(ABL846,$A$879:$F$2524,6,FALSE)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VLOOKUP(ABU846,$A$879:$F$2524,6,FALSE)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VLOOKUP(ACD846,$A$879:$F$2524,6,FALSE)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VLOOKUP(ACM846,$A$879:$F$2524,6,FALSE)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VLOOKUP(ACV846,$A$879:$F$2524,6,FALSE)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VLOOKUP(ADE846,$A$879:$F$2524,6,FALSE)</f>
        <v>32</v>
      </c>
      <c r="ADI846" s="179" t="s">
        <v>63</v>
      </c>
      <c r="ADJ846" s="10">
        <f>ADH846*1.4</f>
        <v>44.8</v>
      </c>
      <c r="ADL846" s="239"/>
      <c r="ADM846" s="179" t="s">
        <v>106</v>
      </c>
      <c r="ADN846" s="75" t="s">
        <v>183</v>
      </c>
      <c r="ADP846" s="180"/>
      <c r="ADQ846" s="180" t="e">
        <f>VLOOKUP(ADN846,$A$879:$F$2524,6,FALSE)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VLOOKUP(ADW846,$A$879:$F$2524,6,FALSE)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VLOOKUP(AEF846,$A$879:$F$2524,6,FALSE)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VLOOKUP(AEO846,$A$879:$F$2524,6,FALSE)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VLOOKUP(AEX846,$A$879:$F$2524,6,FALSE)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VLOOKUP(AFG846,$A$879:$F$2524,6,FALSE)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VLOOKUP(AFP846,$A$879:$F$2524,6,FALSE)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VLOOKUP(AFY846,$A$879:$F$2524,6,FALSE)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VLOOKUP(AGH846,$A$879:$F$2524,6,FALSE)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VLOOKUP(AGQ846,$A$879:$F$2524,6,FALSE)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VLOOKUP(AGZ846,$A$879:$F$2524,6,FALSE)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VLOOKUP(AHI846,$A$879:$F$2524,6,FALSE)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VLOOKUP(AHR846,$A$879:$F$2524,6,FALSE)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VLOOKUP(AIA846,$A$879:$F$2524,6,FALSE)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VLOOKUP(AIJ846,$A$879:$F$2524,6,FALSE)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VLOOKUP(AIS846,$A$879:$F$2524,6,FALSE)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VLOOKUP(AJB846,$A$879:$F$2524,6,FALSE)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VLOOKUP(AJK846,$A$879:$F$2524,6,FALSE)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VLOOKUP(AJT846,$A$879:$F$2524,6,FALSE)</f>
        <v>9</v>
      </c>
      <c r="AJX846" s="179" t="s">
        <v>63</v>
      </c>
      <c r="AJY846" s="10">
        <f>AJW846*1.4</f>
        <v>12.6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VLOOKUP(AKC846,$A$879:$F$2524,6,FALSE)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VLOOKUP(AKL846,$A$879:$F$2524,6,FALSE)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VLOOKUP(AKU846,$A$879:$F$2524,6,FALSE)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VLOOKUP(ALD846,$A$879:$F$2524,6,FALSE)</f>
        <v>15</v>
      </c>
      <c r="ALH846" s="179" t="s">
        <v>63</v>
      </c>
      <c r="ALI846" s="10">
        <f>ALG846*1.4</f>
        <v>21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VLOOKUP(ALM846,$A$879:$F$2524,6,FALSE)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VLOOKUP(ALV846,$A$879:$F$2524,6,FALSE)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VLOOKUP(AME846,$A$879:$F$2524,6,FALSE)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VLOOKUP(AMN846,$A$879:$F$2524,6,FALSE)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VLOOKUP(AMW846,$A$879:$F$2524,6,FALSE)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VLOOKUP(ANF846,$A$879:$F$2524,6,FALSE)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VLOOKUP(ANO846,$A$879:$F$2524,6,FALSE)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VLOOKUP(ANX846,$A$879:$F$2524,6,FALSE)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VLOOKUP(AOG846,$A$879:$F$2524,6,FALSE)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VLOOKUP(AOP846,$A$879:$F$2524,6,FALSE)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VLOOKUP(AOY846,$A$879:$F$2524,6,FALSE)</f>
        <v>16</v>
      </c>
      <c r="APC846" s="179" t="s">
        <v>63</v>
      </c>
      <c r="APD846" s="10">
        <f>APB846*1.4</f>
        <v>22.4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VLOOKUP(APH846,$A$879:$F$2524,6,FALSE)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VLOOKUP(APQ846,$A$879:$F$2524,6,FALSE)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VLOOKUP(APZ846,$A$879:$F$2524,6,FALSE)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VLOOKUP(AQI846,$A$879:$F$2524,6,FALSE)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VLOOKUP(AQR846,$A$879:$F$2524,6,FALSE)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VLOOKUP(ARA846,$A$879:$F$2524,6,FALSE)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VLOOKUP(ARJ846,$A$879:$F$2524,6,FALSE)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VLOOKUP(ARS846,$A$879:$F$2524,6,FALSE)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VLOOKUP(ASB846,$A$879:$F$2524,6,FALSE)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VLOOKUP(ASK846,$A$879:$F$2524,6,FALSE)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VLOOKUP(AST846,$A$879:$F$2524,6,FALSE)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VLOOKUP(ATC846,$A$879:$F$2524,6,FALSE)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VLOOKUP(ATL846,$A$879:$F$2524,6,FALSE)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VLOOKUP(ATU846,$A$879:$F$2524,6,FALSE)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VLOOKUP(AUD846,$A$879:$F$2524,6,FALSE)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VLOOKUP(AUM846,$A$879:$F$2524,6,FALSE)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VLOOKUP(AUV846,$A$879:$F$2524,6,FALSE)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VLOOKUP(AVE846,$A$879:$F$2524,6,FALSE)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VLOOKUP(AVN846,$A$879:$F$2524,6,FALSE)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VLOOKUP(AVW846,$A$879:$F$2524,6,FALSE)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VLOOKUP(AWF846,$A$879:$F$2524,6,FALSE)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VLOOKUP(AWO846,$A$879:$F$2524,6,FALSE)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VLOOKUP(AWX846,$A$879:$F$2524,6,FALSE)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VLOOKUP(AXG846,$A$879:$F$2524,6,FALSE)</f>
        <v>16</v>
      </c>
      <c r="AXK846" s="179" t="s">
        <v>63</v>
      </c>
      <c r="AXL846" s="10">
        <f>AXJ846*1.4</f>
        <v>22.4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VLOOKUP(AXP846,$A$879:$F$2524,6,FALSE)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VLOOKUP(AXY846,$A$879:$F$2524,6,FALSE)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VLOOKUP(AYH846,$A$879:$F$2524,6,FALSE)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VLOOKUP(AYQ846,$A$879:$F$2524,6,FALSE)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VLOOKUP(AYZ846,$A$879:$F$2524,6,FALSE)</f>
        <v>111</v>
      </c>
      <c r="AZD846" s="179" t="s">
        <v>63</v>
      </c>
      <c r="AZE846" s="10">
        <f>AZC846*1.4</f>
        <v>155.39999999999998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VLOOKUP(AZI846,$A$879:$F$2524,6,FALSE)</f>
        <v>56</v>
      </c>
      <c r="AZM846" s="179" t="s">
        <v>63</v>
      </c>
      <c r="AZN846" s="10">
        <f>AZL846*1.4</f>
        <v>78.399999999999991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VLOOKUP(AZR846,$A$879:$F$2524,6,FALSE)</f>
        <v>48</v>
      </c>
      <c r="AZV846" s="179" t="s">
        <v>63</v>
      </c>
      <c r="AZW846" s="10">
        <f>AZU846*1.4</f>
        <v>67.199999999999989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VLOOKUP(BAA846,$A$879:$F$2524,6,FALSE)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VLOOKUP(BAJ846,$A$879:$F$2524,6,FALSE)</f>
        <v>49</v>
      </c>
      <c r="BAN846" s="179" t="s">
        <v>63</v>
      </c>
      <c r="BAO846" s="10">
        <f>BAM846*1.4</f>
        <v>68.599999999999994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VLOOKUP(BAS846,$A$879:$F$2524,6,FALSE)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VLOOKUP(BBB846,$A$879:$F$2524,6,FALSE)</f>
        <v>135</v>
      </c>
      <c r="BBF846" s="179" t="s">
        <v>63</v>
      </c>
      <c r="BBG846" s="10">
        <f>BBE846*1.4</f>
        <v>189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VLOOKUP(BBK846,$A$879:$F$2524,6,FALSE)</f>
        <v>13</v>
      </c>
      <c r="BBO846" s="179" t="s">
        <v>63</v>
      </c>
      <c r="BBP846" s="10">
        <f>BBN846*1.4</f>
        <v>18.2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VLOOKUP(BBT846,$A$879:$F$2524,6,FALSE)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VLOOKUP(BCC846,$A$879:$F$2524,6,FALSE)</f>
        <v>27</v>
      </c>
      <c r="BCG846" s="179" t="s">
        <v>63</v>
      </c>
      <c r="BCH846" s="10">
        <f>BCF846*1.4</f>
        <v>37.799999999999997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VLOOKUP(BCL846,$A$879:$F$2524,6,FALSE)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VLOOKUP(BCU846,$A$879:$F$2524,6,FALSE)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VLOOKUP(BDD846,$A$879:$F$2524,6,FALSE)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VLOOKUP(BDM846,$A$879:$F$2524,6,FALSE)</f>
        <v>49</v>
      </c>
      <c r="BDQ846" s="179" t="s">
        <v>63</v>
      </c>
      <c r="BDR846" s="10">
        <f>BDP846*1.4</f>
        <v>68.599999999999994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VLOOKUP(BDV846,$A$879:$F$2524,6,FALSE)</f>
        <v>15</v>
      </c>
      <c r="BDZ846" s="179" t="s">
        <v>63</v>
      </c>
      <c r="BEA846" s="10">
        <f>BDY846*1.4</f>
        <v>21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VLOOKUP(BEE846,$A$879:$F$2524,6,FALSE)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VLOOKUP(BEN846,$A$879:$F$2524,6,FALSE)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VLOOKUP(BEW846,$A$879:$F$2524,6,FALSE)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VLOOKUP(BFF846,$A$879:$F$2524,6,FALSE)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VLOOKUP(BFO846,$A$879:$F$2524,6,FALSE)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VLOOKUP(BFX846,$A$879:$F$2524,6,FALSE)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VLOOKUP(BGG846,$A$879:$F$2524,6,FALSE)</f>
        <v>49</v>
      </c>
      <c r="BGK846" s="179" t="s">
        <v>63</v>
      </c>
      <c r="BGL846" s="10">
        <f>BGJ846*1.4</f>
        <v>68.599999999999994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VLOOKUP(BGP846,$A$879:$F$2524,6,FALSE)</f>
        <v>13</v>
      </c>
      <c r="BGT846" s="179" t="s">
        <v>63</v>
      </c>
      <c r="BGU846" s="10">
        <f>BGS846*1.4</f>
        <v>18.2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VLOOKUP(BGY846,$A$879:$F$2524,6,FALSE)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VLOOKUP(B847,$A$879:$F$2524,6,FALSE)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VLOOKUP(K847,$A$879:$F$2524,6,FALSE)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VLOOKUP(T847,$A$879:$F$2524,6,FALSE)</f>
        <v>56</v>
      </c>
      <c r="X847" s="179" t="s">
        <v>65</v>
      </c>
      <c r="Y847" s="10">
        <f>W847*1.3</f>
        <v>72.8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VLOOKUP(AC847,$A$879:$F$2524,6,FALSE)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VLOOKUP(AL847,$A$879:$F$2524,6,FALSE)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VLOOKUP(AU847,$A$879:$F$2524,6,FALSE)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VLOOKUP(BD847,$A$879:$F$2524,6,FALSE)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VLOOKUP(BM847,$A$879:$F$2524,6,FALSE)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VLOOKUP(BV847,$A$879:$F$2524,6,FALSE)</f>
        <v>16</v>
      </c>
      <c r="BZ847" s="179" t="s">
        <v>65</v>
      </c>
      <c r="CA847" s="10">
        <f>BY847*1.3</f>
        <v>20.8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VLOOKUP(CE847,$A$879:$F$2524,6,FALSE)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VLOOKUP(CN847,$A$879:$F$2524,6,FALSE)</f>
        <v>16</v>
      </c>
      <c r="CR847" s="179" t="s">
        <v>65</v>
      </c>
      <c r="CS847" s="10">
        <f>CQ847*1.3</f>
        <v>20.8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VLOOKUP(CW847,$A$879:$F$2524,6,FALSE)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VLOOKUP(DF847,$A$879:$F$2524,6,FALSE)</f>
        <v>16</v>
      </c>
      <c r="DJ847" s="179" t="s">
        <v>65</v>
      </c>
      <c r="DK847" s="10">
        <f>DI847*1.3</f>
        <v>20.8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VLOOKUP(DO847,$A$879:$F$2524,6,FALSE)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VLOOKUP(DX847,$A$879:$F$2524,6,FALSE)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VLOOKUP(EG847,$A$879:$F$2524,6,FALSE)</f>
        <v>21</v>
      </c>
      <c r="EK847" s="179" t="s">
        <v>65</v>
      </c>
      <c r="EL847" s="10">
        <f>EJ847*1.3</f>
        <v>27.3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VLOOKUP(EP847,$A$879:$F$2524,6,FALSE)</f>
        <v>56</v>
      </c>
      <c r="ET847" s="179" t="s">
        <v>65</v>
      </c>
      <c r="EU847" s="10">
        <f>ES847*1.3</f>
        <v>72.8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VLOOKUP(EY847,$A$879:$F$2524,6,FALSE)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VLOOKUP(FH847,$A$879:$F$2524,6,FALSE)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VLOOKUP(FQ847,$A$879:$F$2524,6,FALSE)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VLOOKUP(FZ847,$A$879:$F$2524,6,FALSE)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VLOOKUP(GI847,$A$879:$F$2524,6,FALSE)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VLOOKUP(GR847,$A$879:$F$2524,6,FALSE)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VLOOKUP(HA847,$A$879:$F$2524,6,FALSE)</f>
        <v>49</v>
      </c>
      <c r="HE847" s="179" t="s">
        <v>65</v>
      </c>
      <c r="HF847" s="10">
        <f>HD847*1.3</f>
        <v>63.7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VLOOKUP(HJ847,$A$879:$F$2524,6,FALSE)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VLOOKUP(HS847,$A$879:$F$2524,6,FALSE)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VLOOKUP(IB847,$A$879:$F$2524,6,FALSE)</f>
        <v>9</v>
      </c>
      <c r="IF847" s="179" t="s">
        <v>65</v>
      </c>
      <c r="IG847" s="10">
        <f>IE847*1.3</f>
        <v>11.700000000000001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VLOOKUP(IK847,$A$879:$F$2524,6,FALSE)</f>
        <v>15</v>
      </c>
      <c r="IO847" s="179" t="s">
        <v>65</v>
      </c>
      <c r="IP847" s="10">
        <f>IN847*1.3</f>
        <v>19.5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VLOOKUP(IT847,$A$879:$F$2524,6,FALSE)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VLOOKUP(JC847,$A$879:$F$2524,6,FALSE)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VLOOKUP(JL847,$A$879:$F$2524,6,FALSE)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VLOOKUP(JU847,$A$879:$F$2524,6,FALSE)</f>
        <v>9</v>
      </c>
      <c r="JY847" s="179" t="s">
        <v>65</v>
      </c>
      <c r="JZ847" s="10">
        <f>JX847*1.3</f>
        <v>11.700000000000001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VLOOKUP(KD847,$A$879:$F$2524,6,FALSE)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VLOOKUP(KM847,$A$879:$F$2524,6,FALSE)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VLOOKUP(KV847,$A$879:$F$2524,6,FALSE)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VLOOKUP(LE847,$A$879:$F$2524,6,FALSE)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VLOOKUP(LN847,$A$879:$F$2524,6,FALSE)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VLOOKUP(LW847,$A$879:$F$2524,6,FALSE)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VLOOKUP(MF847,$A$879:$F$2524,6,FALSE)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VLOOKUP(MO847,$A$879:$F$2524,6,FALSE)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VLOOKUP(MX847,$A$879:$F$2524,6,FALSE)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VLOOKUP(NG847,$A$879:$F$2524,6,FALSE)</f>
        <v>16</v>
      </c>
      <c r="NK847" s="179" t="s">
        <v>65</v>
      </c>
      <c r="NL847" s="10">
        <f>NJ847*1.3</f>
        <v>20.8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VLOOKUP(NP847,$A$879:$F$2524,6,FALSE)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VLOOKUP(NY847,$A$879:$F$2524,6,FALSE)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VLOOKUP(OH847,$A$879:$F$2524,6,FALSE)</f>
        <v>111</v>
      </c>
      <c r="OL847" s="179" t="s">
        <v>65</v>
      </c>
      <c r="OM847" s="10">
        <f>OK847*1.3</f>
        <v>144.30000000000001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VLOOKUP(OQ847,$A$879:$F$2524,6,FALSE)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VLOOKUP(OZ847,$A$879:$F$2524,6,FALSE)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VLOOKUP(PI847,$A$879:$F$2524,6,FALSE)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VLOOKUP(PR847,$A$879:$F$2524,6,FALSE)</f>
        <v>28</v>
      </c>
      <c r="PV847" s="179" t="s">
        <v>65</v>
      </c>
      <c r="PW847" s="10">
        <f>PU847*1.3</f>
        <v>36.4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VLOOKUP(QA847,$A$879:$F$2524,6,FALSE)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VLOOKUP(QJ847,$A$879:$F$2524,6,FALSE)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VLOOKUP(QS847,$A$879:$F$2524,6,FALSE)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VLOOKUP(RB847,$A$879:$F$2524,6,FALSE)</f>
        <v>135</v>
      </c>
      <c r="RF847" s="179" t="s">
        <v>65</v>
      </c>
      <c r="RG847" s="10">
        <f>RE847*1.3</f>
        <v>175.5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VLOOKUP(RK847,$A$879:$F$2524,6,FALSE)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VLOOKUP(RT847,$A$879:$F$2524,6,FALSE)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VLOOKUP(SC847,$A$879:$F$2524,6,FALSE)</f>
        <v>49</v>
      </c>
      <c r="SG847" s="179" t="s">
        <v>65</v>
      </c>
      <c r="SH847" s="10">
        <f>SF847*1.3</f>
        <v>63.7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VLOOKUP(SL847,$A$879:$F$2524,6,FALSE)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VLOOKUP(SU847,$A$879:$F$2524,6,FALSE)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VLOOKUP(TD847,$A$879:$F$2524,6,FALSE)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VLOOKUP(TM847,$A$879:$F$2524,6,FALSE)</f>
        <v>21</v>
      </c>
      <c r="TQ847" s="179" t="s">
        <v>65</v>
      </c>
      <c r="TR847" s="10">
        <f>TP847*1.3</f>
        <v>27.3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VLOOKUP(TV847,$A$879:$F$2524,6,FALSE)</f>
        <v>7</v>
      </c>
      <c r="TZ847" s="179" t="s">
        <v>65</v>
      </c>
      <c r="UA847" s="10">
        <f>TY847*1.3</f>
        <v>9.1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VLOOKUP(UE847,$A$879:$F$2524,6,FALSE)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VLOOKUP(UN847,$A$879:$F$2524,6,FALSE)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VLOOKUP(UW847,$A$879:$F$2524,6,FALSE)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VLOOKUP(VF847,$A$879:$F$2524,6,FALSE)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VLOOKUP(VO847,$A$879:$F$2524,6,FALSE)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VLOOKUP(VX847,$A$879:$F$2524,6,FALSE)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VLOOKUP(WG847,$A$879:$F$2524,6,FALSE)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VLOOKUP(WP847,$A$879:$F$2524,6,FALSE)</f>
        <v>16</v>
      </c>
      <c r="WT847" s="179" t="s">
        <v>65</v>
      </c>
      <c r="WU847" s="10">
        <f>WS847*1.3</f>
        <v>20.8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VLOOKUP(WY847,$A$879:$F$2524,6,FALSE)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VLOOKUP(XH847,$A$879:$F$2524,6,FALSE)</f>
        <v>56</v>
      </c>
      <c r="XL847" s="179" t="s">
        <v>65</v>
      </c>
      <c r="XM847" s="10">
        <f>XK847*1.3</f>
        <v>72.8</v>
      </c>
      <c r="XO847" s="239"/>
      <c r="XP847" s="179" t="s">
        <v>107</v>
      </c>
      <c r="XQ847" s="361" t="s">
        <v>2107</v>
      </c>
      <c r="XS847" s="180"/>
      <c r="XT847" s="180">
        <f>VLOOKUP(XQ847,$A$879:$F$2524,6,FALSE)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VLOOKUP(XZ847,$A$879:$F$2524,6,FALSE)</f>
        <v>49</v>
      </c>
      <c r="YD847" s="179" t="s">
        <v>65</v>
      </c>
      <c r="YE847" s="10">
        <f>YC847*1.3</f>
        <v>63.7</v>
      </c>
      <c r="YG847" s="239"/>
      <c r="YH847" s="179" t="s">
        <v>107</v>
      </c>
      <c r="YI847" s="361" t="s">
        <v>472</v>
      </c>
      <c r="YK847" s="180"/>
      <c r="YL847" s="180">
        <f>VLOOKUP(YI847,$A$879:$F$2524,6,FALSE)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VLOOKUP(YR847,$A$879:$F$2524,6,FALSE)</f>
        <v>15</v>
      </c>
      <c r="YV847" s="179" t="s">
        <v>65</v>
      </c>
      <c r="YW847" s="10">
        <f>YU847*1.3</f>
        <v>19.5</v>
      </c>
      <c r="YY847" s="239"/>
      <c r="YZ847" s="179" t="s">
        <v>107</v>
      </c>
      <c r="ZA847" s="361" t="s">
        <v>753</v>
      </c>
      <c r="ZC847" s="180"/>
      <c r="ZD847" s="180">
        <f>VLOOKUP(ZA847,$A$879:$F$2524,6,FALSE)</f>
        <v>27</v>
      </c>
      <c r="ZE847" s="179" t="s">
        <v>65</v>
      </c>
      <c r="ZF847" s="10">
        <f>ZD847*1.3</f>
        <v>35.1</v>
      </c>
      <c r="ZH847" s="239"/>
      <c r="ZI847" s="179" t="s">
        <v>107</v>
      </c>
      <c r="ZJ847" s="361" t="s">
        <v>1802</v>
      </c>
      <c r="ZL847" s="180"/>
      <c r="ZM847" s="180">
        <f>VLOOKUP(ZJ847,$A$879:$F$2524,6,FALSE)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VLOOKUP(ZS847,$A$879:$F$2524,6,FALSE)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VLOOKUP(AAB847,$A$879:$F$2524,6,FALSE)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VLOOKUP(AAK847,$A$879:$F$2524,6,FALSE)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VLOOKUP(AAT847,$A$879:$F$2524,6,FALSE)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VLOOKUP(ABC847,$A$879:$F$2524,6,FALSE)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VLOOKUP(ABL847,$A$879:$F$2524,6,FALSE)</f>
        <v>15</v>
      </c>
      <c r="ABP847" s="179" t="s">
        <v>65</v>
      </c>
      <c r="ABQ847" s="10">
        <f>ABO847*1.3</f>
        <v>19.5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VLOOKUP(ABU847,$A$879:$F$2524,6,FALSE)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VLOOKUP(ACD847,$A$879:$F$2524,6,FALSE)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VLOOKUP(ACM847,$A$879:$F$2524,6,FALSE)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VLOOKUP(ACV847,$A$879:$F$2524,6,FALSE)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VLOOKUP(ADE847,$A$879:$F$2524,6,FALSE)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VLOOKUP(ADN847,$A$879:$F$2524,6,FALSE)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VLOOKUP(ADW847,$A$879:$F$2524,6,FALSE)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VLOOKUP(AEF847,$A$879:$F$2524,6,FALSE)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VLOOKUP(AEO847,$A$879:$F$2524,6,FALSE)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VLOOKUP(AEX847,$A$879:$F$2524,6,FALSE)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VLOOKUP(AFG847,$A$879:$F$2524,6,FALSE)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VLOOKUP(AFP847,$A$879:$F$2524,6,FALSE)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VLOOKUP(AFY847,$A$879:$F$2524,6,FALSE)</f>
        <v>16</v>
      </c>
      <c r="AGC847" s="179" t="s">
        <v>65</v>
      </c>
      <c r="AGD847" s="10">
        <f>AGB847*1.3</f>
        <v>20.8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VLOOKUP(AGH847,$A$879:$F$2524,6,FALSE)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VLOOKUP(AGQ847,$A$879:$F$2524,6,FALSE)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VLOOKUP(AGZ847,$A$879:$F$2524,6,FALSE)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VLOOKUP(AHI847,$A$879:$F$2524,6,FALSE)</f>
        <v>131</v>
      </c>
      <c r="AHM847" s="179" t="s">
        <v>65</v>
      </c>
      <c r="AHN847" s="10">
        <f>AHL847*1.3</f>
        <v>170.3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VLOOKUP(AHR847,$A$879:$F$2524,6,FALSE)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VLOOKUP(AIA847,$A$879:$F$2524,6,FALSE)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VLOOKUP(AIJ847,$A$879:$F$2524,6,FALSE)</f>
        <v>61</v>
      </c>
      <c r="AIN847" s="179" t="s">
        <v>65</v>
      </c>
      <c r="AIO847" s="10">
        <f>AIM847*1.3</f>
        <v>79.3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VLOOKUP(AIS847,$A$879:$F$2524,6,FALSE)</f>
        <v>16</v>
      </c>
      <c r="AIW847" s="179" t="s">
        <v>65</v>
      </c>
      <c r="AIX847" s="10">
        <f>AIV847*1.3</f>
        <v>20.8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VLOOKUP(AJB847,$A$879:$F$2524,6,FALSE)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VLOOKUP(AJK847,$A$879:$F$2524,6,FALSE)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VLOOKUP(AJT847,$A$879:$F$2524,6,FALSE)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VLOOKUP(AKC847,$A$879:$F$2524,6,FALSE)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VLOOKUP(AKL847,$A$879:$F$2524,6,FALSE)</f>
        <v>15</v>
      </c>
      <c r="AKP847" s="179" t="s">
        <v>65</v>
      </c>
      <c r="AKQ847" s="10">
        <f>AKO847*1.3</f>
        <v>19.5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VLOOKUP(AKU847,$A$879:$F$2524,6,FALSE)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VLOOKUP(ALD847,$A$879:$F$2524,6,FALSE)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VLOOKUP(ALM847,$A$879:$F$2524,6,FALSE)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VLOOKUP(ALV847,$A$879:$F$2524,6,FALSE)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VLOOKUP(AME847,$A$879:$F$2524,6,FALSE)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VLOOKUP(AMN847,$A$879:$F$2524,6,FALSE)</f>
        <v>16</v>
      </c>
      <c r="AMR847" s="179" t="s">
        <v>65</v>
      </c>
      <c r="AMS847" s="10">
        <f>AMQ847*1.3</f>
        <v>20.8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VLOOKUP(AMW847,$A$879:$F$2524,6,FALSE)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VLOOKUP(ANF847,$A$879:$F$2524,6,FALSE)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VLOOKUP(ANO847,$A$879:$F$2524,6,FALSE)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VLOOKUP(ANX847,$A$879:$F$2524,6,FALSE)</f>
        <v>135</v>
      </c>
      <c r="AOB847" s="179" t="s">
        <v>65</v>
      </c>
      <c r="AOC847" s="10">
        <f>AOA847*1.3</f>
        <v>175.5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VLOOKUP(AOG847,$A$879:$F$2524,6,FALSE)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VLOOKUP(AOP847,$A$879:$F$2524,6,FALSE)</f>
        <v>44</v>
      </c>
      <c r="AOT847" s="179" t="s">
        <v>65</v>
      </c>
      <c r="AOU847" s="10">
        <f>AOS847*1.3</f>
        <v>57.2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VLOOKUP(AOY847,$A$879:$F$2524,6,FALSE)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VLOOKUP(APH847,$A$879:$F$2524,6,FALSE)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VLOOKUP(APQ847,$A$879:$F$2524,6,FALSE)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VLOOKUP(APZ847,$A$879:$F$2524,6,FALSE)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VLOOKUP(AQI847,$A$879:$F$2524,6,FALSE)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VLOOKUP(AQR847,$A$879:$F$2524,6,FALSE)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VLOOKUP(ARA847,$A$879:$F$2524,6,FALSE)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VLOOKUP(ARJ847,$A$879:$F$2524,6,FALSE)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VLOOKUP(ARS847,$A$879:$F$2524,6,FALSE)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VLOOKUP(ASB847,$A$879:$F$2524,6,FALSE)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VLOOKUP(ASK847,$A$879:$F$2524,6,FALSE)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VLOOKUP(AST847,$A$879:$F$2524,6,FALSE)</f>
        <v>13</v>
      </c>
      <c r="ASX847" s="179" t="s">
        <v>65</v>
      </c>
      <c r="ASY847" s="10">
        <f>ASW847*1.3</f>
        <v>16.900000000000002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VLOOKUP(ATC847,$A$879:$F$2524,6,FALSE)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VLOOKUP(ATL847,$A$879:$F$2524,6,FALSE)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VLOOKUP(ATU847,$A$879:$F$2524,6,FALSE)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VLOOKUP(AUD847,$A$879:$F$2524,6,FALSE)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VLOOKUP(AUM847,$A$879:$F$2524,6,FALSE)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VLOOKUP(AUV847,$A$879:$F$2524,6,FALSE)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VLOOKUP(AVE847,$A$879:$F$2524,6,FALSE)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VLOOKUP(AVN847,$A$879:$F$2524,6,FALSE)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VLOOKUP(AVW847,$A$879:$F$2524,6,FALSE)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VLOOKUP(AWF847,$A$879:$F$2524,6,FALSE)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VLOOKUP(AWO847,$A$879:$F$2524,6,FALSE)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VLOOKUP(AWX847,$A$879:$F$2524,6,FALSE)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VLOOKUP(AXG847,$A$879:$F$2524,6,FALSE)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VLOOKUP(AXP847,$A$879:$F$2524,6,FALSE)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VLOOKUP(AXY847,$A$879:$F$2524,6,FALSE)</f>
        <v>61</v>
      </c>
      <c r="AYC847" s="179" t="s">
        <v>65</v>
      </c>
      <c r="AYD847" s="10">
        <f>AYB847*1.3</f>
        <v>79.3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VLOOKUP(AYH847,$A$879:$F$2524,6,FALSE)</f>
        <v>9</v>
      </c>
      <c r="AYL847" s="179" t="s">
        <v>65</v>
      </c>
      <c r="AYM847" s="10">
        <f>AYK847*1.3</f>
        <v>11.700000000000001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VLOOKUP(AYQ847,$A$879:$F$2524,6,FALSE)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VLOOKUP(AYZ847,$A$879:$F$2524,6,FALSE)</f>
        <v>49</v>
      </c>
      <c r="AZD847" s="179" t="s">
        <v>65</v>
      </c>
      <c r="AZE847" s="10">
        <f>AZC847*1.3</f>
        <v>63.7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VLOOKUP(AZI847,$A$879:$F$2524,6,FALSE)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VLOOKUP(AZR847,$A$879:$F$2524,6,FALSE)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VLOOKUP(BAA847,$A$879:$F$2524,6,FALSE)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VLOOKUP(BAJ847,$A$879:$F$2524,6,FALSE)</f>
        <v>131</v>
      </c>
      <c r="BAN847" s="179" t="s">
        <v>65</v>
      </c>
      <c r="BAO847" s="10">
        <f>BAM847*1.3</f>
        <v>170.3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VLOOKUP(BAS847,$A$879:$F$2524,6,FALSE)</f>
        <v>16</v>
      </c>
      <c r="BAW847" s="179" t="s">
        <v>65</v>
      </c>
      <c r="BAX847" s="10">
        <f>BAV847*1.3</f>
        <v>20.8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VLOOKUP(BBB847,$A$879:$F$2524,6,FALSE)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VLOOKUP(BBK847,$A$879:$F$2524,6,FALSE)</f>
        <v>16</v>
      </c>
      <c r="BBO847" s="179" t="s">
        <v>65</v>
      </c>
      <c r="BBP847" s="10">
        <f>BBN847*1.3</f>
        <v>20.8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VLOOKUP(BBT847,$A$879:$F$2524,6,FALSE)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VLOOKUP(BCC847,$A$879:$F$2524,6,FALSE)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VLOOKUP(BCL847,$A$879:$F$2524,6,FALSE)</f>
        <v>135</v>
      </c>
      <c r="BCP847" s="179" t="s">
        <v>65</v>
      </c>
      <c r="BCQ847" s="10">
        <f>BCO847*1.3</f>
        <v>175.5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VLOOKUP(BCU847,$A$879:$F$2524,6,FALSE)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VLOOKUP(BDD847,$A$879:$F$2524,6,FALSE)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VLOOKUP(BDM847,$A$879:$F$2524,6,FALSE)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VLOOKUP(BDV847,$A$879:$F$2524,6,FALSE)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VLOOKUP(BEE847,$A$879:$F$2524,6,FALSE)</f>
        <v>39</v>
      </c>
      <c r="BEI847" s="179" t="s">
        <v>65</v>
      </c>
      <c r="BEJ847" s="10">
        <f>BEH847*1.3</f>
        <v>50.7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VLOOKUP(BEN847,$A$879:$F$2524,6,FALSE)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VLOOKUP(BEW847,$A$879:$F$2524,6,FALSE)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VLOOKUP(BFF847,$A$879:$F$2524,6,FALSE)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VLOOKUP(BFO847,$A$879:$F$2524,6,FALSE)</f>
        <v>49</v>
      </c>
      <c r="BFS847" s="179" t="s">
        <v>65</v>
      </c>
      <c r="BFT847" s="10">
        <f>BFR847*1.3</f>
        <v>63.7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VLOOKUP(BFX847,$A$879:$F$2524,6,FALSE)</f>
        <v>135</v>
      </c>
      <c r="BGB847" s="179" t="s">
        <v>65</v>
      </c>
      <c r="BGC847" s="10">
        <f>BGA847*1.3</f>
        <v>175.5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VLOOKUP(BGG847,$A$879:$F$2524,6,FALSE)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VLOOKUP(BGP847,$A$879:$F$2524,6,FALSE)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VLOOKUP(BGY847,$A$879:$F$2524,6,FALSE)</f>
        <v>61</v>
      </c>
      <c r="BHC847" s="179" t="s">
        <v>65</v>
      </c>
      <c r="BHD847" s="10">
        <f>BHB847*1.3</f>
        <v>79.3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VLOOKUP(B848,$A$879:$F$2524,6,FALSE)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VLOOKUP(K848,$A$879:$F$2524,6,FALSE)</f>
        <v>16</v>
      </c>
      <c r="O848" s="179" t="s">
        <v>67</v>
      </c>
      <c r="P848" s="10">
        <f>N848*1.2</f>
        <v>19.2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VLOOKUP(T848,$A$879:$F$2524,6,FALSE)</f>
        <v>16</v>
      </c>
      <c r="X848" s="179" t="s">
        <v>67</v>
      </c>
      <c r="Y848" s="10">
        <f>W848*1.2</f>
        <v>19.2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VLOOKUP(AC848,$A$879:$F$2524,6,FALSE)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VLOOKUP(AL848,$A$879:$F$2524,6,FALSE)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VLOOKUP(AU848,$A$879:$F$2524,6,FALSE)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VLOOKUP(BD848,$A$879:$F$2524,6,FALSE)</f>
        <v>16</v>
      </c>
      <c r="BH848" s="179" t="s">
        <v>67</v>
      </c>
      <c r="BI848" s="10">
        <f>BG848*1.2</f>
        <v>19.2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VLOOKUP(BM848,$A$879:$F$2524,6,FALSE)</f>
        <v>16</v>
      </c>
      <c r="BQ848" s="179" t="s">
        <v>67</v>
      </c>
      <c r="BR848" s="10">
        <f>BP848*1.2</f>
        <v>19.2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VLOOKUP(BV848,$A$879:$F$2524,6,FALSE)</f>
        <v>131</v>
      </c>
      <c r="BZ848" s="179" t="s">
        <v>67</v>
      </c>
      <c r="CA848" s="10">
        <f>BY848*1.2</f>
        <v>157.19999999999999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VLOOKUP(CE848,$A$879:$F$2524,6,FALSE)</f>
        <v>7</v>
      </c>
      <c r="CI848" s="179" t="s">
        <v>67</v>
      </c>
      <c r="CJ848" s="10">
        <f>CH848*1.2</f>
        <v>8.4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VLOOKUP(CN848,$A$879:$F$2524,6,FALSE)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VLOOKUP(CW848,$A$879:$F$2524,6,FALSE)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VLOOKUP(DF848,$A$879:$F$2524,6,FALSE)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VLOOKUP(DO848,$A$879:$F$2524,6,FALSE)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VLOOKUP(DX848,$A$879:$F$2524,6,FALSE)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VLOOKUP(EG848,$A$879:$F$2524,6,FALSE)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VLOOKUP(EP848,$A$879:$F$2524,6,FALSE)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VLOOKUP(EY848,$A$879:$F$2524,6,FALSE)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VLOOKUP(FH848,$A$879:$F$2524,6,FALSE)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VLOOKUP(FQ848,$A$879:$F$2524,6,FALSE)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VLOOKUP(FZ848,$A$879:$F$2524,6,FALSE)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VLOOKUP(GI848,$A$879:$F$2524,6,FALSE)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VLOOKUP(GR848,$A$879:$F$2524,6,FALSE)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VLOOKUP(HA848,$A$879:$F$2524,6,FALSE)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VLOOKUP(HJ848,$A$879:$F$2524,6,FALSE)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VLOOKUP(HS848,$A$879:$F$2524,6,FALSE)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VLOOKUP(IB848,$A$879:$F$2524,6,FALSE)</f>
        <v>56</v>
      </c>
      <c r="IF848" s="179" t="s">
        <v>67</v>
      </c>
      <c r="IG848" s="10">
        <f>IE848*1.2</f>
        <v>67.2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VLOOKUP(IK848,$A$879:$F$2524,6,FALSE)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VLOOKUP(IT848,$A$879:$F$2524,6,FALSE)</f>
        <v>16</v>
      </c>
      <c r="IX848" s="179" t="s">
        <v>67</v>
      </c>
      <c r="IY848" s="10">
        <f>IW848*1.2</f>
        <v>19.2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VLOOKUP(JC848,$A$879:$F$2524,6,FALSE)</f>
        <v>48</v>
      </c>
      <c r="JG848" s="179" t="s">
        <v>67</v>
      </c>
      <c r="JH848" s="10">
        <f>JF848*1.2</f>
        <v>57.599999999999994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VLOOKUP(JL848,$A$879:$F$2524,6,FALSE)</f>
        <v>109</v>
      </c>
      <c r="JP848" s="179" t="s">
        <v>67</v>
      </c>
      <c r="JQ848" s="10">
        <f>JO848*1.2</f>
        <v>130.79999999999998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VLOOKUP(JU848,$A$879:$F$2524,6,FALSE)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VLOOKUP(KD848,$A$879:$F$2524,6,FALSE)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VLOOKUP(KM848,$A$879:$F$2524,6,FALSE)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VLOOKUP(KV848,$A$879:$F$2524,6,FALSE)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VLOOKUP(LE848,$A$879:$F$2524,6,FALSE)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VLOOKUP(LN848,$A$879:$F$2524,6,FALSE)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VLOOKUP(LW848,$A$879:$F$2524,6,FALSE)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VLOOKUP(MF848,$A$879:$F$2524,6,FALSE)</f>
        <v>78</v>
      </c>
      <c r="MJ848" s="179" t="s">
        <v>67</v>
      </c>
      <c r="MK848" s="10">
        <f>MI848*1.2</f>
        <v>93.6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VLOOKUP(MO848,$A$879:$F$2524,6,FALSE)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VLOOKUP(MX848,$A$879:$F$2524,6,FALSE)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VLOOKUP(NG848,$A$879:$F$2524,6,FALSE)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VLOOKUP(NP848,$A$879:$F$2524,6,FALSE)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VLOOKUP(NY848,$A$879:$F$2524,6,FALSE)</f>
        <v>49</v>
      </c>
      <c r="OC848" s="179" t="s">
        <v>67</v>
      </c>
      <c r="OD848" s="10">
        <f>OB848*1.2</f>
        <v>58.8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VLOOKUP(OH848,$A$879:$F$2524,6,FALSE)</f>
        <v>16</v>
      </c>
      <c r="OL848" s="179" t="s">
        <v>67</v>
      </c>
      <c r="OM848" s="10">
        <f>OK848*1.2</f>
        <v>19.2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VLOOKUP(OQ848,$A$879:$F$2524,6,FALSE)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VLOOKUP(OZ848,$A$879:$F$2524,6,FALSE)</f>
        <v>9</v>
      </c>
      <c r="PD848" s="179" t="s">
        <v>67</v>
      </c>
      <c r="PE848" s="10">
        <f>PC848*1.2</f>
        <v>10.799999999999999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VLOOKUP(PI848,$A$879:$F$2524,6,FALSE)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VLOOKUP(PR848,$A$879:$F$2524,6,FALSE)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VLOOKUP(QA848,$A$879:$F$2524,6,FALSE)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VLOOKUP(QJ848,$A$879:$F$2524,6,FALSE)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VLOOKUP(QS848,$A$879:$F$2524,6,FALSE)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VLOOKUP(RB848,$A$879:$F$2524,6,FALSE)</f>
        <v>109</v>
      </c>
      <c r="RF848" s="179" t="s">
        <v>67</v>
      </c>
      <c r="RG848" s="10">
        <f>RE848*1.2</f>
        <v>130.79999999999998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VLOOKUP(RK848,$A$879:$F$2524,6,FALSE)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VLOOKUP(RT848,$A$879:$F$2524,6,FALSE)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VLOOKUP(SC848,$A$879:$F$2524,6,FALSE)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VLOOKUP(SL848,$A$879:$F$2524,6,FALSE)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VLOOKUP(SU848,$A$879:$F$2524,6,FALSE)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VLOOKUP(TD848,$A$879:$F$2524,6,FALSE)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VLOOKUP(TM848,$A$879:$F$2524,6,FALSE)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VLOOKUP(TV848,$A$879:$F$2524,6,FALSE)</f>
        <v>13</v>
      </c>
      <c r="TZ848" s="179" t="s">
        <v>67</v>
      </c>
      <c r="UA848" s="10">
        <f>TY848*1.2</f>
        <v>15.6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VLOOKUP(UE848,$A$879:$F$2524,6,FALSE)</f>
        <v>4</v>
      </c>
      <c r="UI848" s="179" t="s">
        <v>67</v>
      </c>
      <c r="UJ848" s="10">
        <f>UH848*1.2</f>
        <v>4.8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VLOOKUP(UN848,$A$879:$F$2524,6,FALSE)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VLOOKUP(UW848,$A$879:$F$2524,6,FALSE)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VLOOKUP(VF848,$A$879:$F$2524,6,FALSE)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VLOOKUP(VO848,$A$879:$F$2524,6,FALSE)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VLOOKUP(VX848,$A$879:$F$2524,6,FALSE)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VLOOKUP(WG848,$A$879:$F$2524,6,FALSE)</f>
        <v>131</v>
      </c>
      <c r="WK848" s="179" t="s">
        <v>67</v>
      </c>
      <c r="WL848" s="10">
        <f>WJ848*1.2</f>
        <v>157.19999999999999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VLOOKUP(WP848,$A$879:$F$2524,6,FALSE)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VLOOKUP(WY848,$A$879:$F$2524,6,FALSE)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VLOOKUP(XH848,$A$879:$F$2524,6,FALSE)</f>
        <v>49</v>
      </c>
      <c r="XL848" s="179" t="s">
        <v>67</v>
      </c>
      <c r="XM848" s="10">
        <f>XK848*1.2</f>
        <v>58.8</v>
      </c>
      <c r="XO848" s="239"/>
      <c r="XP848" s="179" t="s">
        <v>108</v>
      </c>
      <c r="XQ848" s="361" t="s">
        <v>1722</v>
      </c>
      <c r="XS848" s="180"/>
      <c r="XT848" s="180">
        <f>VLOOKUP(XQ848,$A$879:$F$2524,6,FALSE)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VLOOKUP(XZ848,$A$879:$F$2524,6,FALSE)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VLOOKUP(YI848,$A$879:$F$2524,6,FALSE)</f>
        <v>131</v>
      </c>
      <c r="YM848" s="179" t="s">
        <v>67</v>
      </c>
      <c r="YN848" s="10">
        <f>YL848*1.2</f>
        <v>157.19999999999999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VLOOKUP(YR848,$A$879:$F$2524,6,FALSE)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VLOOKUP(ZA848,$A$879:$F$2524,6,FALSE)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VLOOKUP(ZJ848,$A$879:$F$2524,6,FALSE)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VLOOKUP(ZS848,$A$879:$F$2524,6,FALSE)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VLOOKUP(AAB848,$A$879:$F$2524,6,FALSE)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VLOOKUP(AAK848,$A$879:$F$2524,6,FALSE)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VLOOKUP(AAT848,$A$879:$F$2524,6,FALSE)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VLOOKUP(ABC848,$A$879:$F$2524,6,FALSE)</f>
        <v>49</v>
      </c>
      <c r="ABG848" s="179" t="s">
        <v>67</v>
      </c>
      <c r="ABH848" s="10">
        <f>ABF848*1.2</f>
        <v>58.8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VLOOKUP(ABL848,$A$879:$F$2524,6,FALSE)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VLOOKUP(ABU848,$A$879:$F$2524,6,FALSE)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VLOOKUP(ACD848,$A$879:$F$2524,6,FALSE)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VLOOKUP(ACM848,$A$879:$F$2524,6,FALSE)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VLOOKUP(ACV848,$A$879:$F$2524,6,FALSE)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VLOOKUP(ADE848,$A$879:$F$2524,6,FALSE)</f>
        <v>48</v>
      </c>
      <c r="ADI848" s="179" t="s">
        <v>67</v>
      </c>
      <c r="ADJ848" s="10">
        <f>ADH848*1.2</f>
        <v>57.599999999999994</v>
      </c>
      <c r="ADL848" s="239"/>
      <c r="ADM848" s="179" t="s">
        <v>108</v>
      </c>
      <c r="ADN848" s="75" t="s">
        <v>183</v>
      </c>
      <c r="ADP848" s="180"/>
      <c r="ADQ848" s="180" t="e">
        <f>VLOOKUP(ADN848,$A$879:$F$2524,6,FALSE)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VLOOKUP(ADW848,$A$879:$F$2524,6,FALSE)</f>
        <v>49</v>
      </c>
      <c r="AEA848" s="179" t="s">
        <v>67</v>
      </c>
      <c r="AEB848" s="10">
        <f>ADZ848*1.2</f>
        <v>58.8</v>
      </c>
      <c r="AED848" s="239"/>
      <c r="AEE848" s="179" t="s">
        <v>108</v>
      </c>
      <c r="AEF848" s="75" t="s">
        <v>183</v>
      </c>
      <c r="AEH848" s="180"/>
      <c r="AEI848" s="180" t="e">
        <f>VLOOKUP(AEF848,$A$879:$F$2524,6,FALSE)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VLOOKUP(AEO848,$A$879:$F$2524,6,FALSE)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VLOOKUP(AEX848,$A$879:$F$2524,6,FALSE)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VLOOKUP(AFG848,$A$879:$F$2524,6,FALSE)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VLOOKUP(AFP848,$A$879:$F$2524,6,FALSE)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VLOOKUP(AFY848,$A$879:$F$2524,6,FALSE)</f>
        <v>15</v>
      </c>
      <c r="AGC848" s="179" t="s">
        <v>67</v>
      </c>
      <c r="AGD848" s="10">
        <f>AGB848*1.2</f>
        <v>18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VLOOKUP(AGH848,$A$879:$F$2524,6,FALSE)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VLOOKUP(AGQ848,$A$879:$F$2524,6,FALSE)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VLOOKUP(AGZ848,$A$879:$F$2524,6,FALSE)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0" t="s">
        <v>3327</v>
      </c>
      <c r="AHK848" s="180"/>
      <c r="AHL848" s="180">
        <f>VLOOKUP(AHI848,$A$879:$F$2524,6,FALSE)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VLOOKUP(AHR848,$A$879:$F$2524,6,FALSE)</f>
        <v>49</v>
      </c>
      <c r="AHV848" s="179" t="s">
        <v>67</v>
      </c>
      <c r="AHW848" s="10">
        <f>AHU848*1.2</f>
        <v>58.8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VLOOKUP(AIA848,$A$879:$F$2524,6,FALSE)</f>
        <v>56</v>
      </c>
      <c r="AIE848" s="179" t="s">
        <v>67</v>
      </c>
      <c r="AIF848" s="10">
        <f>AID848*1.2</f>
        <v>67.2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VLOOKUP(AIJ848,$A$879:$F$2524,6,FALSE)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VLOOKUP(AIS848,$A$879:$F$2524,6,FALSE)</f>
        <v>131</v>
      </c>
      <c r="AIW848" s="179" t="s">
        <v>67</v>
      </c>
      <c r="AIX848" s="10">
        <f>AIV848*1.2</f>
        <v>157.19999999999999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VLOOKUP(AJB848,$A$879:$F$2524,6,FALSE)</f>
        <v>49</v>
      </c>
      <c r="AJF848" s="179" t="s">
        <v>67</v>
      </c>
      <c r="AJG848" s="10">
        <f>AJE848*1.2</f>
        <v>58.8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VLOOKUP(AJK848,$A$879:$F$2524,6,FALSE)</f>
        <v>56</v>
      </c>
      <c r="AJO848" s="179" t="s">
        <v>67</v>
      </c>
      <c r="AJP848" s="10">
        <f>AJN848*1.2</f>
        <v>67.2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VLOOKUP(AJT848,$A$879:$F$2524,6,FALSE)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VLOOKUP(AKC848,$A$879:$F$2524,6,FALSE)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VLOOKUP(AKL848,$A$879:$F$2524,6,FALSE)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VLOOKUP(AKU848,$A$879:$F$2524,6,FALSE)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VLOOKUP(ALD848,$A$879:$F$2524,6,FALSE)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VLOOKUP(ALM848,$A$879:$F$2524,6,FALSE)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VLOOKUP(ALV848,$A$879:$F$2524,6,FALSE)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VLOOKUP(AME848,$A$879:$F$2524,6,FALSE)</f>
        <v>56</v>
      </c>
      <c r="AMI848" s="179" t="s">
        <v>67</v>
      </c>
      <c r="AMJ848" s="10">
        <f>AMH848*1.2</f>
        <v>67.2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VLOOKUP(AMN848,$A$879:$F$2524,6,FALSE)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VLOOKUP(AMW848,$A$879:$F$2524,6,FALSE)</f>
        <v>131</v>
      </c>
      <c r="ANA848" s="179" t="s">
        <v>67</v>
      </c>
      <c r="ANB848" s="10">
        <f>AMZ848*1.2</f>
        <v>157.19999999999999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VLOOKUP(ANF848,$A$879:$F$2524,6,FALSE)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VLOOKUP(ANO848,$A$879:$F$2524,6,FALSE)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VLOOKUP(ANX848,$A$879:$F$2524,6,FALSE)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VLOOKUP(AOG848,$A$879:$F$2524,6,FALSE)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VLOOKUP(AOP848,$A$879:$F$2524,6,FALSE)</f>
        <v>49</v>
      </c>
      <c r="AOT848" s="179" t="s">
        <v>67</v>
      </c>
      <c r="AOU848" s="10">
        <f>AOS848*1.2</f>
        <v>58.8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VLOOKUP(AOY848,$A$879:$F$2524,6,FALSE)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VLOOKUP(APH848,$A$879:$F$2524,6,FALSE)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VLOOKUP(APQ848,$A$879:$F$2524,6,FALSE)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VLOOKUP(APZ848,$A$879:$F$2524,6,FALSE)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VLOOKUP(AQI848,$A$879:$F$2524,6,FALSE)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VLOOKUP(AQR848,$A$879:$F$2524,6,FALSE)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VLOOKUP(ARA848,$A$879:$F$2524,6,FALSE)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VLOOKUP(ARJ848,$A$879:$F$2524,6,FALSE)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VLOOKUP(ARS848,$A$879:$F$2524,6,FALSE)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VLOOKUP(ASB848,$A$879:$F$2524,6,FALSE)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VLOOKUP(ASK848,$A$879:$F$2524,6,FALSE)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VLOOKUP(AST848,$A$879:$F$2524,6,FALSE)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VLOOKUP(ATC848,$A$879:$F$2524,6,FALSE)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VLOOKUP(ATL848,$A$879:$F$2524,6,FALSE)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VLOOKUP(ATU848,$A$879:$F$2524,6,FALSE)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VLOOKUP(AUD848,$A$879:$F$2524,6,FALSE)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VLOOKUP(AUM848,$A$879:$F$2524,6,FALSE)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VLOOKUP(AUV848,$A$879:$F$2524,6,FALSE)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VLOOKUP(AVE848,$A$879:$F$2524,6,FALSE)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VLOOKUP(AVN848,$A$879:$F$2524,6,FALSE)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VLOOKUP(AVW848,$A$879:$F$2524,6,FALSE)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VLOOKUP(AWF848,$A$879:$F$2524,6,FALSE)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VLOOKUP(AWO848,$A$879:$F$2524,6,FALSE)</f>
        <v>61</v>
      </c>
      <c r="AWS848" s="179" t="s">
        <v>67</v>
      </c>
      <c r="AWT848" s="10">
        <f>AWR848*1.2</f>
        <v>73.2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VLOOKUP(AWX848,$A$879:$F$2524,6,FALSE)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VLOOKUP(AXG848,$A$879:$F$2524,6,FALSE)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VLOOKUP(AXP848,$A$879:$F$2524,6,FALSE)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VLOOKUP(AXY848,$A$879:$F$2524,6,FALSE)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VLOOKUP(AYH848,$A$879:$F$2524,6,FALSE)</f>
        <v>109</v>
      </c>
      <c r="AYL848" s="179" t="s">
        <v>67</v>
      </c>
      <c r="AYM848" s="10">
        <f>AYK848*1.2</f>
        <v>130.79999999999998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VLOOKUP(AYQ848,$A$879:$F$2524,6,FALSE)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VLOOKUP(AYZ848,$A$879:$F$2524,6,FALSE)</f>
        <v>50</v>
      </c>
      <c r="AZD848" s="179" t="s">
        <v>67</v>
      </c>
      <c r="AZE848" s="10">
        <f>AZC848*1.2</f>
        <v>60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VLOOKUP(AZI848,$A$879:$F$2524,6,FALSE)</f>
        <v>4</v>
      </c>
      <c r="AZM848" s="179" t="s">
        <v>67</v>
      </c>
      <c r="AZN848" s="10">
        <f>AZL848*1.2</f>
        <v>4.8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VLOOKUP(AZR848,$A$879:$F$2524,6,FALSE)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VLOOKUP(BAA848,$A$879:$F$2524,6,FALSE)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VLOOKUP(BAJ848,$A$879:$F$2524,6,FALSE)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VLOOKUP(BAS848,$A$879:$F$2524,6,FALSE)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VLOOKUP(BBB848,$A$879:$F$2524,6,FALSE)</f>
        <v>16</v>
      </c>
      <c r="BBF848" s="179" t="s">
        <v>67</v>
      </c>
      <c r="BBG848" s="10">
        <f>BBE848*1.2</f>
        <v>19.2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VLOOKUP(BBK848,$A$879:$F$2524,6,FALSE)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VLOOKUP(BBT848,$A$879:$F$2524,6,FALSE)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VLOOKUP(BCC848,$A$879:$F$2524,6,FALSE)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VLOOKUP(BCL848,$A$879:$F$2524,6,FALSE)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VLOOKUP(BCU848,$A$879:$F$2524,6,FALSE)</f>
        <v>49</v>
      </c>
      <c r="BCY848" s="179" t="s">
        <v>67</v>
      </c>
      <c r="BCZ848" s="10">
        <f>BCX848*1.2</f>
        <v>58.8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VLOOKUP(BDD848,$A$879:$F$2524,6,FALSE)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VLOOKUP(BDM848,$A$879:$F$2524,6,FALSE)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VLOOKUP(BDV848,$A$879:$F$2524,6,FALSE)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VLOOKUP(BEE848,$A$879:$F$2524,6,FALSE)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VLOOKUP(BEN848,$A$879:$F$2524,6,FALSE)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VLOOKUP(BEW848,$A$879:$F$2524,6,FALSE)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VLOOKUP(BFF848,$A$879:$F$2524,6,FALSE)</f>
        <v>16</v>
      </c>
      <c r="BFJ848" s="179" t="s">
        <v>67</v>
      </c>
      <c r="BFK848" s="10">
        <f>BFI848*1.2</f>
        <v>19.2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VLOOKUP(BFO848,$A$879:$F$2524,6,FALSE)</f>
        <v>61</v>
      </c>
      <c r="BFS848" s="179" t="s">
        <v>67</v>
      </c>
      <c r="BFT848" s="10">
        <f>BFR848*1.2</f>
        <v>73.2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VLOOKUP(BFX848,$A$879:$F$2524,6,FALSE)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VLOOKUP(BGG848,$A$879:$F$2524,6,FALSE)</f>
        <v>44</v>
      </c>
      <c r="BGK848" s="179" t="s">
        <v>67</v>
      </c>
      <c r="BGL848" s="10">
        <f>BGJ848*1.2</f>
        <v>52.8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VLOOKUP(BGP848,$A$879:$F$2524,6,FALSE)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VLOOKUP(BGY848,$A$879:$F$2524,6,FALSE)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VLOOKUP(B849,$A$879:$F$2524,6,FALSE)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VLOOKUP(K849,$A$879:$F$2524,6,FALSE)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VLOOKUP(T849,$A$879:$F$2524,6,FALSE)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VLOOKUP(AC849,$A$879:$F$2524,6,FALSE)</f>
        <v>16</v>
      </c>
      <c r="AG849" s="179" t="s">
        <v>69</v>
      </c>
      <c r="AH849" s="10">
        <f>AF849*1.1</f>
        <v>17.600000000000001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VLOOKUP(AL849,$A$879:$F$2524,6,FALSE)</f>
        <v>56</v>
      </c>
      <c r="AP849" s="179" t="s">
        <v>69</v>
      </c>
      <c r="AQ849" s="10">
        <f>AO849*1.1</f>
        <v>61.600000000000009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VLOOKUP(AU849,$A$879:$F$2524,6,FALSE)</f>
        <v>56</v>
      </c>
      <c r="AY849" s="179" t="s">
        <v>69</v>
      </c>
      <c r="AZ849" s="10">
        <f>AX849*1.1</f>
        <v>61.600000000000009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VLOOKUP(BD849,$A$879:$F$2524,6,FALSE)</f>
        <v>7</v>
      </c>
      <c r="BH849" s="179" t="s">
        <v>69</v>
      </c>
      <c r="BI849" s="10">
        <f>BG849*1.1</f>
        <v>7.7000000000000011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VLOOKUP(BM849,$A$879:$F$2524,6,FALSE)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VLOOKUP(BV849,$A$879:$F$2524,6,FALSE)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VLOOKUP(CE849,$A$879:$F$2524,6,FALSE)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VLOOKUP(CN849,$A$879:$F$2524,6,FALSE)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VLOOKUP(CW849,$A$879:$F$2524,6,FALSE)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VLOOKUP(DF849,$A$879:$F$2524,6,FALSE)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VLOOKUP(DO849,$A$879:$F$2524,6,FALSE)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VLOOKUP(DX849,$A$879:$F$2524,6,FALSE)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VLOOKUP(EG849,$A$879:$F$2524,6,FALSE)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VLOOKUP(EP849,$A$879:$F$2524,6,FALSE)</f>
        <v>16</v>
      </c>
      <c r="ET849" s="179" t="s">
        <v>69</v>
      </c>
      <c r="EU849" s="10">
        <f>ES849*1.1</f>
        <v>17.600000000000001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VLOOKUP(EY849,$A$879:$F$2524,6,FALSE)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VLOOKUP(FH849,$A$879:$F$2524,6,FALSE)</f>
        <v>9</v>
      </c>
      <c r="FL849" s="179" t="s">
        <v>69</v>
      </c>
      <c r="FM849" s="10">
        <f>FK849*1.1</f>
        <v>9.9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VLOOKUP(FQ849,$A$879:$F$2524,6,FALSE)</f>
        <v>50</v>
      </c>
      <c r="FU849" s="179" t="s">
        <v>69</v>
      </c>
      <c r="FV849" s="10">
        <f>FT849*1.1</f>
        <v>55.000000000000007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VLOOKUP(FZ849,$A$879:$F$2524,6,FALSE)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VLOOKUP(GI849,$A$879:$F$2524,6,FALSE)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VLOOKUP(GR849,$A$879:$F$2524,6,FALSE)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VLOOKUP(HA849,$A$879:$F$2524,6,FALSE)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VLOOKUP(HJ849,$A$879:$F$2524,6,FALSE)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VLOOKUP(HS849,$A$879:$F$2524,6,FALSE)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VLOOKUP(IB849,$A$879:$F$2524,6,FALSE)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VLOOKUP(IK849,$A$879:$F$2524,6,FALSE)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VLOOKUP(IT849,$A$879:$F$2524,6,FALSE)</f>
        <v>111</v>
      </c>
      <c r="IX849" s="179" t="s">
        <v>69</v>
      </c>
      <c r="IY849" s="10">
        <f>IW849*1.1</f>
        <v>122.10000000000001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VLOOKUP(JC849,$A$879:$F$2524,6,FALSE)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VLOOKUP(JL849,$A$879:$F$2524,6,FALSE)</f>
        <v>16</v>
      </c>
      <c r="JP849" s="179" t="s">
        <v>69</v>
      </c>
      <c r="JQ849" s="10">
        <f>JO849*1.1</f>
        <v>17.600000000000001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VLOOKUP(JU849,$A$879:$F$2524,6,FALSE)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VLOOKUP(KD849,$A$879:$F$2524,6,FALSE)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VLOOKUP(KM849,$A$879:$F$2524,6,FALSE)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VLOOKUP(KV849,$A$879:$F$2524,6,FALSE)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VLOOKUP(LE849,$A$879:$F$2524,6,FALSE)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VLOOKUP(LN849,$A$879:$F$2524,6,FALSE)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VLOOKUP(LW849,$A$879:$F$2524,6,FALSE)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VLOOKUP(MF849,$A$879:$F$2524,6,FALSE)</f>
        <v>9</v>
      </c>
      <c r="MJ849" s="179" t="s">
        <v>69</v>
      </c>
      <c r="MK849" s="10">
        <f>MI849*1.1</f>
        <v>9.9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VLOOKUP(MO849,$A$879:$F$2524,6,FALSE)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VLOOKUP(MX849,$A$879:$F$2524,6,FALSE)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VLOOKUP(NG849,$A$879:$F$2524,6,FALSE)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VLOOKUP(NP849,$A$879:$F$2524,6,FALSE)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VLOOKUP(NY849,$A$879:$F$2524,6,FALSE)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VLOOKUP(OH849,$A$879:$F$2524,6,FALSE)</f>
        <v>44</v>
      </c>
      <c r="OL849" s="179" t="s">
        <v>69</v>
      </c>
      <c r="OM849" s="10">
        <f>OK849*1.1</f>
        <v>48.400000000000006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VLOOKUP(OQ849,$A$879:$F$2524,6,FALSE)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VLOOKUP(OZ849,$A$879:$F$2524,6,FALSE)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VLOOKUP(PI849,$A$879:$F$2524,6,FALSE)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VLOOKUP(PR849,$A$879:$F$2524,6,FALSE)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VLOOKUP(QA849,$A$879:$F$2524,6,FALSE)</f>
        <v>48</v>
      </c>
      <c r="QE849" s="179" t="s">
        <v>69</v>
      </c>
      <c r="QF849" s="10">
        <f>QD849*1.1</f>
        <v>52.800000000000004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VLOOKUP(QJ849,$A$879:$F$2524,6,FALSE)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VLOOKUP(QS849,$A$879:$F$2524,6,FALSE)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VLOOKUP(RB849,$A$879:$F$2524,6,FALSE)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VLOOKUP(RK849,$A$879:$F$2524,6,FALSE)</f>
        <v>39</v>
      </c>
      <c r="RO849" s="179" t="s">
        <v>69</v>
      </c>
      <c r="RP849" s="10">
        <f>RN849*1.1</f>
        <v>42.900000000000006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VLOOKUP(RT849,$A$879:$F$2524,6,FALSE)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VLOOKUP(SC849,$A$879:$F$2524,6,FALSE)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VLOOKUP(SL849,$A$879:$F$2524,6,FALSE)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VLOOKUP(SU849,$A$879:$F$2524,6,FALSE)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VLOOKUP(TD849,$A$879:$F$2524,6,FALSE)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VLOOKUP(TM849,$A$879:$F$2524,6,FALSE)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VLOOKUP(TV849,$A$879:$F$2524,6,FALSE)</f>
        <v>78</v>
      </c>
      <c r="TZ849" s="179" t="s">
        <v>69</v>
      </c>
      <c r="UA849" s="10">
        <f>TY849*1.1</f>
        <v>85.800000000000011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VLOOKUP(UE849,$A$879:$F$2524,6,FALSE)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VLOOKUP(UN849,$A$879:$F$2524,6,FALSE)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VLOOKUP(UW849,$A$879:$F$2524,6,FALSE)</f>
        <v>131</v>
      </c>
      <c r="VA849" s="179" t="s">
        <v>69</v>
      </c>
      <c r="VB849" s="10">
        <f>UZ849*1.1</f>
        <v>144.10000000000002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VLOOKUP(VF849,$A$879:$F$2524,6,FALSE)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VLOOKUP(VO849,$A$879:$F$2524,6,FALSE)</f>
        <v>106</v>
      </c>
      <c r="VS849" s="179" t="s">
        <v>69</v>
      </c>
      <c r="VT849" s="10">
        <f>VR849*1.1</f>
        <v>116.60000000000001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VLOOKUP(VX849,$A$879:$F$2524,6,FALSE)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VLOOKUP(WG849,$A$879:$F$2524,6,FALSE)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VLOOKUP(WP849,$A$879:$F$2524,6,FALSE)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VLOOKUP(WY849,$A$879:$F$2524,6,FALSE)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1" t="s">
        <v>1721</v>
      </c>
      <c r="XJ849" s="180"/>
      <c r="XK849" s="180">
        <f>VLOOKUP(XH849,$A$879:$F$2524,6,FALSE)</f>
        <v>9</v>
      </c>
      <c r="XL849" s="179" t="s">
        <v>69</v>
      </c>
      <c r="XM849" s="10">
        <f>XK849*1.1</f>
        <v>9.9</v>
      </c>
      <c r="XO849" s="239"/>
      <c r="XP849" s="179" t="s">
        <v>109</v>
      </c>
      <c r="XQ849" s="361" t="s">
        <v>1807</v>
      </c>
      <c r="XS849" s="180"/>
      <c r="XT849" s="180">
        <f>VLOOKUP(XQ849,$A$879:$F$2524,6,FALSE)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VLOOKUP(XZ849,$A$879:$F$2524,6,FALSE)</f>
        <v>16</v>
      </c>
      <c r="YD849" s="179" t="s">
        <v>69</v>
      </c>
      <c r="YE849" s="10">
        <f>YC849*1.1</f>
        <v>17.600000000000001</v>
      </c>
      <c r="YG849" s="239"/>
      <c r="YH849" s="179" t="s">
        <v>109</v>
      </c>
      <c r="YI849" s="361" t="s">
        <v>469</v>
      </c>
      <c r="YK849" s="180"/>
      <c r="YL849" s="180">
        <f>VLOOKUP(YI849,$A$879:$F$2524,6,FALSE)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VLOOKUP(YR849,$A$879:$F$2524,6,FALSE)</f>
        <v>16</v>
      </c>
      <c r="YV849" s="179" t="s">
        <v>69</v>
      </c>
      <c r="YW849" s="10">
        <f>YU849*1.1</f>
        <v>17.600000000000001</v>
      </c>
      <c r="YY849" s="239"/>
      <c r="YZ849" s="179" t="s">
        <v>109</v>
      </c>
      <c r="ZA849" s="361" t="s">
        <v>2162</v>
      </c>
      <c r="ZC849" s="180"/>
      <c r="ZD849" s="180">
        <f>VLOOKUP(ZA849,$A$879:$F$2524,6,FALSE)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VLOOKUP(ZJ849,$A$879:$F$2524,6,FALSE)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1" t="s">
        <v>996</v>
      </c>
      <c r="ZU849" s="180"/>
      <c r="ZV849" s="180">
        <f>VLOOKUP(ZS849,$A$879:$F$2524,6,FALSE)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VLOOKUP(AAB849,$A$879:$F$2524,6,FALSE)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VLOOKUP(AAK849,$A$879:$F$2524,6,FALSE)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VLOOKUP(AAT849,$A$879:$F$2524,6,FALSE)</f>
        <v>49</v>
      </c>
      <c r="AAX849" s="179" t="s">
        <v>69</v>
      </c>
      <c r="AAY849" s="10">
        <f>AAW849*1.1</f>
        <v>53.900000000000006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VLOOKUP(ABC849,$A$879:$F$2524,6,FALSE)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VLOOKUP(ABL849,$A$879:$F$2524,6,FALSE)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VLOOKUP(ABU849,$A$879:$F$2524,6,FALSE)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VLOOKUP(ACD849,$A$879:$F$2524,6,FALSE)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VLOOKUP(ACM849,$A$879:$F$2524,6,FALSE)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VLOOKUP(ACV849,$A$879:$F$2524,6,FALSE)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VLOOKUP(ADE849,$A$879:$F$2524,6,FALSE)</f>
        <v>28</v>
      </c>
      <c r="ADI849" s="179" t="s">
        <v>69</v>
      </c>
      <c r="ADJ849" s="10">
        <f>ADH849*1.1</f>
        <v>30.800000000000004</v>
      </c>
      <c r="ADL849" s="239"/>
      <c r="ADM849" s="179" t="s">
        <v>109</v>
      </c>
      <c r="ADN849" s="75" t="s">
        <v>183</v>
      </c>
      <c r="ADP849" s="180"/>
      <c r="ADQ849" s="180" t="e">
        <f>VLOOKUP(ADN849,$A$879:$F$2524,6,FALSE)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VLOOKUP(ADW849,$A$879:$F$2524,6,FALSE)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VLOOKUP(AEF849,$A$879:$F$2524,6,FALSE)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VLOOKUP(AEO849,$A$879:$F$2524,6,FALSE)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VLOOKUP(AEX849,$A$879:$F$2524,6,FALSE)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VLOOKUP(AFG849,$A$879:$F$2524,6,FALSE)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VLOOKUP(AFP849,$A$879:$F$2524,6,FALSE)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VLOOKUP(AFY849,$A$879:$F$2524,6,FALSE)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VLOOKUP(AGH849,$A$879:$F$2524,6,FALSE)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VLOOKUP(AGQ849,$A$879:$F$2524,6,FALSE)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VLOOKUP(AGZ849,$A$879:$F$2524,6,FALSE)</f>
        <v>49</v>
      </c>
      <c r="AHD849" s="179" t="s">
        <v>69</v>
      </c>
      <c r="AHE849" s="10">
        <f>AHC849*1.1</f>
        <v>53.900000000000006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VLOOKUP(AHI849,$A$879:$F$2524,6,FALSE)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VLOOKUP(AHR849,$A$879:$F$2524,6,FALSE)</f>
        <v>109</v>
      </c>
      <c r="AHV849" s="179" t="s">
        <v>69</v>
      </c>
      <c r="AHW849" s="10">
        <f>AHU849*1.1</f>
        <v>119.9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VLOOKUP(AIA849,$A$879:$F$2524,6,FALSE)</f>
        <v>49</v>
      </c>
      <c r="AIE849" s="179" t="s">
        <v>69</v>
      </c>
      <c r="AIF849" s="10">
        <f>AID849*1.1</f>
        <v>53.900000000000006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VLOOKUP(AIJ849,$A$879:$F$2524,6,FALSE)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VLOOKUP(AIS849,$A$879:$F$2524,6,FALSE)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VLOOKUP(AJB849,$A$879:$F$2524,6,FALSE)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VLOOKUP(AJK849,$A$879:$F$2524,6,FALSE)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VLOOKUP(AJT849,$A$879:$F$2524,6,FALSE)</f>
        <v>21</v>
      </c>
      <c r="AJX849" s="179" t="s">
        <v>69</v>
      </c>
      <c r="AJY849" s="10">
        <f>AJW849*1.1</f>
        <v>23.1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VLOOKUP(AKC849,$A$879:$F$2524,6,FALSE)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VLOOKUP(AKL849,$A$879:$F$2524,6,FALSE)</f>
        <v>50</v>
      </c>
      <c r="AKP849" s="179" t="s">
        <v>69</v>
      </c>
      <c r="AKQ849" s="10">
        <f>AKO849*1.1</f>
        <v>55.000000000000007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VLOOKUP(AKU849,$A$879:$F$2524,6,FALSE)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VLOOKUP(ALD849,$A$879:$F$2524,6,FALSE)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VLOOKUP(ALM849,$A$879:$F$2524,6,FALSE)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VLOOKUP(ALV849,$A$879:$F$2524,6,FALSE)</f>
        <v>131</v>
      </c>
      <c r="ALZ849" s="179" t="s">
        <v>69</v>
      </c>
      <c r="AMA849" s="10">
        <f>ALY849*1.1</f>
        <v>144.10000000000002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VLOOKUP(AME849,$A$879:$F$2524,6,FALSE)</f>
        <v>50</v>
      </c>
      <c r="AMI849" s="179" t="s">
        <v>69</v>
      </c>
      <c r="AMJ849" s="10">
        <f>AMH849*1.1</f>
        <v>55.000000000000007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VLOOKUP(AMN849,$A$879:$F$2524,6,FALSE)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VLOOKUP(AMW849,$A$879:$F$2524,6,FALSE)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VLOOKUP(ANF849,$A$879:$F$2524,6,FALSE)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VLOOKUP(ANO849,$A$879:$F$2524,6,FALSE)</f>
        <v>49</v>
      </c>
      <c r="ANS849" s="179" t="s">
        <v>69</v>
      </c>
      <c r="ANT849" s="10">
        <f>ANR849*1.1</f>
        <v>53.900000000000006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VLOOKUP(ANX849,$A$879:$F$2524,6,FALSE)</f>
        <v>16</v>
      </c>
      <c r="AOB849" s="179" t="s">
        <v>69</v>
      </c>
      <c r="AOC849" s="10">
        <f>AOA849*1.1</f>
        <v>17.600000000000001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VLOOKUP(AOG849,$A$879:$F$2524,6,FALSE)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VLOOKUP(AOP849,$A$879:$F$2524,6,FALSE)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VLOOKUP(AOY849,$A$879:$F$2524,6,FALSE)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VLOOKUP(APH849,$A$879:$F$2524,6,FALSE)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VLOOKUP(APQ849,$A$879:$F$2524,6,FALSE)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VLOOKUP(APZ849,$A$879:$F$2524,6,FALSE)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VLOOKUP(AQI849,$A$879:$F$2524,6,FALSE)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VLOOKUP(AQR849,$A$879:$F$2524,6,FALSE)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VLOOKUP(ARA849,$A$879:$F$2524,6,FALSE)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VLOOKUP(ARJ849,$A$879:$F$2524,6,FALSE)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VLOOKUP(ARS849,$A$879:$F$2524,6,FALSE)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VLOOKUP(ASB849,$A$879:$F$2524,6,FALSE)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VLOOKUP(ASK849,$A$879:$F$2524,6,FALSE)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VLOOKUP(AST849,$A$879:$F$2524,6,FALSE)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VLOOKUP(ATC849,$A$879:$F$2524,6,FALSE)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VLOOKUP(ATL849,$A$879:$F$2524,6,FALSE)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VLOOKUP(ATU849,$A$879:$F$2524,6,FALSE)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VLOOKUP(AUD849,$A$879:$F$2524,6,FALSE)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VLOOKUP(AUM849,$A$879:$F$2524,6,FALSE)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VLOOKUP(AUV849,$A$879:$F$2524,6,FALSE)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VLOOKUP(AVE849,$A$879:$F$2524,6,FALSE)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VLOOKUP(AVN849,$A$879:$F$2524,6,FALSE)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VLOOKUP(AVW849,$A$879:$F$2524,6,FALSE)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VLOOKUP(AWF849,$A$879:$F$2524,6,FALSE)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VLOOKUP(AWO849,$A$879:$F$2524,6,FALSE)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VLOOKUP(AWX849,$A$879:$F$2524,6,FALSE)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VLOOKUP(AXG849,$A$879:$F$2524,6,FALSE)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VLOOKUP(AXP849,$A$879:$F$2524,6,FALSE)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VLOOKUP(AXY849,$A$879:$F$2524,6,FALSE)</f>
        <v>21</v>
      </c>
      <c r="AYC849" s="179" t="s">
        <v>69</v>
      </c>
      <c r="AYD849" s="10">
        <f>AYB849*1.1</f>
        <v>23.1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VLOOKUP(AYH849,$A$879:$F$2524,6,FALSE)</f>
        <v>16</v>
      </c>
      <c r="AYL849" s="179" t="s">
        <v>69</v>
      </c>
      <c r="AYM849" s="10">
        <f>AYK849*1.1</f>
        <v>17.600000000000001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VLOOKUP(AYQ849,$A$879:$F$2524,6,FALSE)</f>
        <v>16</v>
      </c>
      <c r="AYU849" s="179" t="s">
        <v>69</v>
      </c>
      <c r="AYV849" s="10">
        <f>AYT849*1.1</f>
        <v>17.600000000000001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VLOOKUP(AYZ849,$A$879:$F$2524,6,FALSE)</f>
        <v>56</v>
      </c>
      <c r="AZD849" s="179" t="s">
        <v>69</v>
      </c>
      <c r="AZE849" s="10">
        <f>AZC849*1.1</f>
        <v>61.600000000000009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VLOOKUP(AZI849,$A$879:$F$2524,6,FALSE)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VLOOKUP(AZR849,$A$879:$F$2524,6,FALSE)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VLOOKUP(BAA849,$A$879:$F$2524,6,FALSE)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VLOOKUP(BAJ849,$A$879:$F$2524,6,FALSE)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VLOOKUP(BAS849,$A$879:$F$2524,6,FALSE)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VLOOKUP(BBB849,$A$879:$F$2524,6,FALSE)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VLOOKUP(BBK849,$A$879:$F$2524,6,FALSE)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VLOOKUP(BBT849,$A$879:$F$2524,6,FALSE)</f>
        <v>21</v>
      </c>
      <c r="BBX849" s="179" t="s">
        <v>69</v>
      </c>
      <c r="BBY849" s="10">
        <f>BBW849*1.1</f>
        <v>23.1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VLOOKUP(BCC849,$A$879:$F$2524,6,FALSE)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VLOOKUP(BCL849,$A$879:$F$2524,6,FALSE)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VLOOKUP(BCU849,$A$879:$F$2524,6,FALSE)</f>
        <v>131</v>
      </c>
      <c r="BCY849" s="179" t="s">
        <v>69</v>
      </c>
      <c r="BCZ849" s="10">
        <f>BCX849*1.1</f>
        <v>144.10000000000002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VLOOKUP(BDD849,$A$879:$F$2524,6,FALSE)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VLOOKUP(BDM849,$A$879:$F$2524,6,FALSE)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VLOOKUP(BDV849,$A$879:$F$2524,6,FALSE)</f>
        <v>44</v>
      </c>
      <c r="BDZ849" s="179" t="s">
        <v>69</v>
      </c>
      <c r="BEA849" s="10">
        <f>BDY849*1.1</f>
        <v>48.400000000000006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VLOOKUP(BEE849,$A$879:$F$2524,6,FALSE)</f>
        <v>49</v>
      </c>
      <c r="BEI849" s="179" t="s">
        <v>69</v>
      </c>
      <c r="BEJ849" s="10">
        <f>BEH849*1.1</f>
        <v>53.900000000000006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VLOOKUP(BEN849,$A$879:$F$2524,6,FALSE)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VLOOKUP(BEW849,$A$879:$F$2524,6,FALSE)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VLOOKUP(BFF849,$A$879:$F$2524,6,FALSE)</f>
        <v>15</v>
      </c>
      <c r="BFJ849" s="179" t="s">
        <v>69</v>
      </c>
      <c r="BFK849" s="10">
        <f>BFI849*1.1</f>
        <v>16.5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VLOOKUP(BFO849,$A$879:$F$2524,6,FALSE)</f>
        <v>21</v>
      </c>
      <c r="BFS849" s="179" t="s">
        <v>69</v>
      </c>
      <c r="BFT849" s="10">
        <f>BFR849*1.1</f>
        <v>23.1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VLOOKUP(BFX849,$A$879:$F$2524,6,FALSE)</f>
        <v>49</v>
      </c>
      <c r="BGB849" s="179" t="s">
        <v>69</v>
      </c>
      <c r="BGC849" s="10">
        <f>BGA849*1.1</f>
        <v>53.900000000000006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VLOOKUP(BGG849,$A$879:$F$2524,6,FALSE)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VLOOKUP(BGP849,$A$879:$F$2524,6,FALSE)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VLOOKUP(BGY849,$A$879:$F$2524,6,FALSE)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142.89999999999998</v>
      </c>
      <c r="I850" s="233"/>
      <c r="J850" s="179"/>
      <c r="K850" s="437"/>
      <c r="M850" s="179"/>
      <c r="N850" s="179"/>
      <c r="O850" s="179"/>
      <c r="P850" s="10"/>
      <c r="Q850" s="10">
        <f>SUM(P845:P849)</f>
        <v>150.5</v>
      </c>
      <c r="R850" s="233"/>
      <c r="S850" s="179"/>
      <c r="T850" s="437"/>
      <c r="V850" s="179"/>
      <c r="W850" s="179"/>
      <c r="X850" s="179"/>
      <c r="Y850" s="10"/>
      <c r="Z850" s="10">
        <f>SUM(Y845:Y849)</f>
        <v>130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119.6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171.3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183.2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144.89999999999998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191.49999999999997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282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129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157.9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169.5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115.6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162.30000000000001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124.3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163.89999999999998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205.89999999999998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105.5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188.2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173.8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95.2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246.4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114.4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119.69999999999999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127.20000000000002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159.5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142.19999999999999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207.60000000000002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234.99999999999997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299.79999999999995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125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296.90000000000003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162.19999999999999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124.4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214.7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152.25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56.699999999999996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79.699999999999989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229.6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306.10000000000002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352.5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276.20000000000005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294.89999999999998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235.4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201.60000000000002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395.90000000000003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85.300000000000011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396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99.1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167.9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101.6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201.39999999999998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53.4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310.8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241.7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260.29999999999995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56.699999999999996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375.20000000000005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197.20000000000002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187.2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171.1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225.09999999999997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52.699999999999996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220.7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114.4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177.70000000000002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262.39999999999998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199.6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352.9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58.599999999999994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199.2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74.499999999999986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113.80000000000001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152.1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167.79999999999998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101.30000000000001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313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290.70000000000005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207.4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206.29999999999995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331.4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342.5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197.9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117.69999999999999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83.1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110.20000000000002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118.5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224.25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107.3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280.3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164.4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143.30000000000001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284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156.1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200.9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260.90000000000003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202.59999999999997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150.30000000000001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98.4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113.2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155.30000000000001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86.800000000000011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182.3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197.8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162.69999999999999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160.80000000000001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105.8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288.10000000000002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170.6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110.4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351.2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189.10000000000002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265.60000000000002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145.6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321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191.1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362.9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129.4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289.5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228.70000000000002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299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229.70000000000002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132.79999999999998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128.79999999999998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131.9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180.10000000000002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117.2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207.6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281.20000000000005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154.89999999999998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64.5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158.69999999999999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VLOOKUP(B851,$A$879:$F$2524,6,FALSE)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VLOOKUP(K851,$A$879:$F$2524,6,FALSE)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VLOOKUP(T851,$A$879:$F$2524,6,FALSE)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VLOOKUP(AC851,$A$879:$F$2524,6,FALSE)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VLOOKUP(AL851,$A$879:$F$2524,6,FALSE)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VLOOKUP(AU851,$A$879:$F$2524,6,FALSE)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VLOOKUP(BD851,$A$879:$F$2524,6,FALSE)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VLOOKUP(BM851,$A$879:$F$2524,6,FALSE)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VLOOKUP(BV851,$A$879:$F$2524,6,FALSE)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VLOOKUP(CE851,$A$879:$F$2524,6,FALSE)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VLOOKUP(CN851,$A$879:$F$2524,6,FALSE)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VLOOKUP(CW851,$A$879:$F$2524,6,FALSE)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VLOOKUP(DF851,$A$879:$F$2524,6,FALSE)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VLOOKUP(DO851,$A$879:$F$2524,6,FALSE)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VLOOKUP(DX851,$A$879:$F$2524,6,FALSE)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VLOOKUP(EG851,$A$879:$F$2524,6,FALSE)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VLOOKUP(EP851,$A$879:$F$2524,6,FALSE)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VLOOKUP(EY851,$A$879:$F$2524,6,FALSE)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VLOOKUP(FH851,$A$879:$F$2524,6,FALSE)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VLOOKUP(FQ851,$A$879:$F$2524,6,FALSE)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VLOOKUP(FZ851,$A$879:$F$2524,6,FALSE)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VLOOKUP(GI851,$A$879:$F$2524,6,FALSE)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VLOOKUP(GR851,$A$879:$F$2524,6,FALSE)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VLOOKUP(HA851,$A$879:$F$2524,6,FALSE)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VLOOKUP(HJ851,$A$879:$F$2524,6,FALSE)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VLOOKUP(HS851,$A$879:$F$2524,6,FALSE)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VLOOKUP(IB851,$A$879:$F$2524,6,FALSE)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VLOOKUP(IK851,$A$879:$F$2524,6,FALSE)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VLOOKUP(IT851,$A$879:$F$2524,6,FALSE)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VLOOKUP(JC851,$A$879:$F$2524,6,FALSE)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VLOOKUP(JL851,$A$879:$F$2524,6,FALSE)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VLOOKUP(JU851,$A$879:$F$2524,6,FALSE)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VLOOKUP(KD851,$A$879:$F$2524,6,FALSE)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VLOOKUP(KM851,$A$879:$F$2524,6,FALSE)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VLOOKUP(KV851,$A$879:$F$2524,6,FALSE)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VLOOKUP(LE851,$A$879:$F$2524,6,FALSE)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VLOOKUP(LN851,$A$879:$F$2524,6,FALSE)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VLOOKUP(LW851,$A$879:$F$2524,6,FALSE)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VLOOKUP(MF851,$A$879:$F$2524,6,FALSE)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VLOOKUP(MO851,$A$879:$F$2524,6,FALSE)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VLOOKUP(MX851,$A$879:$F$2524,6,FALSE)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VLOOKUP(NG851,$A$879:$F$2524,6,FALSE)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VLOOKUP(NP851,$A$879:$F$2524,6,FALSE)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VLOOKUP(NY851,$A$879:$F$2524,6,FALSE)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VLOOKUP(OH851,$A$879:$F$2524,6,FALSE)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VLOOKUP(OQ851,$A$879:$F$2524,6,FALSE)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VLOOKUP(OZ851,$A$879:$F$2524,6,FALSE)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VLOOKUP(PI851,$A$879:$F$2524,6,FALSE)</f>
        <v>29</v>
      </c>
      <c r="PM851" s="179" t="s">
        <v>61</v>
      </c>
      <c r="PN851" s="10">
        <f>PL851*1.5*PK851</f>
        <v>43.5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VLOOKUP(PR851,$A$879:$F$2524,6,FALSE)</f>
        <v>66</v>
      </c>
      <c r="PV851" s="179" t="s">
        <v>61</v>
      </c>
      <c r="PW851" s="10">
        <f>PU851*1.5*PT851</f>
        <v>99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VLOOKUP(QA851,$A$879:$F$2524,6,FALSE)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VLOOKUP(QJ851,$A$879:$F$2524,6,FALSE)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VLOOKUP(QS851,$A$879:$F$2524,6,FALSE)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VLOOKUP(RB851,$A$879:$F$2524,6,FALSE)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VLOOKUP(RK851,$A$879:$F$2524,6,FALSE)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VLOOKUP(RT851,$A$879:$F$2524,6,FALSE)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VLOOKUP(SC851,$A$879:$F$2524,6,FALSE)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VLOOKUP(SL851,$A$879:$F$2524,6,FALSE)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VLOOKUP(SU851,$A$879:$F$2524,6,FALSE)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VLOOKUP(TD851,$A$879:$F$2524,6,FALSE)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VLOOKUP(TM851,$A$879:$F$2524,6,FALSE)</f>
        <v>70</v>
      </c>
      <c r="TQ851" s="179" t="s">
        <v>61</v>
      </c>
      <c r="TR851" s="10">
        <f>TP851*1.5*TO851</f>
        <v>105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VLOOKUP(TV851,$A$879:$F$2524,6,FALSE)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VLOOKUP(UE851,$A$879:$F$2524,6,FALSE)</f>
        <v>70</v>
      </c>
      <c r="UI851" s="179" t="s">
        <v>61</v>
      </c>
      <c r="UJ851" s="10">
        <f>UH851*1.5*UG851</f>
        <v>105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VLOOKUP(UN851,$A$879:$F$2524,6,FALSE)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VLOOKUP(UW851,$A$879:$F$2524,6,FALSE)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VLOOKUP(VF851,$A$879:$F$2524,6,FALSE)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VLOOKUP(VO851,$A$879:$F$2524,6,FALSE)</f>
        <v>45</v>
      </c>
      <c r="VS851" s="179" t="s">
        <v>61</v>
      </c>
      <c r="VT851" s="10">
        <f>VR851*1.5*VQ851</f>
        <v>67.5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VLOOKUP(VX851,$A$879:$F$2524,6,FALSE)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VLOOKUP(WG851,$A$879:$F$2524,6,FALSE)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VLOOKUP(WP851,$A$879:$F$2524,6,FALSE)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VLOOKUP(WY851,$A$879:$F$2524,6,FALSE)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VLOOKUP(XH851,$A$879:$F$2524,6,FALSE)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VLOOKUP(XQ851,$A$879:$F$2524,6,FALSE)</f>
        <v>59</v>
      </c>
      <c r="XU851" s="179" t="s">
        <v>61</v>
      </c>
      <c r="XV851" s="10">
        <f>XT851*1.5*XS851</f>
        <v>88.5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VLOOKUP(XZ851,$A$879:$F$2524,6,FALSE)</f>
        <v>31</v>
      </c>
      <c r="YD851" s="179" t="s">
        <v>61</v>
      </c>
      <c r="YE851" s="10">
        <f>YC851*1.5*YB851</f>
        <v>46.5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VLOOKUP(YI851,$A$879:$F$2524,6,FALSE)</f>
        <v>66</v>
      </c>
      <c r="YM851" s="179" t="s">
        <v>61</v>
      </c>
      <c r="YN851" s="10">
        <f>YL851*1.5*YK851</f>
        <v>99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VLOOKUP(YR851,$A$879:$F$2524,6,FALSE)</f>
        <v>24</v>
      </c>
      <c r="YV851" s="179" t="s">
        <v>61</v>
      </c>
      <c r="YW851" s="10">
        <f>YU851*1.5*YT851</f>
        <v>36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VLOOKUP(ZA851,$A$879:$F$2524,6,FALSE)</f>
        <v>70</v>
      </c>
      <c r="ZE851" s="179" t="s">
        <v>61</v>
      </c>
      <c r="ZF851" s="10">
        <f>ZD851*1.5*ZC851</f>
        <v>105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VLOOKUP(ZJ851,$A$879:$F$2524,6,FALSE)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VLOOKUP(ZS851,$A$879:$F$2524,6,FALSE)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VLOOKUP(AAB851,$A$879:$F$2524,6,FALSE)</f>
        <v>20</v>
      </c>
      <c r="AAF851" s="179" t="s">
        <v>61</v>
      </c>
      <c r="AAG851" s="10">
        <f>AAE851*1.5*AAD851</f>
        <v>30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VLOOKUP(AAK851,$A$879:$F$2524,6,FALSE)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VLOOKUP(AAT851,$A$879:$F$2524,6,FALSE)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VLOOKUP(ABC851,$A$879:$F$2524,6,FALSE)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VLOOKUP(ABL851,$A$879:$F$2524,6,FALSE)</f>
        <v>6</v>
      </c>
      <c r="ABP851" s="179" t="s">
        <v>61</v>
      </c>
      <c r="ABQ851" s="10">
        <f>ABO851*1.5*ABN851</f>
        <v>9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VLOOKUP(ABU851,$A$879:$F$2524,6,FALSE)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VLOOKUP(ACD851,$A$879:$F$2524,6,FALSE)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VLOOKUP(ACM851,$A$879:$F$2524,6,FALSE)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VLOOKUP(ACV851,$A$879:$F$2524,6,FALSE)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VLOOKUP(ADE851,$A$879:$F$2524,6,FALSE)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VLOOKUP(ADN851,$A$879:$F$2524,6,FALSE)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VLOOKUP(ADW851,$A$879:$F$2524,6,FALSE)</f>
        <v>50</v>
      </c>
      <c r="AEA851" s="179" t="s">
        <v>61</v>
      </c>
      <c r="AEB851" s="10">
        <f>ADZ851*1.5*ADY851</f>
        <v>75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VLOOKUP(AEF851,$A$879:$F$2524,6,FALSE)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VLOOKUP(AEO851,$A$879:$F$2524,6,FALSE)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VLOOKUP(AEX851,$A$879:$F$2524,6,FALSE)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VLOOKUP(AFG851,$A$879:$F$2524,6,FALSE)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VLOOKUP(AFP851,$A$879:$F$2524,6,FALSE)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VLOOKUP(AFY851,$A$879:$F$2524,6,FALSE)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VLOOKUP(AGH851,$A$879:$F$2524,6,FALSE)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VLOOKUP(AGQ851,$A$879:$F$2524,6,FALSE)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VLOOKUP(AGZ851,$A$879:$F$2524,6,FALSE)</f>
        <v>31</v>
      </c>
      <c r="AHD851" s="179" t="s">
        <v>61</v>
      </c>
      <c r="AHE851" s="10">
        <f>AHC851*1.5*AHB851</f>
        <v>46.5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VLOOKUP(AHI851,$A$879:$F$2524,6,FALSE)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VLOOKUP(AHR851,$A$879:$F$2524,6,FALSE)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VLOOKUP(AIA851,$A$879:$F$2524,6,FALSE)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VLOOKUP(AIJ851,$A$879:$F$2524,6,FALSE)</f>
        <v>66</v>
      </c>
      <c r="AIN851" s="179" t="s">
        <v>61</v>
      </c>
      <c r="AIO851" s="10">
        <f>AIM851*1.5*AIL851</f>
        <v>99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VLOOKUP(AIS851,$A$879:$F$2524,6,FALSE)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VLOOKUP(AJB851,$A$879:$F$2524,6,FALSE)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VLOOKUP(AJK851,$A$879:$F$2524,6,FALSE)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VLOOKUP(AJT851,$A$879:$F$2524,6,FALSE)</f>
        <v>20</v>
      </c>
      <c r="AJX851" s="179" t="s">
        <v>61</v>
      </c>
      <c r="AJY851" s="10">
        <f>AJW851*1.5*AJV851</f>
        <v>30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VLOOKUP(AKC851,$A$879:$F$2524,6,FALSE)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VLOOKUP(AKL851,$A$879:$F$2524,6,FALSE)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VLOOKUP(AKU851,$A$879:$F$2524,6,FALSE)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VLOOKUP(ALD851,$A$879:$F$2524,6,FALSE)</f>
        <v>70</v>
      </c>
      <c r="ALH851" s="179" t="s">
        <v>61</v>
      </c>
      <c r="ALI851" s="10">
        <f>ALG851*1.5*ALF851</f>
        <v>105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VLOOKUP(ALM851,$A$879:$F$2524,6,FALSE)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VLOOKUP(ALV851,$A$879:$F$2524,6,FALSE)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VLOOKUP(AME851,$A$879:$F$2524,6,FALSE)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VLOOKUP(AMN851,$A$879:$F$2524,6,FALSE)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VLOOKUP(AMW851,$A$879:$F$2524,6,FALSE)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VLOOKUP(ANF851,$A$879:$F$2524,6,FALSE)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VLOOKUP(ANO851,$A$879:$F$2524,6,FALSE)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VLOOKUP(ANX851,$A$879:$F$2524,6,FALSE)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VLOOKUP(AOG851,$A$879:$F$2524,6,FALSE)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VLOOKUP(AOP851,$A$879:$F$2524,6,FALSE)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VLOOKUP(AOY851,$A$879:$F$2524,6,FALSE)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VLOOKUP(APH851,$A$879:$F$2524,6,FALSE)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VLOOKUP(APQ851,$A$879:$F$2524,6,FALSE)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VLOOKUP(APZ851,$A$879:$F$2524,6,FALSE)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VLOOKUP(AQI851,$A$879:$F$2524,6,FALSE)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VLOOKUP(AQR851,$A$879:$F$2524,6,FALSE)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VLOOKUP(ARA851,$A$879:$F$2524,6,FALSE)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VLOOKUP(ARJ851,$A$879:$F$2524,6,FALSE)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VLOOKUP(ARS851,$A$879:$F$2524,6,FALSE)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VLOOKUP(ASB851,$A$879:$F$2524,6,FALSE)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VLOOKUP(ASK851,$A$879:$F$2524,6,FALSE)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VLOOKUP(AST851,$A$879:$F$2524,6,FALSE)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VLOOKUP(ATC851,$A$879:$F$2524,6,FALSE)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VLOOKUP(ATL851,$A$879:$F$2524,6,FALSE)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VLOOKUP(ATU851,$A$879:$F$2524,6,FALSE)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VLOOKUP(AUD851,$A$879:$F$2524,6,FALSE)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VLOOKUP(AUM851,$A$879:$F$2524,6,FALSE)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VLOOKUP(AUV851,$A$879:$F$2524,6,FALSE)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VLOOKUP(AVE851,$A$879:$F$2524,6,FALSE)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VLOOKUP(AVN851,$A$879:$F$2524,6,FALSE)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VLOOKUP(AVW851,$A$879:$F$2524,6,FALSE)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VLOOKUP(AWF851,$A$879:$F$2524,6,FALSE)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VLOOKUP(AWO851,$A$879:$F$2524,6,FALSE)</f>
        <v>9</v>
      </c>
      <c r="AWS851" s="179" t="s">
        <v>61</v>
      </c>
      <c r="AWT851" s="10">
        <f>AWR851*1.5*AWQ851</f>
        <v>13.5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VLOOKUP(AWX851,$A$879:$F$2524,6,FALSE)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VLOOKUP(AXG851,$A$879:$F$2524,6,FALSE)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VLOOKUP(AXP851,$A$879:$F$2524,6,FALSE)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VLOOKUP(AXY851,$A$879:$F$2524,6,FALSE)</f>
        <v>5</v>
      </c>
      <c r="AYC851" s="179" t="s">
        <v>61</v>
      </c>
      <c r="AYD851" s="10">
        <f>AYB851*1.5*AYA851</f>
        <v>7.5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VLOOKUP(AYH851,$A$879:$F$2524,6,FALSE)</f>
        <v>31</v>
      </c>
      <c r="AYL851" s="179" t="s">
        <v>61</v>
      </c>
      <c r="AYM851" s="10">
        <f>AYK851*1.5*AYJ851</f>
        <v>46.5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VLOOKUP(AYQ851,$A$879:$F$2524,6,FALSE)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VLOOKUP(AYZ851,$A$879:$F$2524,6,FALSE)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VLOOKUP(AZI851,$A$879:$F$2524,6,FALSE)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VLOOKUP(AZR851,$A$879:$F$2524,6,FALSE)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VLOOKUP(BAA851,$A$879:$F$2524,6,FALSE)</f>
        <v>66</v>
      </c>
      <c r="BAE851" s="179" t="s">
        <v>61</v>
      </c>
      <c r="BAF851" s="10">
        <f>BAD851*1.5*BAC851</f>
        <v>99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VLOOKUP(BAJ851,$A$879:$F$2524,6,FALSE)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VLOOKUP(BAS851,$A$879:$F$2524,6,FALSE)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VLOOKUP(BBB851,$A$879:$F$2524,6,FALSE)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VLOOKUP(BBK851,$A$879:$F$2524,6,FALSE)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VLOOKUP(BBT851,$A$879:$F$2524,6,FALSE)</f>
        <v>9</v>
      </c>
      <c r="BBX851" s="179" t="s">
        <v>61</v>
      </c>
      <c r="BBY851" s="10">
        <f>BBW851*1.5*BBV851</f>
        <v>13.5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VLOOKUP(BCC851,$A$879:$F$2524,6,FALSE)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VLOOKUP(BCL851,$A$879:$F$2524,6,FALSE)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VLOOKUP(BCU851,$A$879:$F$2524,6,FALSE)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VLOOKUP(BDD851,$A$879:$F$2524,6,FALSE)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VLOOKUP(BDM851,$A$879:$F$2524,6,FALSE)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VLOOKUP(BDV851,$A$879:$F$2524,6,FALSE)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VLOOKUP(BEE851,$A$879:$F$2524,6,FALSE)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VLOOKUP(BEN851,$A$879:$F$2524,6,FALSE)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VLOOKUP(BEW851,$A$879:$F$2524,6,FALSE)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VLOOKUP(BFF851,$A$879:$F$2524,6,FALSE)</f>
        <v>6</v>
      </c>
      <c r="BFJ851" s="179" t="s">
        <v>61</v>
      </c>
      <c r="BFK851" s="10">
        <f>BFI851*1.5*BFH851</f>
        <v>9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VLOOKUP(BFO851,$A$879:$F$2524,6,FALSE)</f>
        <v>5</v>
      </c>
      <c r="BFS851" s="179" t="s">
        <v>61</v>
      </c>
      <c r="BFT851" s="10">
        <f>BFR851*1.5*BFQ851</f>
        <v>7.5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VLOOKUP(BFX851,$A$879:$F$2524,6,FALSE)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VLOOKUP(BGG851,$A$879:$F$2524,6,FALSE)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VLOOKUP(BGP851,$A$879:$F$2524,6,FALSE)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VLOOKUP(BGY851,$A$879:$F$2524,6,FALSE)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VLOOKUP(B852,$A$879:$F$2524,6,FALSE)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VLOOKUP(K852,$A$879:$F$2524,6,FALSE)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VLOOKUP(T852,$A$879:$F$2524,6,FALSE)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VLOOKUP(AC852,$A$879:$F$2524,6,FALSE)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VLOOKUP(AL852,$A$879:$F$2524,6,FALSE)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VLOOKUP(AU852,$A$879:$F$2524,6,FALSE)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VLOOKUP(BD852,$A$879:$F$2524,6,FALSE)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VLOOKUP(BM852,$A$879:$F$2524,6,FALSE)</f>
        <v>31</v>
      </c>
      <c r="BQ852" s="179" t="s">
        <v>63</v>
      </c>
      <c r="BR852" s="10">
        <f>BP852*1.4</f>
        <v>43.4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VLOOKUP(BV852,$A$879:$F$2524,6,FALSE)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VLOOKUP(CE852,$A$879:$F$2524,6,FALSE)</f>
        <v>54</v>
      </c>
      <c r="CI852" s="179" t="s">
        <v>63</v>
      </c>
      <c r="CJ852" s="10">
        <f>CH852*1.4</f>
        <v>75.599999999999994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VLOOKUP(CN852,$A$879:$F$2524,6,FALSE)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VLOOKUP(CW852,$A$879:$F$2524,6,FALSE)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VLOOKUP(DF852,$A$879:$F$2524,6,FALSE)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VLOOKUP(DO852,$A$879:$F$2524,6,FALSE)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VLOOKUP(DX852,$A$879:$F$2524,6,FALSE)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VLOOKUP(EG852,$A$879:$F$2524,6,FALSE)</f>
        <v>31</v>
      </c>
      <c r="EK852" s="179" t="s">
        <v>63</v>
      </c>
      <c r="EL852" s="10">
        <f>EJ852*1.4</f>
        <v>43.4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VLOOKUP(EP852,$A$879:$F$2524,6,FALSE)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VLOOKUP(EY852,$A$879:$F$2524,6,FALSE)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VLOOKUP(FH852,$A$879:$F$2524,6,FALSE)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VLOOKUP(FQ852,$A$879:$F$2524,6,FALSE)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VLOOKUP(FZ852,$A$879:$F$2524,6,FALSE)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VLOOKUP(GI852,$A$879:$F$2524,6,FALSE)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VLOOKUP(GR852,$A$879:$F$2524,6,FALSE)</f>
        <v>66</v>
      </c>
      <c r="GV852" s="179" t="s">
        <v>63</v>
      </c>
      <c r="GW852" s="10">
        <f>GU852*1.4</f>
        <v>92.399999999999991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VLOOKUP(HA852,$A$879:$F$2524,6,FALSE)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VLOOKUP(HJ852,$A$879:$F$2524,6,FALSE)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VLOOKUP(HS852,$A$879:$F$2524,6,FALSE)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VLOOKUP(IB852,$A$879:$F$2524,6,FALSE)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VLOOKUP(IK852,$A$879:$F$2524,6,FALSE)</f>
        <v>9</v>
      </c>
      <c r="IO852" s="179" t="s">
        <v>63</v>
      </c>
      <c r="IP852" s="10">
        <f>IN852*1.4</f>
        <v>12.6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VLOOKUP(IT852,$A$879:$F$2524,6,FALSE)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VLOOKUP(JC852,$A$879:$F$2524,6,FALSE)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VLOOKUP(JL852,$A$879:$F$2524,6,FALSE)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VLOOKUP(JU852,$A$879:$F$2524,6,FALSE)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VLOOKUP(KD852,$A$879:$F$2524,6,FALSE)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VLOOKUP(KM852,$A$879:$F$2524,6,FALSE)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VLOOKUP(KV852,$A$879:$F$2524,6,FALSE)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VLOOKUP(LE852,$A$879:$F$2524,6,FALSE)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VLOOKUP(LN852,$A$879:$F$2524,6,FALSE)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VLOOKUP(LW852,$A$879:$F$2524,6,FALSE)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VLOOKUP(MF852,$A$879:$F$2524,6,FALSE)</f>
        <v>10</v>
      </c>
      <c r="MJ852" s="179" t="s">
        <v>63</v>
      </c>
      <c r="MK852" s="10">
        <f>MI852*1.4</f>
        <v>14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VLOOKUP(MO852,$A$879:$F$2524,6,FALSE)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VLOOKUP(MX852,$A$879:$F$2524,6,FALSE)</f>
        <v>66</v>
      </c>
      <c r="NB852" s="179" t="s">
        <v>63</v>
      </c>
      <c r="NC852" s="10">
        <f>NA852*1.4</f>
        <v>92.399999999999991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VLOOKUP(NG852,$A$879:$F$2524,6,FALSE)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VLOOKUP(NP852,$A$879:$F$2524,6,FALSE)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VLOOKUP(NY852,$A$879:$F$2524,6,FALSE)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VLOOKUP(OH852,$A$879:$F$2524,6,FALSE)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VLOOKUP(OQ852,$A$879:$F$2524,6,FALSE)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VLOOKUP(OZ852,$A$879:$F$2524,6,FALSE)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VLOOKUP(PI852,$A$879:$F$2524,6,FALSE)</f>
        <v>31</v>
      </c>
      <c r="PM852" s="179" t="s">
        <v>63</v>
      </c>
      <c r="PN852" s="10">
        <f>PL852*1.4</f>
        <v>43.4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VLOOKUP(PR852,$A$879:$F$2524,6,FALSE)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VLOOKUP(QA852,$A$879:$F$2524,6,FALSE)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VLOOKUP(QJ852,$A$879:$F$2524,6,FALSE)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VLOOKUP(QS852,$A$879:$F$2524,6,FALSE)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VLOOKUP(RB852,$A$879:$F$2524,6,FALSE)</f>
        <v>29</v>
      </c>
      <c r="RF852" s="179" t="s">
        <v>63</v>
      </c>
      <c r="RG852" s="10">
        <f>RE852*1.4</f>
        <v>40.599999999999994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VLOOKUP(RK852,$A$879:$F$2524,6,FALSE)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VLOOKUP(RT852,$A$879:$F$2524,6,FALSE)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VLOOKUP(SC852,$A$879:$F$2524,6,FALSE)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VLOOKUP(SL852,$A$879:$F$2524,6,FALSE)</f>
        <v>9</v>
      </c>
      <c r="SP852" s="179" t="s">
        <v>63</v>
      </c>
      <c r="SQ852" s="10">
        <f>SO852*1.4</f>
        <v>12.6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VLOOKUP(SU852,$A$879:$F$2524,6,FALSE)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VLOOKUP(TD852,$A$879:$F$2524,6,FALSE)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VLOOKUP(TM852,$A$879:$F$2524,6,FALSE)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VLOOKUP(TV852,$A$879:$F$2524,6,FALSE)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VLOOKUP(UE852,$A$879:$F$2524,6,FALSE)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VLOOKUP(UN852,$A$879:$F$2524,6,FALSE)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VLOOKUP(UW852,$A$879:$F$2524,6,FALSE)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VLOOKUP(VF852,$A$879:$F$2524,6,FALSE)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VLOOKUP(VO852,$A$879:$F$2524,6,FALSE)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VLOOKUP(VX852,$A$879:$F$2524,6,FALSE)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VLOOKUP(WG852,$A$879:$F$2524,6,FALSE)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VLOOKUP(WP852,$A$879:$F$2524,6,FALSE)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VLOOKUP(WY852,$A$879:$F$2524,6,FALSE)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VLOOKUP(XH852,$A$879:$F$2524,6,FALSE)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VLOOKUP(XQ852,$A$879:$F$2524,6,FALSE)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VLOOKUP(XZ852,$A$879:$F$2524,6,FALSE)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VLOOKUP(YI852,$A$879:$F$2524,6,FALSE)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VLOOKUP(YR852,$A$879:$F$2524,6,FALSE)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VLOOKUP(ZA852,$A$879:$F$2524,6,FALSE)</f>
        <v>50</v>
      </c>
      <c r="ZE852" s="179" t="s">
        <v>63</v>
      </c>
      <c r="ZF852" s="10">
        <f>ZD852*1.4</f>
        <v>70</v>
      </c>
      <c r="ZH852" s="239"/>
      <c r="ZI852" s="179" t="s">
        <v>111</v>
      </c>
      <c r="ZJ852" s="361" t="s">
        <v>566</v>
      </c>
      <c r="ZL852" s="180"/>
      <c r="ZM852" s="180">
        <f>VLOOKUP(ZJ852,$A$879:$F$2524,6,FALSE)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VLOOKUP(ZS852,$A$879:$F$2524,6,FALSE)</f>
        <v>50</v>
      </c>
      <c r="ZW852" s="179" t="s">
        <v>63</v>
      </c>
      <c r="ZX852" s="10">
        <f>ZV852*1.4</f>
        <v>70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VLOOKUP(AAB852,$A$879:$F$2524,6,FALSE)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VLOOKUP(AAK852,$A$879:$F$2524,6,FALSE)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VLOOKUP(AAT852,$A$879:$F$2524,6,FALSE)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VLOOKUP(ABC852,$A$879:$F$2524,6,FALSE)</f>
        <v>9</v>
      </c>
      <c r="ABG852" s="179" t="s">
        <v>63</v>
      </c>
      <c r="ABH852" s="10">
        <f>ABF852*1.4</f>
        <v>12.6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VLOOKUP(ABL852,$A$879:$F$2524,6,FALSE)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VLOOKUP(ABU852,$A$879:$F$2524,6,FALSE)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VLOOKUP(ACD852,$A$879:$F$2524,6,FALSE)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VLOOKUP(ACM852,$A$879:$F$2524,6,FALSE)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VLOOKUP(ACV852,$A$879:$F$2524,6,FALSE)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VLOOKUP(ADE852,$A$879:$F$2524,6,FALSE)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VLOOKUP(ADN852,$A$879:$F$2524,6,FALSE)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VLOOKUP(ADW852,$A$879:$F$2524,6,FALSE)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VLOOKUP(AEF852,$A$879:$F$2524,6,FALSE)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VLOOKUP(AEO852,$A$879:$F$2524,6,FALSE)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VLOOKUP(AEX852,$A$879:$F$2524,6,FALSE)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VLOOKUP(AFG852,$A$879:$F$2524,6,FALSE)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VLOOKUP(AFP852,$A$879:$F$2524,6,FALSE)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VLOOKUP(AFY852,$A$879:$F$2524,6,FALSE)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VLOOKUP(AGH852,$A$879:$F$2524,6,FALSE)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VLOOKUP(AGQ852,$A$879:$F$2524,6,FALSE)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VLOOKUP(AGZ852,$A$879:$F$2524,6,FALSE)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VLOOKUP(AHI852,$A$879:$F$2524,6,FALSE)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VLOOKUP(AHR852,$A$879:$F$2524,6,FALSE)</f>
        <v>70</v>
      </c>
      <c r="AHV852" s="179" t="s">
        <v>63</v>
      </c>
      <c r="AHW852" s="10">
        <f>AHU852*1.4</f>
        <v>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VLOOKUP(AIA852,$A$879:$F$2524,6,FALSE)</f>
        <v>29</v>
      </c>
      <c r="AIE852" s="179" t="s">
        <v>63</v>
      </c>
      <c r="AIF852" s="10">
        <f>AID852*1.4</f>
        <v>40.599999999999994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VLOOKUP(AIJ852,$A$879:$F$2524,6,FALSE)</f>
        <v>16</v>
      </c>
      <c r="AIN852" s="179" t="s">
        <v>63</v>
      </c>
      <c r="AIO852" s="10">
        <f>AIM852*1.4</f>
        <v>22.4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VLOOKUP(AIS852,$A$879:$F$2524,6,FALSE)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VLOOKUP(AJB852,$A$879:$F$2524,6,FALSE)</f>
        <v>31</v>
      </c>
      <c r="AJF852" s="179" t="s">
        <v>63</v>
      </c>
      <c r="AJG852" s="10">
        <f>AJE852*1.4</f>
        <v>43.4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VLOOKUP(AJK852,$A$879:$F$2524,6,FALSE)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VLOOKUP(AJT852,$A$879:$F$2524,6,FALSE)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VLOOKUP(AKC852,$A$879:$F$2524,6,FALSE)</f>
        <v>31</v>
      </c>
      <c r="AKG852" s="179" t="s">
        <v>63</v>
      </c>
      <c r="AKH852" s="10">
        <f>AKF852*1.4</f>
        <v>43.4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VLOOKUP(AKL852,$A$879:$F$2524,6,FALSE)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VLOOKUP(AKU852,$A$879:$F$2524,6,FALSE)</f>
        <v>66</v>
      </c>
      <c r="AKY852" s="179" t="s">
        <v>63</v>
      </c>
      <c r="AKZ852" s="10">
        <f>AKX852*1.4</f>
        <v>92.399999999999991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VLOOKUP(ALD852,$A$879:$F$2524,6,FALSE)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VLOOKUP(ALM852,$A$879:$F$2524,6,FALSE)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VLOOKUP(ALV852,$A$879:$F$2524,6,FALSE)</f>
        <v>66</v>
      </c>
      <c r="ALZ852" s="179" t="s">
        <v>63</v>
      </c>
      <c r="AMA852" s="10">
        <f>ALY852*1.4</f>
        <v>92.399999999999991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VLOOKUP(AME852,$A$879:$F$2524,6,FALSE)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VLOOKUP(AMN852,$A$879:$F$2524,6,FALSE)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VLOOKUP(AMW852,$A$879:$F$2524,6,FALSE)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VLOOKUP(ANF852,$A$879:$F$2524,6,FALSE)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VLOOKUP(ANO852,$A$879:$F$2524,6,FALSE)</f>
        <v>31</v>
      </c>
      <c r="ANS852" s="179" t="s">
        <v>63</v>
      </c>
      <c r="ANT852" s="10">
        <f>ANR852*1.4</f>
        <v>43.4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VLOOKUP(ANX852,$A$879:$F$2524,6,FALSE)</f>
        <v>70</v>
      </c>
      <c r="AOB852" s="179" t="s">
        <v>63</v>
      </c>
      <c r="AOC852" s="10">
        <f>AOA852*1.4</f>
        <v>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VLOOKUP(AOG852,$A$879:$F$2524,6,FALSE)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VLOOKUP(AOP852,$A$879:$F$2524,6,FALSE)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VLOOKUP(AOY852,$A$879:$F$2524,6,FALSE)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VLOOKUP(APH852,$A$879:$F$2524,6,FALSE)</f>
        <v>66</v>
      </c>
      <c r="APL852" s="179" t="s">
        <v>63</v>
      </c>
      <c r="APM852" s="10">
        <f>APK852*1.4</f>
        <v>92.399999999999991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VLOOKUP(APQ852,$A$879:$F$2524,6,FALSE)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VLOOKUP(APZ852,$A$879:$F$2524,6,FALSE)</f>
        <v>6</v>
      </c>
      <c r="AQD852" s="179" t="s">
        <v>63</v>
      </c>
      <c r="AQE852" s="10">
        <f>AQC852*1.4</f>
        <v>8.3999999999999986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VLOOKUP(AQI852,$A$879:$F$2524,6,FALSE)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VLOOKUP(AQR852,$A$879:$F$2524,6,FALSE)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VLOOKUP(ARA852,$A$879:$F$2524,6,FALSE)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VLOOKUP(ARJ852,$A$879:$F$2524,6,FALSE)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VLOOKUP(ARS852,$A$879:$F$2524,6,FALSE)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VLOOKUP(ASB852,$A$879:$F$2524,6,FALSE)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VLOOKUP(ASK852,$A$879:$F$2524,6,FALSE)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VLOOKUP(AST852,$A$879:$F$2524,6,FALSE)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VLOOKUP(ATC852,$A$879:$F$2524,6,FALSE)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VLOOKUP(ATL852,$A$879:$F$2524,6,FALSE)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VLOOKUP(ATU852,$A$879:$F$2524,6,FALSE)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VLOOKUP(AUD852,$A$879:$F$2524,6,FALSE)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VLOOKUP(AUM852,$A$879:$F$2524,6,FALSE)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VLOOKUP(AUV852,$A$879:$F$2524,6,FALSE)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VLOOKUP(AVE852,$A$879:$F$2524,6,FALSE)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VLOOKUP(AVN852,$A$879:$F$2524,6,FALSE)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VLOOKUP(AVW852,$A$879:$F$2524,6,FALSE)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VLOOKUP(AWF852,$A$879:$F$2524,6,FALSE)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VLOOKUP(AWO852,$A$879:$F$2524,6,FALSE)</f>
        <v>5</v>
      </c>
      <c r="AWS852" s="179" t="s">
        <v>63</v>
      </c>
      <c r="AWT852" s="10">
        <f>AWR852*1.4</f>
        <v>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VLOOKUP(AWX852,$A$879:$F$2524,6,FALSE)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VLOOKUP(AXG852,$A$879:$F$2524,6,FALSE)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VLOOKUP(AXP852,$A$879:$F$2524,6,FALSE)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VLOOKUP(AXY852,$A$879:$F$2524,6,FALSE)</f>
        <v>66</v>
      </c>
      <c r="AYC852" s="179" t="s">
        <v>63</v>
      </c>
      <c r="AYD852" s="10">
        <f>AYB852*1.4</f>
        <v>92.399999999999991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VLOOKUP(AYH852,$A$879:$F$2524,6,FALSE)</f>
        <v>5</v>
      </c>
      <c r="AYL852" s="179" t="s">
        <v>63</v>
      </c>
      <c r="AYM852" s="10">
        <f>AYK852*1.4</f>
        <v>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VLOOKUP(AYQ852,$A$879:$F$2524,6,FALSE)</f>
        <v>16</v>
      </c>
      <c r="AYU852" s="179" t="s">
        <v>63</v>
      </c>
      <c r="AYV852" s="10">
        <f>AYT852*1.4</f>
        <v>22.4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VLOOKUP(AYZ852,$A$879:$F$2524,6,FALSE)</f>
        <v>66</v>
      </c>
      <c r="AZD852" s="179" t="s">
        <v>63</v>
      </c>
      <c r="AZE852" s="10">
        <f>AZC852*1.4</f>
        <v>92.399999999999991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VLOOKUP(AZI852,$A$879:$F$2524,6,FALSE)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VLOOKUP(AZR852,$A$879:$F$2524,6,FALSE)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VLOOKUP(BAA852,$A$879:$F$2524,6,FALSE)</f>
        <v>50</v>
      </c>
      <c r="BAE852" s="179" t="s">
        <v>63</v>
      </c>
      <c r="BAF852" s="10">
        <f>BAD852*1.4</f>
        <v>70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VLOOKUP(BAJ852,$A$879:$F$2524,6,FALSE)</f>
        <v>70</v>
      </c>
      <c r="BAN852" s="179" t="s">
        <v>63</v>
      </c>
      <c r="BAO852" s="10">
        <f>BAM852*1.4</f>
        <v>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VLOOKUP(BAS852,$A$879:$F$2524,6,FALSE)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VLOOKUP(BBB852,$A$879:$F$2524,6,FALSE)</f>
        <v>29</v>
      </c>
      <c r="BBF852" s="179" t="s">
        <v>63</v>
      </c>
      <c r="BBG852" s="10">
        <f>BBE852*1.4</f>
        <v>40.599999999999994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VLOOKUP(BBK852,$A$879:$F$2524,6,FALSE)</f>
        <v>70</v>
      </c>
      <c r="BBO852" s="179" t="s">
        <v>63</v>
      </c>
      <c r="BBP852" s="10">
        <f>BBN852*1.4</f>
        <v>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VLOOKUP(BBT852,$A$879:$F$2524,6,FALSE)</f>
        <v>31</v>
      </c>
      <c r="BBX852" s="179" t="s">
        <v>63</v>
      </c>
      <c r="BBY852" s="10">
        <f>BBW852*1.4</f>
        <v>43.4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VLOOKUP(BCC852,$A$879:$F$2524,6,FALSE)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VLOOKUP(BCL852,$A$879:$F$2524,6,FALSE)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VLOOKUP(BCU852,$A$879:$F$2524,6,FALSE)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VLOOKUP(BDD852,$A$879:$F$2524,6,FALSE)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VLOOKUP(BDM852,$A$879:$F$2524,6,FALSE)</f>
        <v>50</v>
      </c>
      <c r="BDQ852" s="179" t="s">
        <v>63</v>
      </c>
      <c r="BDR852" s="10">
        <f>BDP852*1.4</f>
        <v>70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VLOOKUP(BDV852,$A$879:$F$2524,6,FALSE)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VLOOKUP(BEE852,$A$879:$F$2524,6,FALSE)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VLOOKUP(BEN852,$A$879:$F$2524,6,FALSE)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VLOOKUP(BEW852,$A$879:$F$2524,6,FALSE)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VLOOKUP(BFF852,$A$879:$F$2524,6,FALSE)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VLOOKUP(BFO852,$A$879:$F$2524,6,FALSE)</f>
        <v>66</v>
      </c>
      <c r="BFS852" s="179" t="s">
        <v>63</v>
      </c>
      <c r="BFT852" s="10">
        <f>BFR852*1.4</f>
        <v>92.399999999999991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VLOOKUP(BFX852,$A$879:$F$2524,6,FALSE)</f>
        <v>70</v>
      </c>
      <c r="BGB852" s="179" t="s">
        <v>63</v>
      </c>
      <c r="BGC852" s="10">
        <f>BGA852*1.4</f>
        <v>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VLOOKUP(BGG852,$A$879:$F$2524,6,FALSE)</f>
        <v>31</v>
      </c>
      <c r="BGK852" s="179" t="s">
        <v>63</v>
      </c>
      <c r="BGL852" s="10">
        <f>BGJ852*1.4</f>
        <v>43.4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VLOOKUP(BGP852,$A$879:$F$2524,6,FALSE)</f>
        <v>66</v>
      </c>
      <c r="BGT852" s="179" t="s">
        <v>63</v>
      </c>
      <c r="BGU852" s="10">
        <f>BGS852*1.4</f>
        <v>92.399999999999991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VLOOKUP(BGY852,$A$879:$F$2524,6,FALSE)</f>
        <v>5</v>
      </c>
      <c r="BHC852" s="179" t="s">
        <v>63</v>
      </c>
      <c r="BHD852" s="10">
        <f>BHB852*1.4</f>
        <v>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VLOOKUP(B853,$A$879:$F$2524,6,FALSE)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VLOOKUP(K853,$A$879:$F$2524,6,FALSE)</f>
        <v>66</v>
      </c>
      <c r="O853" s="179" t="s">
        <v>65</v>
      </c>
      <c r="P853" s="10">
        <f>N853*1.3</f>
        <v>85.8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VLOOKUP(T853,$A$879:$F$2524,6,FALSE)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VLOOKUP(AC853,$A$879:$F$2524,6,FALSE)</f>
        <v>66</v>
      </c>
      <c r="AG853" s="179" t="s">
        <v>65</v>
      </c>
      <c r="AH853" s="10">
        <f>AF853*1.3</f>
        <v>85.8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VLOOKUP(AL853,$A$879:$F$2524,6,FALSE)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VLOOKUP(AU853,$A$879:$F$2524,6,FALSE)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VLOOKUP(BD853,$A$879:$F$2524,6,FALSE)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VLOOKUP(BM853,$A$879:$F$2524,6,FALSE)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VLOOKUP(BV853,$A$879:$F$2524,6,FALSE)</f>
        <v>64</v>
      </c>
      <c r="BZ853" s="179" t="s">
        <v>65</v>
      </c>
      <c r="CA853" s="10">
        <f>BY853*1.3</f>
        <v>83.2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VLOOKUP(CE853,$A$879:$F$2524,6,FALSE)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VLOOKUP(CN853,$A$879:$F$2524,6,FALSE)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VLOOKUP(CW853,$A$879:$F$2524,6,FALSE)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VLOOKUP(DF853,$A$879:$F$2524,6,FALSE)</f>
        <v>70</v>
      </c>
      <c r="DJ853" s="179" t="s">
        <v>65</v>
      </c>
      <c r="DK853" s="10">
        <f>DI853*1.3</f>
        <v>91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VLOOKUP(DO853,$A$879:$F$2524,6,FALSE)</f>
        <v>70</v>
      </c>
      <c r="DS853" s="179" t="s">
        <v>65</v>
      </c>
      <c r="DT853" s="10">
        <f>DR853*1.3</f>
        <v>91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VLOOKUP(DX853,$A$879:$F$2524,6,FALSE)</f>
        <v>31</v>
      </c>
      <c r="EB853" s="179" t="s">
        <v>65</v>
      </c>
      <c r="EC853" s="10">
        <f>EA853*1.3</f>
        <v>40.300000000000004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VLOOKUP(EG853,$A$879:$F$2524,6,FALSE)</f>
        <v>19</v>
      </c>
      <c r="EK853" s="179" t="s">
        <v>65</v>
      </c>
      <c r="EL853" s="10">
        <f>EJ853*1.3</f>
        <v>24.7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VLOOKUP(EP853,$A$879:$F$2524,6,FALSE)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VLOOKUP(EY853,$A$879:$F$2524,6,FALSE)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VLOOKUP(FH853,$A$879:$F$2524,6,FALSE)</f>
        <v>70</v>
      </c>
      <c r="FL853" s="179" t="s">
        <v>65</v>
      </c>
      <c r="FM853" s="10">
        <f>FK853*1.3</f>
        <v>91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VLOOKUP(FQ853,$A$879:$F$2524,6,FALSE)</f>
        <v>31</v>
      </c>
      <c r="FU853" s="179" t="s">
        <v>65</v>
      </c>
      <c r="FV853" s="10">
        <f>FT853*1.3</f>
        <v>40.300000000000004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VLOOKUP(FZ853,$A$879:$F$2524,6,FALSE)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VLOOKUP(GI853,$A$879:$F$2524,6,FALSE)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VLOOKUP(GR853,$A$879:$F$2524,6,FALSE)</f>
        <v>54</v>
      </c>
      <c r="GV853" s="179" t="s">
        <v>65</v>
      </c>
      <c r="GW853" s="10">
        <f>GU853*1.3</f>
        <v>70.2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VLOOKUP(HA853,$A$879:$F$2524,6,FALSE)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VLOOKUP(HJ853,$A$879:$F$2524,6,FALSE)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VLOOKUP(HS853,$A$879:$F$2524,6,FALSE)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VLOOKUP(IB853,$A$879:$F$2524,6,FALSE)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VLOOKUP(IK853,$A$879:$F$2524,6,FALSE)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VLOOKUP(IT853,$A$879:$F$2524,6,FALSE)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VLOOKUP(JC853,$A$879:$F$2524,6,FALSE)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VLOOKUP(JL853,$A$879:$F$2524,6,FALSE)</f>
        <v>31</v>
      </c>
      <c r="JP853" s="179" t="s">
        <v>65</v>
      </c>
      <c r="JQ853" s="10">
        <f>JO853*1.3</f>
        <v>40.300000000000004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VLOOKUP(JU853,$A$879:$F$2524,6,FALSE)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VLOOKUP(KD853,$A$879:$F$2524,6,FALSE)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VLOOKUP(KM853,$A$879:$F$2524,6,FALSE)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VLOOKUP(KV853,$A$879:$F$2524,6,FALSE)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VLOOKUP(LE853,$A$879:$F$2524,6,FALSE)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VLOOKUP(LN853,$A$879:$F$2524,6,FALSE)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VLOOKUP(LW853,$A$879:$F$2524,6,FALSE)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VLOOKUP(MF853,$A$879:$F$2524,6,FALSE)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VLOOKUP(MO853,$A$879:$F$2524,6,FALSE)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VLOOKUP(MX853,$A$879:$F$2524,6,FALSE)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VLOOKUP(NG853,$A$879:$F$2524,6,FALSE)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VLOOKUP(NP853,$A$879:$F$2524,6,FALSE)</f>
        <v>9</v>
      </c>
      <c r="NT853" s="179" t="s">
        <v>65</v>
      </c>
      <c r="NU853" s="10">
        <f>NS853*1.3</f>
        <v>11.700000000000001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VLOOKUP(NY853,$A$879:$F$2524,6,FALSE)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VLOOKUP(OH853,$A$879:$F$2524,6,FALSE)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VLOOKUP(OQ853,$A$879:$F$2524,6,FALSE)</f>
        <v>59</v>
      </c>
      <c r="OU853" s="179" t="s">
        <v>65</v>
      </c>
      <c r="OV853" s="10">
        <f>OT853*1.3</f>
        <v>76.7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VLOOKUP(OZ853,$A$879:$F$2524,6,FALSE)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VLOOKUP(PI853,$A$879:$F$2524,6,FALSE)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VLOOKUP(PR853,$A$879:$F$2524,6,FALSE)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VLOOKUP(QA853,$A$879:$F$2524,6,FALSE)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VLOOKUP(QJ853,$A$879:$F$2524,6,FALSE)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VLOOKUP(QS853,$A$879:$F$2524,6,FALSE)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VLOOKUP(RB853,$A$879:$F$2524,6,FALSE)</f>
        <v>31</v>
      </c>
      <c r="RF853" s="179" t="s">
        <v>65</v>
      </c>
      <c r="RG853" s="10">
        <f>RE853*1.3</f>
        <v>40.300000000000004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VLOOKUP(RK853,$A$879:$F$2524,6,FALSE)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VLOOKUP(RT853,$A$879:$F$2524,6,FALSE)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VLOOKUP(SC853,$A$879:$F$2524,6,FALSE)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VLOOKUP(SL853,$A$879:$F$2524,6,FALSE)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VLOOKUP(SU853,$A$879:$F$2524,6,FALSE)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VLOOKUP(TD853,$A$879:$F$2524,6,FALSE)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VLOOKUP(TM853,$A$879:$F$2524,6,FALSE)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VLOOKUP(TV853,$A$879:$F$2524,6,FALSE)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VLOOKUP(UE853,$A$879:$F$2524,6,FALSE)</f>
        <v>59</v>
      </c>
      <c r="UI853" s="179" t="s">
        <v>65</v>
      </c>
      <c r="UJ853" s="10">
        <f>UH853*1.3</f>
        <v>76.7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VLOOKUP(UN853,$A$879:$F$2524,6,FALSE)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VLOOKUP(UW853,$A$879:$F$2524,6,FALSE)</f>
        <v>70</v>
      </c>
      <c r="VA853" s="179" t="s">
        <v>65</v>
      </c>
      <c r="VB853" s="10">
        <f>UZ853*1.3</f>
        <v>91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VLOOKUP(VF853,$A$879:$F$2524,6,FALSE)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VLOOKUP(VO853,$A$879:$F$2524,6,FALSE)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VLOOKUP(VX853,$A$879:$F$2524,6,FALSE)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VLOOKUP(WG853,$A$879:$F$2524,6,FALSE)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VLOOKUP(WP853,$A$879:$F$2524,6,FALSE)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VLOOKUP(WY853,$A$879:$F$2524,6,FALSE)</f>
        <v>31</v>
      </c>
      <c r="XC853" s="179" t="s">
        <v>65</v>
      </c>
      <c r="XD853" s="10">
        <f>XB853*1.3</f>
        <v>40.300000000000004</v>
      </c>
      <c r="XF853" s="239"/>
      <c r="XG853" s="179" t="s">
        <v>112</v>
      </c>
      <c r="XH853" s="371" t="s">
        <v>2518</v>
      </c>
      <c r="XJ853" s="180"/>
      <c r="XK853" s="180">
        <f>VLOOKUP(XH853,$A$879:$F$2524,6,FALSE)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VLOOKUP(XQ853,$A$879:$F$2524,6,FALSE)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VLOOKUP(XZ853,$A$879:$F$2524,6,FALSE)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1" t="s">
        <v>449</v>
      </c>
      <c r="YK853" s="180"/>
      <c r="YL853" s="180">
        <f>VLOOKUP(YI853,$A$879:$F$2524,6,FALSE)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VLOOKUP(YR853,$A$879:$F$2524,6,FALSE)</f>
        <v>50</v>
      </c>
      <c r="YV853" s="179" t="s">
        <v>65</v>
      </c>
      <c r="YW853" s="10">
        <f>YU853*1.3</f>
        <v>65</v>
      </c>
      <c r="YY853" s="239"/>
      <c r="YZ853" s="179" t="s">
        <v>112</v>
      </c>
      <c r="ZA853" s="361" t="s">
        <v>560</v>
      </c>
      <c r="ZC853" s="180"/>
      <c r="ZD853" s="180">
        <f>VLOOKUP(ZA853,$A$879:$F$2524,6,FALSE)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VLOOKUP(ZJ853,$A$879:$F$2524,6,FALSE)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VLOOKUP(ZS853,$A$879:$F$2524,6,FALSE)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VLOOKUP(AAB853,$A$879:$F$2524,6,FALSE)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VLOOKUP(AAK853,$A$879:$F$2524,6,FALSE)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VLOOKUP(AAT853,$A$879:$F$2524,6,FALSE)</f>
        <v>59</v>
      </c>
      <c r="AAX853" s="179" t="s">
        <v>65</v>
      </c>
      <c r="AAY853" s="10">
        <f>AAW853*1.3</f>
        <v>76.7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VLOOKUP(ABC853,$A$879:$F$2524,6,FALSE)</f>
        <v>66</v>
      </c>
      <c r="ABG853" s="179" t="s">
        <v>65</v>
      </c>
      <c r="ABH853" s="10">
        <f>ABF853*1.3</f>
        <v>85.8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VLOOKUP(ABL853,$A$879:$F$2524,6,FALSE)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VLOOKUP(ABU853,$A$879:$F$2524,6,FALSE)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VLOOKUP(ACD853,$A$879:$F$2524,6,FALSE)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VLOOKUP(ACM853,$A$879:$F$2524,6,FALSE)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VLOOKUP(ACV853,$A$879:$F$2524,6,FALSE)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VLOOKUP(ADE853,$A$879:$F$2524,6,FALSE)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VLOOKUP(ADN853,$A$879:$F$2524,6,FALSE)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VLOOKUP(ADW853,$A$879:$F$2524,6,FALSE)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VLOOKUP(AEF853,$A$879:$F$2524,6,FALSE)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VLOOKUP(AEO853,$A$879:$F$2524,6,FALSE)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VLOOKUP(AEX853,$A$879:$F$2524,6,FALSE)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VLOOKUP(AFG853,$A$879:$F$2524,6,FALSE)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VLOOKUP(AFP853,$A$879:$F$2524,6,FALSE)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VLOOKUP(AFY853,$A$879:$F$2524,6,FALSE)</f>
        <v>70</v>
      </c>
      <c r="AGC853" s="179" t="s">
        <v>65</v>
      </c>
      <c r="AGD853" s="10">
        <f>AGB853*1.3</f>
        <v>91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VLOOKUP(AGH853,$A$879:$F$2524,6,FALSE)</f>
        <v>9</v>
      </c>
      <c r="AGL853" s="179" t="s">
        <v>65</v>
      </c>
      <c r="AGM853" s="10">
        <f>AGK853*1.3</f>
        <v>11.700000000000001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VLOOKUP(AGQ853,$A$879:$F$2524,6,FALSE)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VLOOKUP(AGZ853,$A$879:$F$2524,6,FALSE)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VLOOKUP(AHI853,$A$879:$F$2524,6,FALSE)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VLOOKUP(AHR853,$A$879:$F$2524,6,FALSE)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VLOOKUP(AIA853,$A$879:$F$2524,6,FALSE)</f>
        <v>64</v>
      </c>
      <c r="AIE853" s="179" t="s">
        <v>65</v>
      </c>
      <c r="AIF853" s="10">
        <f>AID853*1.3</f>
        <v>83.2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VLOOKUP(AIJ853,$A$879:$F$2524,6,FALSE)</f>
        <v>29</v>
      </c>
      <c r="AIN853" s="179" t="s">
        <v>65</v>
      </c>
      <c r="AIO853" s="10">
        <f>AIM853*1.3</f>
        <v>37.700000000000003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VLOOKUP(AIS853,$A$879:$F$2524,6,FALSE)</f>
        <v>70</v>
      </c>
      <c r="AIW853" s="179" t="s">
        <v>65</v>
      </c>
      <c r="AIX853" s="10">
        <f>AIV853*1.3</f>
        <v>91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VLOOKUP(AJB853,$A$879:$F$2524,6,FALSE)</f>
        <v>29</v>
      </c>
      <c r="AJF853" s="179" t="s">
        <v>65</v>
      </c>
      <c r="AJG853" s="10">
        <f>AJE853*1.3</f>
        <v>37.700000000000003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VLOOKUP(AJK853,$A$879:$F$2524,6,FALSE)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VLOOKUP(AJT853,$A$879:$F$2524,6,FALSE)</f>
        <v>66</v>
      </c>
      <c r="AJX853" s="179" t="s">
        <v>65</v>
      </c>
      <c r="AJY853" s="10">
        <f>AJW853*1.3</f>
        <v>85.8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VLOOKUP(AKC853,$A$879:$F$2524,6,FALSE)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VLOOKUP(AKL853,$A$879:$F$2524,6,FALSE)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VLOOKUP(AKU853,$A$879:$F$2524,6,FALSE)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VLOOKUP(ALD853,$A$879:$F$2524,6,FALSE)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VLOOKUP(ALM853,$A$879:$F$2524,6,FALSE)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VLOOKUP(ALV853,$A$879:$F$2524,6,FALSE)</f>
        <v>5</v>
      </c>
      <c r="ALZ853" s="179" t="s">
        <v>65</v>
      </c>
      <c r="AMA853" s="10">
        <f>ALY853*1.3</f>
        <v>6.5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VLOOKUP(AME853,$A$879:$F$2524,6,FALSE)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VLOOKUP(AMN853,$A$879:$F$2524,6,FALSE)</f>
        <v>31</v>
      </c>
      <c r="AMR853" s="179" t="s">
        <v>65</v>
      </c>
      <c r="AMS853" s="10">
        <f>AMQ853*1.3</f>
        <v>40.300000000000004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VLOOKUP(AMW853,$A$879:$F$2524,6,FALSE)</f>
        <v>70</v>
      </c>
      <c r="ANA853" s="179" t="s">
        <v>65</v>
      </c>
      <c r="ANB853" s="10">
        <f>AMZ853*1.3</f>
        <v>91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VLOOKUP(ANF853,$A$879:$F$2524,6,FALSE)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VLOOKUP(ANO853,$A$879:$F$2524,6,FALSE)</f>
        <v>66</v>
      </c>
      <c r="ANS853" s="179" t="s">
        <v>65</v>
      </c>
      <c r="ANT853" s="10">
        <f>ANR853*1.3</f>
        <v>85.8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VLOOKUP(ANX853,$A$879:$F$2524,6,FALSE)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VLOOKUP(AOG853,$A$879:$F$2524,6,FALSE)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VLOOKUP(AOP853,$A$879:$F$2524,6,FALSE)</f>
        <v>66</v>
      </c>
      <c r="AOT853" s="179" t="s">
        <v>65</v>
      </c>
      <c r="AOU853" s="10">
        <f>AOS853*1.3</f>
        <v>85.8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VLOOKUP(AOY853,$A$879:$F$2524,6,FALSE)</f>
        <v>31</v>
      </c>
      <c r="APC853" s="179" t="s">
        <v>65</v>
      </c>
      <c r="APD853" s="10">
        <f>APB853*1.3</f>
        <v>40.300000000000004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VLOOKUP(APH853,$A$879:$F$2524,6,FALSE)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VLOOKUP(APQ853,$A$879:$F$2524,6,FALSE)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VLOOKUP(APZ853,$A$879:$F$2524,6,FALSE)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VLOOKUP(AQI853,$A$879:$F$2524,6,FALSE)</f>
        <v>59</v>
      </c>
      <c r="AQM853" s="179" t="s">
        <v>65</v>
      </c>
      <c r="AQN853" s="10">
        <f>AQL853*1.3</f>
        <v>76.7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VLOOKUP(AQR853,$A$879:$F$2524,6,FALSE)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VLOOKUP(ARA853,$A$879:$F$2524,6,FALSE)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VLOOKUP(ARJ853,$A$879:$F$2524,6,FALSE)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VLOOKUP(ARS853,$A$879:$F$2524,6,FALSE)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VLOOKUP(ASB853,$A$879:$F$2524,6,FALSE)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VLOOKUP(ASK853,$A$879:$F$2524,6,FALSE)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VLOOKUP(AST853,$A$879:$F$2524,6,FALSE)</f>
        <v>16</v>
      </c>
      <c r="ASX853" s="179" t="s">
        <v>65</v>
      </c>
      <c r="ASY853" s="10">
        <f>ASW853*1.3</f>
        <v>20.8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VLOOKUP(ATC853,$A$879:$F$2524,6,FALSE)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VLOOKUP(ATL853,$A$879:$F$2524,6,FALSE)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VLOOKUP(ATU853,$A$879:$F$2524,6,FALSE)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VLOOKUP(AUD853,$A$879:$F$2524,6,FALSE)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VLOOKUP(AUM853,$A$879:$F$2524,6,FALSE)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VLOOKUP(AUV853,$A$879:$F$2524,6,FALSE)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VLOOKUP(AVE853,$A$879:$F$2524,6,FALSE)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VLOOKUP(AVN853,$A$879:$F$2524,6,FALSE)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VLOOKUP(AVW853,$A$879:$F$2524,6,FALSE)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VLOOKUP(AWF853,$A$879:$F$2524,6,FALSE)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VLOOKUP(AWO853,$A$879:$F$2524,6,FALSE)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VLOOKUP(AWX853,$A$879:$F$2524,6,FALSE)</f>
        <v>9</v>
      </c>
      <c r="AXB853" s="179" t="s">
        <v>65</v>
      </c>
      <c r="AXC853" s="10">
        <f>AXA853*1.3</f>
        <v>11.700000000000001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VLOOKUP(AXG853,$A$879:$F$2524,6,FALSE)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VLOOKUP(AXP853,$A$879:$F$2524,6,FALSE)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VLOOKUP(AXY853,$A$879:$F$2524,6,FALSE)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VLOOKUP(AYH853,$A$879:$F$2524,6,FALSE)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VLOOKUP(AYQ853,$A$879:$F$2524,6,FALSE)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VLOOKUP(AYZ853,$A$879:$F$2524,6,FALSE)</f>
        <v>9</v>
      </c>
      <c r="AZD853" s="179" t="s">
        <v>65</v>
      </c>
      <c r="AZE853" s="10">
        <f>AZC853*1.3</f>
        <v>11.700000000000001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VLOOKUP(AZI853,$A$879:$F$2524,6,FALSE)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VLOOKUP(AZR853,$A$879:$F$2524,6,FALSE)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VLOOKUP(BAA853,$A$879:$F$2524,6,FALSE)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VLOOKUP(BAJ853,$A$879:$F$2524,6,FALSE)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VLOOKUP(BAS853,$A$879:$F$2524,6,FALSE)</f>
        <v>50</v>
      </c>
      <c r="BAW853" s="179" t="s">
        <v>65</v>
      </c>
      <c r="BAX853" s="10">
        <f>BAV853*1.3</f>
        <v>65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VLOOKUP(BBB853,$A$879:$F$2524,6,FALSE)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VLOOKUP(BBK853,$A$879:$F$2524,6,FALSE)</f>
        <v>54</v>
      </c>
      <c r="BBO853" s="179" t="s">
        <v>65</v>
      </c>
      <c r="BBP853" s="10">
        <f>BBN853*1.3</f>
        <v>70.2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VLOOKUP(BBT853,$A$879:$F$2524,6,FALSE)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VLOOKUP(BCC853,$A$879:$F$2524,6,FALSE)</f>
        <v>9</v>
      </c>
      <c r="BCG853" s="179" t="s">
        <v>65</v>
      </c>
      <c r="BCH853" s="10">
        <f>BCF853*1.3</f>
        <v>11.700000000000001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VLOOKUP(BCL853,$A$879:$F$2524,6,FALSE)</f>
        <v>6</v>
      </c>
      <c r="BCP853" s="179" t="s">
        <v>65</v>
      </c>
      <c r="BCQ853" s="10">
        <f>BCO853*1.3</f>
        <v>7.8000000000000007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VLOOKUP(BCU853,$A$879:$F$2524,6,FALSE)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VLOOKUP(BDD853,$A$879:$F$2524,6,FALSE)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VLOOKUP(BDM853,$A$879:$F$2524,6,FALSE)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VLOOKUP(BDV853,$A$879:$F$2524,6,FALSE)</f>
        <v>66</v>
      </c>
      <c r="BDZ853" s="179" t="s">
        <v>65</v>
      </c>
      <c r="BEA853" s="10">
        <f>BDY853*1.3</f>
        <v>85.8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VLOOKUP(BEE853,$A$879:$F$2524,6,FALSE)</f>
        <v>29</v>
      </c>
      <c r="BEI853" s="179" t="s">
        <v>65</v>
      </c>
      <c r="BEJ853" s="10">
        <f>BEH853*1.3</f>
        <v>37.700000000000003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VLOOKUP(BEN853,$A$879:$F$2524,6,FALSE)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VLOOKUP(BEW853,$A$879:$F$2524,6,FALSE)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VLOOKUP(BFF853,$A$879:$F$2524,6,FALSE)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VLOOKUP(BFO853,$A$879:$F$2524,6,FALSE)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VLOOKUP(BFX853,$A$879:$F$2524,6,FALSE)</f>
        <v>10</v>
      </c>
      <c r="BGB853" s="179" t="s">
        <v>65</v>
      </c>
      <c r="BGC853" s="10">
        <f>BGA853*1.3</f>
        <v>13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VLOOKUP(BGG853,$A$879:$F$2524,6,FALSE)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VLOOKUP(BGP853,$A$879:$F$2524,6,FALSE)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VLOOKUP(BGY853,$A$879:$F$2524,6,FALSE)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VLOOKUP(B854,$A$879:$F$2524,6,FALSE)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VLOOKUP(K854,$A$879:$F$2524,6,FALSE)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VLOOKUP(T854,$A$879:$F$2524,6,FALSE)</f>
        <v>9</v>
      </c>
      <c r="X854" s="179" t="s">
        <v>67</v>
      </c>
      <c r="Y854" s="10">
        <f>W854*1.2</f>
        <v>10.799999999999999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VLOOKUP(AC854,$A$879:$F$2524,6,FALSE)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VLOOKUP(AL854,$A$879:$F$2524,6,FALSE)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VLOOKUP(AU854,$A$879:$F$2524,6,FALSE)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VLOOKUP(BD854,$A$879:$F$2524,6,FALSE)</f>
        <v>54</v>
      </c>
      <c r="BH854" s="179" t="s">
        <v>67</v>
      </c>
      <c r="BI854" s="10">
        <f>BG854*1.2</f>
        <v>64.8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VLOOKUP(BM854,$A$879:$F$2524,6,FALSE)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VLOOKUP(BV854,$A$879:$F$2524,6,FALSE)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VLOOKUP(CE854,$A$879:$F$2524,6,FALSE)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VLOOKUP(CN854,$A$879:$F$2524,6,FALSE)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VLOOKUP(CW854,$A$879:$F$2524,6,FALSE)</f>
        <v>31</v>
      </c>
      <c r="DA854" s="179" t="s">
        <v>67</v>
      </c>
      <c r="DB854" s="10">
        <f>CZ854*1.2</f>
        <v>37.199999999999996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VLOOKUP(DF854,$A$879:$F$2524,6,FALSE)</f>
        <v>31</v>
      </c>
      <c r="DJ854" s="179" t="s">
        <v>67</v>
      </c>
      <c r="DK854" s="10">
        <f>DI854*1.2</f>
        <v>37.199999999999996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VLOOKUP(DO854,$A$879:$F$2524,6,FALSE)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VLOOKUP(DX854,$A$879:$F$2524,6,FALSE)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VLOOKUP(EG854,$A$879:$F$2524,6,FALSE)</f>
        <v>70</v>
      </c>
      <c r="EK854" s="179" t="s">
        <v>67</v>
      </c>
      <c r="EL854" s="10">
        <f>EJ854*1.2</f>
        <v>84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VLOOKUP(EP854,$A$879:$F$2524,6,FALSE)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VLOOKUP(EY854,$A$879:$F$2524,6,FALSE)</f>
        <v>66</v>
      </c>
      <c r="FC854" s="179" t="s">
        <v>67</v>
      </c>
      <c r="FD854" s="10">
        <f>FB854*1.2</f>
        <v>79.2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VLOOKUP(FH854,$A$879:$F$2524,6,FALSE)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VLOOKUP(FQ854,$A$879:$F$2524,6,FALSE)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VLOOKUP(FZ854,$A$879:$F$2524,6,FALSE)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VLOOKUP(GI854,$A$879:$F$2524,6,FALSE)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VLOOKUP(GR854,$A$879:$F$2524,6,FALSE)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VLOOKUP(HA854,$A$879:$F$2524,6,FALSE)</f>
        <v>70</v>
      </c>
      <c r="HE854" s="179" t="s">
        <v>67</v>
      </c>
      <c r="HF854" s="10">
        <f>HD854*1.2</f>
        <v>84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VLOOKUP(HJ854,$A$879:$F$2524,6,FALSE)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VLOOKUP(HS854,$A$879:$F$2524,6,FALSE)</f>
        <v>54</v>
      </c>
      <c r="HW854" s="179" t="s">
        <v>67</v>
      </c>
      <c r="HX854" s="10">
        <f>HV854*1.2</f>
        <v>64.8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VLOOKUP(IB854,$A$879:$F$2524,6,FALSE)</f>
        <v>66</v>
      </c>
      <c r="IF854" s="179" t="s">
        <v>67</v>
      </c>
      <c r="IG854" s="10">
        <f>IE854*1.2</f>
        <v>79.2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VLOOKUP(IK854,$A$879:$F$2524,6,FALSE)</f>
        <v>66</v>
      </c>
      <c r="IO854" s="179" t="s">
        <v>67</v>
      </c>
      <c r="IP854" s="10">
        <f>IN854*1.2</f>
        <v>79.2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VLOOKUP(IT854,$A$879:$F$2524,6,FALSE)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VLOOKUP(JC854,$A$879:$F$2524,6,FALSE)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VLOOKUP(JL854,$A$879:$F$2524,6,FALSE)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VLOOKUP(JU854,$A$879:$F$2524,6,FALSE)</f>
        <v>9</v>
      </c>
      <c r="JY854" s="179" t="s">
        <v>67</v>
      </c>
      <c r="JZ854" s="10">
        <f>JX854*1.2</f>
        <v>10.799999999999999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VLOOKUP(KD854,$A$879:$F$2524,6,FALSE)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VLOOKUP(KM854,$A$879:$F$2524,6,FALSE)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VLOOKUP(KV854,$A$879:$F$2524,6,FALSE)</f>
        <v>31</v>
      </c>
      <c r="KZ854" s="179" t="s">
        <v>67</v>
      </c>
      <c r="LA854" s="10">
        <f>KY854*1.2</f>
        <v>37.199999999999996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VLOOKUP(LE854,$A$879:$F$2524,6,FALSE)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VLOOKUP(LN854,$A$879:$F$2524,6,FALSE)</f>
        <v>66</v>
      </c>
      <c r="LR854" s="179" t="s">
        <v>67</v>
      </c>
      <c r="LS854" s="10">
        <f>LQ854*1.2</f>
        <v>79.2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VLOOKUP(LW854,$A$879:$F$2524,6,FALSE)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VLOOKUP(MF854,$A$879:$F$2524,6,FALSE)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VLOOKUP(MO854,$A$879:$F$2524,6,FALSE)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VLOOKUP(MX854,$A$879:$F$2524,6,FALSE)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VLOOKUP(NG854,$A$879:$F$2524,6,FALSE)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VLOOKUP(NP854,$A$879:$F$2524,6,FALSE)</f>
        <v>24</v>
      </c>
      <c r="NT854" s="179" t="s">
        <v>67</v>
      </c>
      <c r="NU854" s="10">
        <f>NS854*1.2</f>
        <v>28.799999999999997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VLOOKUP(NY854,$A$879:$F$2524,6,FALSE)</f>
        <v>66</v>
      </c>
      <c r="OC854" s="179" t="s">
        <v>67</v>
      </c>
      <c r="OD854" s="10">
        <f>OB854*1.2</f>
        <v>79.2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VLOOKUP(OH854,$A$879:$F$2524,6,FALSE)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VLOOKUP(OQ854,$A$879:$F$2524,6,FALSE)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VLOOKUP(OZ854,$A$879:$F$2524,6,FALSE)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VLOOKUP(PI854,$A$879:$F$2524,6,FALSE)</f>
        <v>66</v>
      </c>
      <c r="PM854" s="179" t="s">
        <v>67</v>
      </c>
      <c r="PN854" s="10">
        <f>PL854*1.2</f>
        <v>79.2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VLOOKUP(PR854,$A$879:$F$2524,6,FALSE)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VLOOKUP(QA854,$A$879:$F$2524,6,FALSE)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VLOOKUP(QJ854,$A$879:$F$2524,6,FALSE)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VLOOKUP(QS854,$A$879:$F$2524,6,FALSE)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VLOOKUP(RB854,$A$879:$F$2524,6,FALSE)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VLOOKUP(RK854,$A$879:$F$2524,6,FALSE)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VLOOKUP(RT854,$A$879:$F$2524,6,FALSE)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VLOOKUP(SC854,$A$879:$F$2524,6,FALSE)</f>
        <v>16</v>
      </c>
      <c r="SG854" s="179" t="s">
        <v>67</v>
      </c>
      <c r="SH854" s="10">
        <f>SF854*1.2</f>
        <v>19.2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VLOOKUP(SL854,$A$879:$F$2524,6,FALSE)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VLOOKUP(SU854,$A$879:$F$2524,6,FALSE)</f>
        <v>66</v>
      </c>
      <c r="SY854" s="179" t="s">
        <v>67</v>
      </c>
      <c r="SZ854" s="10">
        <f>SX854*1.2</f>
        <v>79.2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VLOOKUP(TD854,$A$879:$F$2524,6,FALSE)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VLOOKUP(TM854,$A$879:$F$2524,6,FALSE)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VLOOKUP(TV854,$A$879:$F$2524,6,FALSE)</f>
        <v>9</v>
      </c>
      <c r="TZ854" s="179" t="s">
        <v>67</v>
      </c>
      <c r="UA854" s="10">
        <f>TY854*1.2</f>
        <v>10.799999999999999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VLOOKUP(UE854,$A$879:$F$2524,6,FALSE)</f>
        <v>19</v>
      </c>
      <c r="UI854" s="179" t="s">
        <v>67</v>
      </c>
      <c r="UJ854" s="10">
        <f>UH854*1.2</f>
        <v>22.8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VLOOKUP(UN854,$A$879:$F$2524,6,FALSE)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VLOOKUP(UW854,$A$879:$F$2524,6,FALSE)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VLOOKUP(VF854,$A$879:$F$2524,6,FALSE)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VLOOKUP(VO854,$A$879:$F$2524,6,FALSE)</f>
        <v>66</v>
      </c>
      <c r="VS854" s="179" t="s">
        <v>67</v>
      </c>
      <c r="VT854" s="10">
        <f>VR854*1.2</f>
        <v>79.2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VLOOKUP(VX854,$A$879:$F$2524,6,FALSE)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VLOOKUP(WG854,$A$879:$F$2524,6,FALSE)</f>
        <v>66</v>
      </c>
      <c r="WK854" s="179" t="s">
        <v>67</v>
      </c>
      <c r="WL854" s="10">
        <f>WJ854*1.2</f>
        <v>79.2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VLOOKUP(WP854,$A$879:$F$2524,6,FALSE)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VLOOKUP(WY854,$A$879:$F$2524,6,FALSE)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VLOOKUP(XH854,$A$879:$F$2524,6,FALSE)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1" t="s">
        <v>1994</v>
      </c>
      <c r="XS854" s="180"/>
      <c r="XT854" s="180">
        <f>VLOOKUP(XQ854,$A$879:$F$2524,6,FALSE)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VLOOKUP(XZ854,$A$879:$F$2524,6,FALSE)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VLOOKUP(YI854,$A$879:$F$2524,6,FALSE)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VLOOKUP(YR854,$A$879:$F$2524,6,FALSE)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VLOOKUP(ZA854,$A$879:$F$2524,6,FALSE)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1" t="s">
        <v>970</v>
      </c>
      <c r="ZL854" s="180"/>
      <c r="ZM854" s="180">
        <f>VLOOKUP(ZJ854,$A$879:$F$2524,6,FALSE)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VLOOKUP(ZS854,$A$879:$F$2524,6,FALSE)</f>
        <v>9</v>
      </c>
      <c r="ZW854" s="179" t="s">
        <v>67</v>
      </c>
      <c r="ZX854" s="10">
        <f>ZV854*1.2</f>
        <v>10.799999999999999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VLOOKUP(AAB854,$A$879:$F$2524,6,FALSE)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VLOOKUP(AAK854,$A$879:$F$2524,6,FALSE)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VLOOKUP(AAT854,$A$879:$F$2524,6,FALSE)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VLOOKUP(ABC854,$A$879:$F$2524,6,FALSE)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VLOOKUP(ABL854,$A$879:$F$2524,6,FALSE)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VLOOKUP(ABU854,$A$879:$F$2524,6,FALSE)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VLOOKUP(ACD854,$A$879:$F$2524,6,FALSE)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VLOOKUP(ACM854,$A$879:$F$2524,6,FALSE)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VLOOKUP(ACV854,$A$879:$F$2524,6,FALSE)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VLOOKUP(ADE854,$A$879:$F$2524,6,FALSE)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VLOOKUP(ADN854,$A$879:$F$2524,6,FALSE)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VLOOKUP(ADW854,$A$879:$F$2524,6,FALSE)</f>
        <v>29</v>
      </c>
      <c r="AEA854" s="179" t="s">
        <v>67</v>
      </c>
      <c r="AEB854" s="10">
        <f>ADZ854*1.2</f>
        <v>34.799999999999997</v>
      </c>
      <c r="AED854" s="239"/>
      <c r="AEE854" s="179" t="s">
        <v>113</v>
      </c>
      <c r="AEF854" s="75" t="s">
        <v>183</v>
      </c>
      <c r="AEH854" s="180"/>
      <c r="AEI854" s="180" t="e">
        <f>VLOOKUP(AEF854,$A$879:$F$2524,6,FALSE)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VLOOKUP(AEO854,$A$879:$F$2524,6,FALSE)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VLOOKUP(AEX854,$A$879:$F$2524,6,FALSE)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VLOOKUP(AFG854,$A$879:$F$2524,6,FALSE)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VLOOKUP(AFP854,$A$879:$F$2524,6,FALSE)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VLOOKUP(AFY854,$A$879:$F$2524,6,FALSE)</f>
        <v>31</v>
      </c>
      <c r="AGC854" s="179" t="s">
        <v>67</v>
      </c>
      <c r="AGD854" s="10">
        <f>AGB854*1.2</f>
        <v>37.199999999999996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VLOOKUP(AGH854,$A$879:$F$2524,6,FALSE)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VLOOKUP(AGQ854,$A$879:$F$2524,6,FALSE)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VLOOKUP(AGZ854,$A$879:$F$2524,6,FALSE)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VLOOKUP(AHI854,$A$879:$F$2524,6,FALSE)</f>
        <v>70</v>
      </c>
      <c r="AHM854" s="179" t="s">
        <v>67</v>
      </c>
      <c r="AHN854" s="10">
        <f>AHL854*1.2</f>
        <v>84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VLOOKUP(AHR854,$A$879:$F$2524,6,FALSE)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VLOOKUP(AIA854,$A$879:$F$2524,6,FALSE)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VLOOKUP(AIJ854,$A$879:$F$2524,6,FALSE)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VLOOKUP(AIS854,$A$879:$F$2524,6,FALSE)</f>
        <v>31</v>
      </c>
      <c r="AIW854" s="179" t="s">
        <v>67</v>
      </c>
      <c r="AIX854" s="10">
        <f>AIV854*1.2</f>
        <v>37.199999999999996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VLOOKUP(AJB854,$A$879:$F$2524,6,FALSE)</f>
        <v>70</v>
      </c>
      <c r="AJF854" s="179" t="s">
        <v>67</v>
      </c>
      <c r="AJG854" s="10">
        <f>AJE854*1.2</f>
        <v>84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VLOOKUP(AJK854,$A$879:$F$2524,6,FALSE)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VLOOKUP(AJT854,$A$879:$F$2524,6,FALSE)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VLOOKUP(AKC854,$A$879:$F$2524,6,FALSE)</f>
        <v>59</v>
      </c>
      <c r="AKG854" s="179" t="s">
        <v>67</v>
      </c>
      <c r="AKH854" s="10">
        <f>AKF854*1.2</f>
        <v>70.8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VLOOKUP(AKL854,$A$879:$F$2524,6,FALSE)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VLOOKUP(AKU854,$A$879:$F$2524,6,FALSE)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VLOOKUP(ALD854,$A$879:$F$2524,6,FALSE)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VLOOKUP(ALM854,$A$879:$F$2524,6,FALSE)</f>
        <v>70</v>
      </c>
      <c r="ALQ854" s="179" t="s">
        <v>67</v>
      </c>
      <c r="ALR854" s="10">
        <f>ALP854*1.2</f>
        <v>84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VLOOKUP(ALV854,$A$879:$F$2524,6,FALSE)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VLOOKUP(AME854,$A$879:$F$2524,6,FALSE)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VLOOKUP(AMN854,$A$879:$F$2524,6,FALSE)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VLOOKUP(AMW854,$A$879:$F$2524,6,FALSE)</f>
        <v>31</v>
      </c>
      <c r="ANA854" s="179" t="s">
        <v>67</v>
      </c>
      <c r="ANB854" s="10">
        <f>AMZ854*1.2</f>
        <v>37.199999999999996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VLOOKUP(ANF854,$A$879:$F$2524,6,FALSE)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VLOOKUP(ANO854,$A$879:$F$2524,6,FALSE)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VLOOKUP(ANX854,$A$879:$F$2524,6,FALSE)</f>
        <v>66</v>
      </c>
      <c r="AOB854" s="179" t="s">
        <v>67</v>
      </c>
      <c r="AOC854" s="10">
        <f>AOA854*1.2</f>
        <v>79.2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VLOOKUP(AOG854,$A$879:$F$2524,6,FALSE)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VLOOKUP(AOP854,$A$879:$F$2524,6,FALSE)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VLOOKUP(AOY854,$A$879:$F$2524,6,FALSE)</f>
        <v>29</v>
      </c>
      <c r="APC854" s="179" t="s">
        <v>67</v>
      </c>
      <c r="APD854" s="10">
        <f>APB854*1.2</f>
        <v>34.799999999999997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VLOOKUP(APH854,$A$879:$F$2524,6,FALSE)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VLOOKUP(APQ854,$A$879:$F$2524,6,FALSE)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VLOOKUP(APZ854,$A$879:$F$2524,6,FALSE)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VLOOKUP(AQI854,$A$879:$F$2524,6,FALSE)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VLOOKUP(AQR854,$A$879:$F$2524,6,FALSE)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VLOOKUP(ARA854,$A$879:$F$2524,6,FALSE)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VLOOKUP(ARJ854,$A$879:$F$2524,6,FALSE)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VLOOKUP(ARS854,$A$879:$F$2524,6,FALSE)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VLOOKUP(ASB854,$A$879:$F$2524,6,FALSE)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VLOOKUP(ASK854,$A$879:$F$2524,6,FALSE)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VLOOKUP(AST854,$A$879:$F$2524,6,FALSE)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VLOOKUP(ATC854,$A$879:$F$2524,6,FALSE)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VLOOKUP(ATL854,$A$879:$F$2524,6,FALSE)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VLOOKUP(ATU854,$A$879:$F$2524,6,FALSE)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VLOOKUP(AUD854,$A$879:$F$2524,6,FALSE)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VLOOKUP(AUM854,$A$879:$F$2524,6,FALSE)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VLOOKUP(AUV854,$A$879:$F$2524,6,FALSE)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VLOOKUP(AVE854,$A$879:$F$2524,6,FALSE)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VLOOKUP(AVN854,$A$879:$F$2524,6,FALSE)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VLOOKUP(AVW854,$A$879:$F$2524,6,FALSE)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VLOOKUP(AWF854,$A$879:$F$2524,6,FALSE)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VLOOKUP(AWO854,$A$879:$F$2524,6,FALSE)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VLOOKUP(AWX854,$A$879:$F$2524,6,FALSE)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VLOOKUP(AXG854,$A$879:$F$2524,6,FALSE)</f>
        <v>9</v>
      </c>
      <c r="AXK854" s="179" t="s">
        <v>67</v>
      </c>
      <c r="AXL854" s="10">
        <f>AXJ854*1.2</f>
        <v>10.799999999999999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VLOOKUP(AXP854,$A$879:$F$2524,6,FALSE)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VLOOKUP(AXY854,$A$879:$F$2524,6,FALSE)</f>
        <v>6</v>
      </c>
      <c r="AYC854" s="179" t="s">
        <v>67</v>
      </c>
      <c r="AYD854" s="10">
        <f>AYB854*1.2</f>
        <v>7.1999999999999993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VLOOKUP(AYH854,$A$879:$F$2524,6,FALSE)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VLOOKUP(AYQ854,$A$879:$F$2524,6,FALSE)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VLOOKUP(AYZ854,$A$879:$F$2524,6,FALSE)</f>
        <v>5</v>
      </c>
      <c r="AZD854" s="179" t="s">
        <v>67</v>
      </c>
      <c r="AZE854" s="10">
        <f>AZC854*1.2</f>
        <v>6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VLOOKUP(AZI854,$A$879:$F$2524,6,FALSE)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VLOOKUP(AZR854,$A$879:$F$2524,6,FALSE)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VLOOKUP(BAA854,$A$879:$F$2524,6,FALSE)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VLOOKUP(BAJ854,$A$879:$F$2524,6,FALSE)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VLOOKUP(BAS854,$A$879:$F$2524,6,FALSE)</f>
        <v>66</v>
      </c>
      <c r="BAW854" s="179" t="s">
        <v>67</v>
      </c>
      <c r="BAX854" s="10">
        <f>BAV854*1.2</f>
        <v>79.2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VLOOKUP(BBB854,$A$879:$F$2524,6,FALSE)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VLOOKUP(BBK854,$A$879:$F$2524,6,FALSE)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VLOOKUP(BBT854,$A$879:$F$2524,6,FALSE)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VLOOKUP(BCC854,$A$879:$F$2524,6,FALSE)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VLOOKUP(BCL854,$A$879:$F$2524,6,FALSE)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VLOOKUP(BCU854,$A$879:$F$2524,6,FALSE)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VLOOKUP(BDD854,$A$879:$F$2524,6,FALSE)</f>
        <v>9</v>
      </c>
      <c r="BDH854" s="179" t="s">
        <v>67</v>
      </c>
      <c r="BDI854" s="10">
        <f>BDG854*1.2</f>
        <v>10.799999999999999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VLOOKUP(BDM854,$A$879:$F$2524,6,FALSE)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VLOOKUP(BDV854,$A$879:$F$2524,6,FALSE)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VLOOKUP(BEE854,$A$879:$F$2524,6,FALSE)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VLOOKUP(BEN854,$A$879:$F$2524,6,FALSE)</f>
        <v>9</v>
      </c>
      <c r="BER854" s="179" t="s">
        <v>67</v>
      </c>
      <c r="BES854" s="10">
        <f>BEQ854*1.2</f>
        <v>10.799999999999999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VLOOKUP(BEW854,$A$879:$F$2524,6,FALSE)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VLOOKUP(BFF854,$A$879:$F$2524,6,FALSE)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VLOOKUP(BFO854,$A$879:$F$2524,6,FALSE)</f>
        <v>6</v>
      </c>
      <c r="BFS854" s="179" t="s">
        <v>67</v>
      </c>
      <c r="BFT854" s="10">
        <f>BFR854*1.2</f>
        <v>7.1999999999999993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VLOOKUP(BFX854,$A$879:$F$2524,6,FALSE)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VLOOKUP(BGG854,$A$879:$F$2524,6,FALSE)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VLOOKUP(BGP854,$A$879:$F$2524,6,FALSE)</f>
        <v>6</v>
      </c>
      <c r="BGT854" s="179" t="s">
        <v>67</v>
      </c>
      <c r="BGU854" s="10">
        <f>BGS854*1.2</f>
        <v>7.1999999999999993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VLOOKUP(BGY854,$A$879:$F$2524,6,FALSE)</f>
        <v>20</v>
      </c>
      <c r="BHC854" s="179" t="s">
        <v>67</v>
      </c>
      <c r="BHD854" s="10">
        <f>BHB854*1.2</f>
        <v>24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VLOOKUP(B855,$A$879:$F$2524,6,FALSE)</f>
        <v>66</v>
      </c>
      <c r="F855" s="179" t="s">
        <v>69</v>
      </c>
      <c r="G855" s="10">
        <f>E855*1.1</f>
        <v>72.600000000000009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VLOOKUP(K855,$A$879:$F$2524,6,FALSE)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VLOOKUP(T855,$A$879:$F$2524,6,FALSE)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VLOOKUP(AC855,$A$879:$F$2524,6,FALSE)</f>
        <v>9</v>
      </c>
      <c r="AG855" s="179" t="s">
        <v>69</v>
      </c>
      <c r="AH855" s="10">
        <f>AF855*1.1</f>
        <v>9.9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VLOOKUP(AL855,$A$879:$F$2524,6,FALSE)</f>
        <v>66</v>
      </c>
      <c r="AP855" s="179" t="s">
        <v>69</v>
      </c>
      <c r="AQ855" s="10">
        <f>AO855*1.1</f>
        <v>72.600000000000009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VLOOKUP(AU855,$A$879:$F$2524,6,FALSE)</f>
        <v>54</v>
      </c>
      <c r="AY855" s="179" t="s">
        <v>69</v>
      </c>
      <c r="AZ855" s="10">
        <f>AX855*1.1</f>
        <v>59.400000000000006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VLOOKUP(BD855,$A$879:$F$2524,6,FALSE)</f>
        <v>66</v>
      </c>
      <c r="BH855" s="179" t="s">
        <v>69</v>
      </c>
      <c r="BI855" s="10">
        <f>BG855*1.1</f>
        <v>72.600000000000009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VLOOKUP(BM855,$A$879:$F$2524,6,FALSE)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VLOOKUP(BV855,$A$879:$F$2524,6,FALSE)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VLOOKUP(CE855,$A$879:$F$2524,6,FALSE)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VLOOKUP(CN855,$A$879:$F$2524,6,FALSE)</f>
        <v>66</v>
      </c>
      <c r="CR855" s="179" t="s">
        <v>69</v>
      </c>
      <c r="CS855" s="10">
        <f>CQ855*1.1</f>
        <v>72.600000000000009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VLOOKUP(CW855,$A$879:$F$2524,6,FALSE)</f>
        <v>64</v>
      </c>
      <c r="DA855" s="179" t="s">
        <v>69</v>
      </c>
      <c r="DB855" s="10">
        <f>CZ855*1.1</f>
        <v>70.400000000000006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VLOOKUP(DF855,$A$879:$F$2524,6,FALSE)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VLOOKUP(DO855,$A$879:$F$2524,6,FALSE)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VLOOKUP(DX855,$A$879:$F$2524,6,FALSE)</f>
        <v>9</v>
      </c>
      <c r="EB855" s="179" t="s">
        <v>69</v>
      </c>
      <c r="EC855" s="10">
        <f>EA855*1.1</f>
        <v>9.9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VLOOKUP(EG855,$A$879:$F$2524,6,FALSE)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VLOOKUP(EP855,$A$879:$F$2524,6,FALSE)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VLOOKUP(EY855,$A$879:$F$2524,6,FALSE)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VLOOKUP(FH855,$A$879:$F$2524,6,FALSE)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VLOOKUP(FQ855,$A$879:$F$2524,6,FALSE)</f>
        <v>9</v>
      </c>
      <c r="FU855" s="179" t="s">
        <v>69</v>
      </c>
      <c r="FV855" s="10">
        <f>FT855*1.1</f>
        <v>9.9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VLOOKUP(FZ855,$A$879:$F$2524,6,FALSE)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VLOOKUP(GI855,$A$879:$F$2524,6,FALSE)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VLOOKUP(GR855,$A$879:$F$2524,6,FALSE)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VLOOKUP(HA855,$A$879:$F$2524,6,FALSE)</f>
        <v>9</v>
      </c>
      <c r="HE855" s="179" t="s">
        <v>69</v>
      </c>
      <c r="HF855" s="10">
        <f>HD855*1.1</f>
        <v>9.9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VLOOKUP(HJ855,$A$879:$F$2524,6,FALSE)</f>
        <v>66</v>
      </c>
      <c r="HN855" s="179" t="s">
        <v>69</v>
      </c>
      <c r="HO855" s="10">
        <f>HM855*1.1</f>
        <v>72.600000000000009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VLOOKUP(HS855,$A$879:$F$2524,6,FALSE)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VLOOKUP(IB855,$A$879:$F$2524,6,FALSE)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VLOOKUP(IK855,$A$879:$F$2524,6,FALSE)</f>
        <v>31</v>
      </c>
      <c r="IO855" s="179" t="s">
        <v>69</v>
      </c>
      <c r="IP855" s="10">
        <f>IN855*1.1</f>
        <v>34.1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VLOOKUP(IT855,$A$879:$F$2524,6,FALSE)</f>
        <v>29</v>
      </c>
      <c r="IX855" s="179" t="s">
        <v>69</v>
      </c>
      <c r="IY855" s="10">
        <f>IW855*1.1</f>
        <v>31.900000000000002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VLOOKUP(JC855,$A$879:$F$2524,6,FALSE)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VLOOKUP(JL855,$A$879:$F$2524,6,FALSE)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VLOOKUP(JU855,$A$879:$F$2524,6,FALSE)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VLOOKUP(KD855,$A$879:$F$2524,6,FALSE)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VLOOKUP(KM855,$A$879:$F$2524,6,FALSE)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VLOOKUP(KV855,$A$879:$F$2524,6,FALSE)</f>
        <v>64</v>
      </c>
      <c r="KZ855" s="179" t="s">
        <v>69</v>
      </c>
      <c r="LA855" s="10">
        <f>KY855*1.1</f>
        <v>70.400000000000006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VLOOKUP(LE855,$A$879:$F$2524,6,FALSE)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VLOOKUP(LN855,$A$879:$F$2524,6,FALSE)</f>
        <v>9</v>
      </c>
      <c r="LR855" s="179" t="s">
        <v>69</v>
      </c>
      <c r="LS855" s="10">
        <f>LQ855*1.1</f>
        <v>9.9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VLOOKUP(LW855,$A$879:$F$2524,6,FALSE)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VLOOKUP(MF855,$A$879:$F$2524,6,FALSE)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VLOOKUP(MO855,$A$879:$F$2524,6,FALSE)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VLOOKUP(MX855,$A$879:$F$2524,6,FALSE)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VLOOKUP(NG855,$A$879:$F$2524,6,FALSE)</f>
        <v>66</v>
      </c>
      <c r="NK855" s="179" t="s">
        <v>69</v>
      </c>
      <c r="NL855" s="10">
        <f>NJ855*1.1</f>
        <v>72.600000000000009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VLOOKUP(NP855,$A$879:$F$2524,6,FALSE)</f>
        <v>16</v>
      </c>
      <c r="NT855" s="179" t="s">
        <v>69</v>
      </c>
      <c r="NU855" s="10">
        <f>NS855*1.1</f>
        <v>17.600000000000001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VLOOKUP(NY855,$A$879:$F$2524,6,FALSE)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VLOOKUP(OH855,$A$879:$F$2524,6,FALSE)</f>
        <v>9</v>
      </c>
      <c r="OL855" s="179" t="s">
        <v>69</v>
      </c>
      <c r="OM855" s="10">
        <f>OK855*1.1</f>
        <v>9.9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VLOOKUP(OQ855,$A$879:$F$2524,6,FALSE)</f>
        <v>9</v>
      </c>
      <c r="OU855" s="179" t="s">
        <v>69</v>
      </c>
      <c r="OV855" s="10">
        <f>OT855*1.1</f>
        <v>9.9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VLOOKUP(OZ855,$A$879:$F$2524,6,FALSE)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VLOOKUP(PI855,$A$879:$F$2524,6,FALSE)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VLOOKUP(PR855,$A$879:$F$2524,6,FALSE)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VLOOKUP(QA855,$A$879:$F$2524,6,FALSE)</f>
        <v>70</v>
      </c>
      <c r="QE855" s="179" t="s">
        <v>69</v>
      </c>
      <c r="QF855" s="10">
        <f>QD855*1.1</f>
        <v>77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VLOOKUP(QJ855,$A$879:$F$2524,6,FALSE)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VLOOKUP(QS855,$A$879:$F$2524,6,FALSE)</f>
        <v>6</v>
      </c>
      <c r="QW855" s="179" t="s">
        <v>69</v>
      </c>
      <c r="QX855" s="10">
        <f>QV855*1.1</f>
        <v>6.6000000000000005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VLOOKUP(RB855,$A$879:$F$2524,6,FALSE)</f>
        <v>66</v>
      </c>
      <c r="RF855" s="179" t="s">
        <v>69</v>
      </c>
      <c r="RG855" s="10">
        <f>RE855*1.1</f>
        <v>72.600000000000009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VLOOKUP(RK855,$A$879:$F$2524,6,FALSE)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VLOOKUP(RT855,$A$879:$F$2524,6,FALSE)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VLOOKUP(SC855,$A$879:$F$2524,6,FALSE)</f>
        <v>10</v>
      </c>
      <c r="SG855" s="179" t="s">
        <v>69</v>
      </c>
      <c r="SH855" s="10">
        <f>SF855*1.1</f>
        <v>11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VLOOKUP(SL855,$A$879:$F$2524,6,FALSE)</f>
        <v>70</v>
      </c>
      <c r="SP855" s="179" t="s">
        <v>69</v>
      </c>
      <c r="SQ855" s="10">
        <f>SO855*1.1</f>
        <v>77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VLOOKUP(SU855,$A$879:$F$2524,6,FALSE)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VLOOKUP(TD855,$A$879:$F$2524,6,FALSE)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VLOOKUP(TM855,$A$879:$F$2524,6,FALSE)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VLOOKUP(TV855,$A$879:$F$2524,6,FALSE)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VLOOKUP(UE855,$A$879:$F$2524,6,FALSE)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VLOOKUP(UN855,$A$879:$F$2524,6,FALSE)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VLOOKUP(UW855,$A$879:$F$2524,6,FALSE)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VLOOKUP(VF855,$A$879:$F$2524,6,FALSE)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VLOOKUP(VO855,$A$879:$F$2524,6,FALSE)</f>
        <v>5</v>
      </c>
      <c r="VS855" s="179" t="s">
        <v>69</v>
      </c>
      <c r="VT855" s="10">
        <f>VR855*1.1</f>
        <v>5.5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VLOOKUP(VX855,$A$879:$F$2524,6,FALSE)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VLOOKUP(WG855,$A$879:$F$2524,6,FALSE)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VLOOKUP(WP855,$A$879:$F$2524,6,FALSE)</f>
        <v>66</v>
      </c>
      <c r="WT855" s="179" t="s">
        <v>69</v>
      </c>
      <c r="WU855" s="10">
        <f>WS855*1.1</f>
        <v>72.600000000000009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VLOOKUP(WY855,$A$879:$F$2524,6,FALSE)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VLOOKUP(XH855,$A$879:$F$2524,6,FALSE)</f>
        <v>66</v>
      </c>
      <c r="XL855" s="179" t="s">
        <v>69</v>
      </c>
      <c r="XM855" s="10">
        <f>XK855*1.1</f>
        <v>72.600000000000009</v>
      </c>
      <c r="XO855" s="239"/>
      <c r="XP855" s="179" t="s">
        <v>114</v>
      </c>
      <c r="XQ855" s="361" t="s">
        <v>502</v>
      </c>
      <c r="XS855" s="180"/>
      <c r="XT855" s="180">
        <f>VLOOKUP(XQ855,$A$879:$F$2524,6,FALSE)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VLOOKUP(XZ855,$A$879:$F$2524,6,FALSE)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1" t="s">
        <v>2595</v>
      </c>
      <c r="YK855" s="180"/>
      <c r="YL855" s="180">
        <f>VLOOKUP(YI855,$A$879:$F$2524,6,FALSE)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VLOOKUP(YR855,$A$879:$F$2524,6,FALSE)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VLOOKUP(ZA855,$A$879:$F$2524,6,FALSE)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VLOOKUP(ZJ855,$A$879:$F$2524,6,FALSE)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VLOOKUP(ZS855,$A$879:$F$2524,6,FALSE)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VLOOKUP(AAB855,$A$879:$F$2524,6,FALSE)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VLOOKUP(AAK855,$A$879:$F$2524,6,FALSE)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VLOOKUP(AAT855,$A$879:$F$2524,6,FALSE)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VLOOKUP(ABC855,$A$879:$F$2524,6,FALSE)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VLOOKUP(ABL855,$A$879:$F$2524,6,FALSE)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VLOOKUP(ABU855,$A$879:$F$2524,6,FALSE)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VLOOKUP(ACD855,$A$879:$F$2524,6,FALSE)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VLOOKUP(ACM855,$A$879:$F$2524,6,FALSE)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VLOOKUP(ACV855,$A$879:$F$2524,6,FALSE)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VLOOKUP(ADE855,$A$879:$F$2524,6,FALSE)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VLOOKUP(ADN855,$A$879:$F$2524,6,FALSE)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VLOOKUP(ADW855,$A$879:$F$2524,6,FALSE)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VLOOKUP(AEF855,$A$879:$F$2524,6,FALSE)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VLOOKUP(AEO855,$A$879:$F$2524,6,FALSE)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VLOOKUP(AEX855,$A$879:$F$2524,6,FALSE)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VLOOKUP(AFG855,$A$879:$F$2524,6,FALSE)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VLOOKUP(AFP855,$A$879:$F$2524,6,FALSE)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VLOOKUP(AFY855,$A$879:$F$2524,6,FALSE)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VLOOKUP(AGH855,$A$879:$F$2524,6,FALSE)</f>
        <v>66</v>
      </c>
      <c r="AGL855" s="179" t="s">
        <v>69</v>
      </c>
      <c r="AGM855" s="10">
        <f>AGK855*1.1</f>
        <v>72.600000000000009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VLOOKUP(AGQ855,$A$879:$F$2524,6,FALSE)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VLOOKUP(AGZ855,$A$879:$F$2524,6,FALSE)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VLOOKUP(AHI855,$A$879:$F$2524,6,FALSE)</f>
        <v>66</v>
      </c>
      <c r="AHM855" s="179" t="s">
        <v>69</v>
      </c>
      <c r="AHN855" s="10">
        <f>AHL855*1.1</f>
        <v>72.600000000000009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VLOOKUP(AHR855,$A$879:$F$2524,6,FALSE)</f>
        <v>50</v>
      </c>
      <c r="AHV855" s="179" t="s">
        <v>69</v>
      </c>
      <c r="AHW855" s="10">
        <f>AHU855*1.1</f>
        <v>55.000000000000007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VLOOKUP(AIA855,$A$879:$F$2524,6,FALSE)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VLOOKUP(AIJ855,$A$879:$F$2524,6,FALSE)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VLOOKUP(AIS855,$A$879:$F$2524,6,FALSE)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VLOOKUP(AJB855,$A$879:$F$2524,6,FALSE)</f>
        <v>66</v>
      </c>
      <c r="AJF855" s="179" t="s">
        <v>69</v>
      </c>
      <c r="AJG855" s="10">
        <f>AJE855*1.1</f>
        <v>72.600000000000009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VLOOKUP(AJK855,$A$879:$F$2524,6,FALSE)</f>
        <v>64</v>
      </c>
      <c r="AJO855" s="179" t="s">
        <v>69</v>
      </c>
      <c r="AJP855" s="10">
        <f>AJN855*1.1</f>
        <v>70.400000000000006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VLOOKUP(AJT855,$A$879:$F$2524,6,FALSE)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VLOOKUP(AKC855,$A$879:$F$2524,6,FALSE)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VLOOKUP(AKL855,$A$879:$F$2524,6,FALSE)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VLOOKUP(AKU855,$A$879:$F$2524,6,FALSE)</f>
        <v>54</v>
      </c>
      <c r="AKY855" s="179" t="s">
        <v>69</v>
      </c>
      <c r="AKZ855" s="10">
        <f>AKX855*1.1</f>
        <v>59.400000000000006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VLOOKUP(ALD855,$A$879:$F$2524,6,FALSE)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VLOOKUP(ALM855,$A$879:$F$2524,6,FALSE)</f>
        <v>66</v>
      </c>
      <c r="ALQ855" s="179" t="s">
        <v>69</v>
      </c>
      <c r="ALR855" s="10">
        <f>ALP855*1.1</f>
        <v>72.600000000000009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VLOOKUP(ALV855,$A$879:$F$2524,6,FALSE)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VLOOKUP(AME855,$A$879:$F$2524,6,FALSE)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VLOOKUP(AMN855,$A$879:$F$2524,6,FALSE)</f>
        <v>6</v>
      </c>
      <c r="AMR855" s="179" t="s">
        <v>69</v>
      </c>
      <c r="AMS855" s="10">
        <f>AMQ855*1.1</f>
        <v>6.6000000000000005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VLOOKUP(AMW855,$A$879:$F$2524,6,FALSE)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VLOOKUP(ANF855,$A$879:$F$2524,6,FALSE)</f>
        <v>6</v>
      </c>
      <c r="ANJ855" s="179" t="s">
        <v>69</v>
      </c>
      <c r="ANK855" s="10">
        <f>ANI855*1.1</f>
        <v>6.6000000000000005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VLOOKUP(ANO855,$A$879:$F$2524,6,FALSE)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VLOOKUP(ANX855,$A$879:$F$2524,6,FALSE)</f>
        <v>50</v>
      </c>
      <c r="AOB855" s="179" t="s">
        <v>69</v>
      </c>
      <c r="AOC855" s="10">
        <f>AOA855*1.1</f>
        <v>55.000000000000007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VLOOKUP(AOG855,$A$879:$F$2524,6,FALSE)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VLOOKUP(AOP855,$A$879:$F$2524,6,FALSE)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6" t="s">
        <v>3334</v>
      </c>
      <c r="APA855" s="180"/>
      <c r="APB855" s="180">
        <f>VLOOKUP(AOY855,$A$879:$F$2524,6,FALSE)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VLOOKUP(APH855,$A$879:$F$2524,6,FALSE)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VLOOKUP(APQ855,$A$879:$F$2524,6,FALSE)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VLOOKUP(APZ855,$A$879:$F$2524,6,FALSE)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VLOOKUP(AQI855,$A$879:$F$2524,6,FALSE)</f>
        <v>19</v>
      </c>
      <c r="AQM855" s="179" t="s">
        <v>69</v>
      </c>
      <c r="AQN855" s="10">
        <f>AQL855*1.1</f>
        <v>20.900000000000002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VLOOKUP(AQR855,$A$879:$F$2524,6,FALSE)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VLOOKUP(ARA855,$A$879:$F$2524,6,FALSE)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VLOOKUP(ARJ855,$A$879:$F$2524,6,FALSE)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VLOOKUP(ARS855,$A$879:$F$2524,6,FALSE)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VLOOKUP(ASB855,$A$879:$F$2524,6,FALSE)</f>
        <v>9</v>
      </c>
      <c r="ASF855" s="179" t="s">
        <v>69</v>
      </c>
      <c r="ASG855" s="10">
        <f>ASE855*1.1</f>
        <v>9.9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VLOOKUP(ASK855,$A$879:$F$2524,6,FALSE)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VLOOKUP(AST855,$A$879:$F$2524,6,FALSE)</f>
        <v>66</v>
      </c>
      <c r="ASX855" s="179" t="s">
        <v>69</v>
      </c>
      <c r="ASY855" s="10">
        <f>ASW855*1.1</f>
        <v>72.600000000000009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VLOOKUP(ATC855,$A$879:$F$2524,6,FALSE)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VLOOKUP(ATL855,$A$879:$F$2524,6,FALSE)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VLOOKUP(ATU855,$A$879:$F$2524,6,FALSE)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VLOOKUP(AUD855,$A$879:$F$2524,6,FALSE)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VLOOKUP(AUM855,$A$879:$F$2524,6,FALSE)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VLOOKUP(AUV855,$A$879:$F$2524,6,FALSE)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VLOOKUP(AVE855,$A$879:$F$2524,6,FALSE)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VLOOKUP(AVN855,$A$879:$F$2524,6,FALSE)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VLOOKUP(AVW855,$A$879:$F$2524,6,FALSE)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VLOOKUP(AWF855,$A$879:$F$2524,6,FALSE)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VLOOKUP(AWO855,$A$879:$F$2524,6,FALSE)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VLOOKUP(AWX855,$A$879:$F$2524,6,FALSE)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VLOOKUP(AXG855,$A$879:$F$2524,6,FALSE)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VLOOKUP(AXP855,$A$879:$F$2524,6,FALSE)</f>
        <v>9</v>
      </c>
      <c r="AXT855" s="179" t="s">
        <v>69</v>
      </c>
      <c r="AXU855" s="10">
        <f>AXS855*1.1</f>
        <v>9.9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VLOOKUP(AXY855,$A$879:$F$2524,6,FALSE)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VLOOKUP(AYH855,$A$879:$F$2524,6,FALSE)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VLOOKUP(AYQ855,$A$879:$F$2524,6,FALSE)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VLOOKUP(AYZ855,$A$879:$F$2524,6,FALSE)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VLOOKUP(AZI855,$A$879:$F$2524,6,FALSE)</f>
        <v>5</v>
      </c>
      <c r="AZM855" s="179" t="s">
        <v>69</v>
      </c>
      <c r="AZN855" s="10">
        <f>AZL855*1.1</f>
        <v>5.5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VLOOKUP(AZR855,$A$879:$F$2524,6,FALSE)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VLOOKUP(BAA855,$A$879:$F$2524,6,FALSE)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VLOOKUP(BAJ855,$A$879:$F$2524,6,FALSE)</f>
        <v>66</v>
      </c>
      <c r="BAN855" s="179" t="s">
        <v>69</v>
      </c>
      <c r="BAO855" s="10">
        <f>BAM855*1.1</f>
        <v>72.600000000000009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VLOOKUP(BAS855,$A$879:$F$2524,6,FALSE)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VLOOKUP(BBB855,$A$879:$F$2524,6,FALSE)</f>
        <v>31</v>
      </c>
      <c r="BBF855" s="179" t="s">
        <v>69</v>
      </c>
      <c r="BBG855" s="10">
        <f>BBE855*1.1</f>
        <v>34.1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VLOOKUP(BBK855,$A$879:$F$2524,6,FALSE)</f>
        <v>31</v>
      </c>
      <c r="BBO855" s="179" t="s">
        <v>69</v>
      </c>
      <c r="BBP855" s="10">
        <f>BBN855*1.1</f>
        <v>34.1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VLOOKUP(BBT855,$A$879:$F$2524,6,FALSE)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VLOOKUP(BCC855,$A$879:$F$2524,6,FALSE)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VLOOKUP(BCL855,$A$879:$F$2524,6,FALSE)</f>
        <v>31</v>
      </c>
      <c r="BCP855" s="179" t="s">
        <v>69</v>
      </c>
      <c r="BCQ855" s="10">
        <f>BCO855*1.1</f>
        <v>34.1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VLOOKUP(BCU855,$A$879:$F$2524,6,FALSE)</f>
        <v>66</v>
      </c>
      <c r="BCY855" s="179" t="s">
        <v>69</v>
      </c>
      <c r="BCZ855" s="10">
        <f>BCX855*1.1</f>
        <v>72.600000000000009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VLOOKUP(BDD855,$A$879:$F$2524,6,FALSE)</f>
        <v>31</v>
      </c>
      <c r="BDH855" s="179" t="s">
        <v>69</v>
      </c>
      <c r="BDI855" s="10">
        <f>BDG855*1.1</f>
        <v>34.1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VLOOKUP(BDM855,$A$879:$F$2524,6,FALSE)</f>
        <v>29</v>
      </c>
      <c r="BDQ855" s="179" t="s">
        <v>69</v>
      </c>
      <c r="BDR855" s="10">
        <f>BDP855*1.1</f>
        <v>31.900000000000002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VLOOKUP(BDV855,$A$879:$F$2524,6,FALSE)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VLOOKUP(BEE855,$A$879:$F$2524,6,FALSE)</f>
        <v>66</v>
      </c>
      <c r="BEI855" s="179" t="s">
        <v>69</v>
      </c>
      <c r="BEJ855" s="10">
        <f>BEH855*1.1</f>
        <v>72.600000000000009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VLOOKUP(BEN855,$A$879:$F$2524,6,FALSE)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VLOOKUP(BEW855,$A$879:$F$2524,6,FALSE)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VLOOKUP(BFF855,$A$879:$F$2524,6,FALSE)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VLOOKUP(BFO855,$A$879:$F$2524,6,FALSE)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VLOOKUP(BFX855,$A$879:$F$2524,6,FALSE)</f>
        <v>19</v>
      </c>
      <c r="BGB855" s="179" t="s">
        <v>69</v>
      </c>
      <c r="BGC855" s="10">
        <f>BGA855*1.1</f>
        <v>20.900000000000002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VLOOKUP(BGG855,$A$879:$F$2524,6,FALSE)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VLOOKUP(BGP855,$A$879:$F$2524,6,FALSE)</f>
        <v>70</v>
      </c>
      <c r="BGT855" s="179" t="s">
        <v>69</v>
      </c>
      <c r="BGU855" s="10">
        <f>BGS855*1.1</f>
        <v>77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VLOOKUP(BGY855,$A$879:$F$2524,6,FALSE)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138.60000000000002</v>
      </c>
      <c r="I856" s="233"/>
      <c r="J856" s="179"/>
      <c r="K856" s="437"/>
      <c r="M856" s="179"/>
      <c r="N856" s="179"/>
      <c r="O856" s="179"/>
      <c r="P856" s="10"/>
      <c r="Q856" s="10">
        <f>SUM(P851:P855)</f>
        <v>115.4</v>
      </c>
      <c r="R856" s="233"/>
      <c r="S856" s="179"/>
      <c r="T856" s="437"/>
      <c r="V856" s="179"/>
      <c r="W856" s="179"/>
      <c r="X856" s="179"/>
      <c r="Y856" s="10"/>
      <c r="Z856" s="10">
        <f>SUM(Y851:Y855)</f>
        <v>167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144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96.9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225.6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172.4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101.80000000000001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130.80000000000001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120.3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138.30000000000001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121.1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161.79999999999998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212.8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98.5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162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246.49999999999997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194.1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98.5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37.6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216.3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149.4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107.10000000000001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98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145.80000000000001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177.9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120.30000000000001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43.6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107.39999999999999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72.2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38.5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121.1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220.9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36.200000000000003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215.1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131.10000000000002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175.69999999999996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140.30000000000001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201.5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113.60000000000001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205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257.90000000000003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128.39999999999998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48.9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153.5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115.8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40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170.6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220.9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106.2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171.8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204.5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331.79999999999995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152.19999999999999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130.80000000000001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128.69999999999999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63.7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121.50000000000001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129.6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262.59999999999997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197.7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248.7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221.8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352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42.6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110.80000000000001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121.80000000000001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57.400000000000006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126.3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148.29999999999998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96.9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199.5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121.9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196.90000000000003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301.2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173.8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189.00000000000003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148.29999999999998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251.2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104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149.39999999999998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165.39999999999998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50.300000000000004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174.3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165.20000000000002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179.2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141.19999999999999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108.6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106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148.29999999999998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54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187.1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245.7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85.8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95.4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140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35.4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124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44.4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217.2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35.699999999999996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67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179.6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213.4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139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53.5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72.399999999999991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123.6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62.5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235.70000000000002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170.60000000000002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299.90000000000003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94.4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350.5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94.100000000000009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157.29999999999998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68.599999999999994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255.8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175.8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151.1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406.7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173.5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151.4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77.5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107.1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145.4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194.7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190.1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48.699999999999996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VLOOKUP(B857,$A$879:$F$2524,6,FALSE)</f>
        <v>174</v>
      </c>
      <c r="F857" s="179" t="s">
        <v>61</v>
      </c>
      <c r="G857" s="10">
        <f>E857*1.5*D857</f>
        <v>261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VLOOKUP(K857,$A$879:$F$2524,6,FALSE)</f>
        <v>34</v>
      </c>
      <c r="O857" s="179" t="s">
        <v>61</v>
      </c>
      <c r="P857" s="10">
        <f>N857*1.5*M857</f>
        <v>51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VLOOKUP(T857,$A$879:$F$2524,6,FALSE)</f>
        <v>174</v>
      </c>
      <c r="X857" s="179" t="s">
        <v>61</v>
      </c>
      <c r="Y857" s="10">
        <f>W857*1.5*V857</f>
        <v>261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VLOOKUP(AC857,$A$879:$F$2524,6,FALSE)</f>
        <v>174</v>
      </c>
      <c r="AG857" s="179" t="s">
        <v>61</v>
      </c>
      <c r="AH857" s="10">
        <f>AF857*1.5*AE857</f>
        <v>261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VLOOKUP(AL857,$A$879:$F$2524,6,FALSE)</f>
        <v>174</v>
      </c>
      <c r="AP857" s="179" t="s">
        <v>61</v>
      </c>
      <c r="AQ857" s="10">
        <f>AO857*1.5*AN857</f>
        <v>261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VLOOKUP(AU857,$A$879:$F$2524,6,FALSE)</f>
        <v>169</v>
      </c>
      <c r="AY857" s="179" t="s">
        <v>61</v>
      </c>
      <c r="AZ857" s="10">
        <f>AX857*1.5*AW857</f>
        <v>253.5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VLOOKUP(BD857,$A$879:$F$2524,6,FALSE)</f>
        <v>39</v>
      </c>
      <c r="BH857" s="179" t="s">
        <v>61</v>
      </c>
      <c r="BI857" s="10">
        <f>BG857*1.5*BF857</f>
        <v>122.85000000000001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VLOOKUP(BM857,$A$879:$F$2524,6,FALSE)</f>
        <v>174</v>
      </c>
      <c r="BQ857" s="179" t="s">
        <v>61</v>
      </c>
      <c r="BR857" s="10">
        <f>BP857*1.5*BO857</f>
        <v>548.1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VLOOKUP(BV857,$A$879:$F$2524,6,FALSE)</f>
        <v>34</v>
      </c>
      <c r="BZ857" s="179" t="s">
        <v>61</v>
      </c>
      <c r="CA857" s="10">
        <f>BY857*1.5*BX857</f>
        <v>51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VLOOKUP(CE857,$A$879:$F$2524,6,FALSE)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VLOOKUP(CN857,$A$879:$F$2524,6,FALSE)</f>
        <v>169</v>
      </c>
      <c r="CR857" s="179" t="s">
        <v>61</v>
      </c>
      <c r="CS857" s="10">
        <f>CQ857*1.5*CP857</f>
        <v>253.5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VLOOKUP(CW857,$A$879:$F$2524,6,FALSE)</f>
        <v>160</v>
      </c>
      <c r="DA857" s="179" t="s">
        <v>61</v>
      </c>
      <c r="DB857" s="10">
        <f>CZ857*1.5*CY857</f>
        <v>240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VLOOKUP(DF857,$A$879:$F$2524,6,FALSE)</f>
        <v>174</v>
      </c>
      <c r="DJ857" s="179" t="s">
        <v>61</v>
      </c>
      <c r="DK857" s="10">
        <f>DI857*1.5*DH857</f>
        <v>261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VLOOKUP(DO857,$A$879:$F$2524,6,FALSE)</f>
        <v>34</v>
      </c>
      <c r="DS857" s="179" t="s">
        <v>61</v>
      </c>
      <c r="DT857" s="10">
        <f>DR857*1.5*DQ857</f>
        <v>51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VLOOKUP(DX857,$A$879:$F$2524,6,FALSE)</f>
        <v>174</v>
      </c>
      <c r="EB857" s="179" t="s">
        <v>61</v>
      </c>
      <c r="EC857" s="10">
        <f>EA857*1.5*DZ857</f>
        <v>261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VLOOKUP(EG857,$A$879:$F$2524,6,FALSE)</f>
        <v>169</v>
      </c>
      <c r="EK857" s="179" t="s">
        <v>61</v>
      </c>
      <c r="EL857" s="10">
        <f>EJ857*1.5*EI857</f>
        <v>253.5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VLOOKUP(EP857,$A$879:$F$2524,6,FALSE)</f>
        <v>34</v>
      </c>
      <c r="ET857" s="179" t="s">
        <v>61</v>
      </c>
      <c r="EU857" s="10">
        <f>ES857*1.5*ER857</f>
        <v>51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VLOOKUP(EY857,$A$879:$F$2524,6,FALSE)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VLOOKUP(FH857,$A$879:$F$2524,6,FALSE)</f>
        <v>34</v>
      </c>
      <c r="FL857" s="179" t="s">
        <v>61</v>
      </c>
      <c r="FM857" s="10">
        <f>FK857*1.5*FJ857</f>
        <v>107.10000000000001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VLOOKUP(FQ857,$A$879:$F$2524,6,FALSE)</f>
        <v>174</v>
      </c>
      <c r="FU857" s="179" t="s">
        <v>61</v>
      </c>
      <c r="FV857" s="10">
        <f>FT857*1.5*FS857</f>
        <v>261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VLOOKUP(FZ857,$A$879:$F$2524,6,FALSE)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VLOOKUP(GI857,$A$879:$F$2524,6,FALSE)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VLOOKUP(GR857,$A$879:$F$2524,6,FALSE)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VLOOKUP(HA857,$A$879:$F$2524,6,FALSE)</f>
        <v>160</v>
      </c>
      <c r="HE857" s="179" t="s">
        <v>61</v>
      </c>
      <c r="HF857" s="10">
        <f>HD857*1.5*HC857</f>
        <v>240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VLOOKUP(HJ857,$A$879:$F$2524,6,FALSE)</f>
        <v>160</v>
      </c>
      <c r="HN857" s="179" t="s">
        <v>61</v>
      </c>
      <c r="HO857" s="10">
        <f>HM857*1.5*HL857</f>
        <v>240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VLOOKUP(HS857,$A$879:$F$2524,6,FALSE)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VLOOKUP(IB857,$A$879:$F$2524,6,FALSE)</f>
        <v>15</v>
      </c>
      <c r="IF857" s="179" t="s">
        <v>61</v>
      </c>
      <c r="IG857" s="10">
        <f>IE857*1.5*ID857</f>
        <v>22.5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VLOOKUP(IK857,$A$879:$F$2524,6,FALSE)</f>
        <v>15</v>
      </c>
      <c r="IO857" s="179" t="s">
        <v>61</v>
      </c>
      <c r="IP857" s="10">
        <f>IN857*1.5*IM857</f>
        <v>22.5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VLOOKUP(IT857,$A$879:$F$2524,6,FALSE)</f>
        <v>174</v>
      </c>
      <c r="IX857" s="179" t="s">
        <v>61</v>
      </c>
      <c r="IY857" s="10">
        <f>IW857*1.5*IV857</f>
        <v>261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VLOOKUP(JC857,$A$879:$F$2524,6,FALSE)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VLOOKUP(JL857,$A$879:$F$2524,6,FALSE)</f>
        <v>34</v>
      </c>
      <c r="JP857" s="179" t="s">
        <v>61</v>
      </c>
      <c r="JQ857" s="10">
        <f>JO857*1.5*JN857</f>
        <v>51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VLOOKUP(JU857,$A$879:$F$2524,6,FALSE)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VLOOKUP(KD857,$A$879:$F$2524,6,FALSE)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VLOOKUP(KM857,$A$879:$F$2524,6,FALSE)</f>
        <v>160</v>
      </c>
      <c r="KQ857" s="179" t="s">
        <v>61</v>
      </c>
      <c r="KR857" s="10">
        <f>KP857*1.5*KO857</f>
        <v>240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VLOOKUP(KV857,$A$879:$F$2524,6,FALSE)</f>
        <v>160</v>
      </c>
      <c r="KZ857" s="179" t="s">
        <v>61</v>
      </c>
      <c r="LA857" s="10">
        <f>KY857*1.5*KX857</f>
        <v>240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VLOOKUP(LE857,$A$879:$F$2524,6,FALSE)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VLOOKUP(LN857,$A$879:$F$2524,6,FALSE)</f>
        <v>174</v>
      </c>
      <c r="LR857" s="179" t="s">
        <v>61</v>
      </c>
      <c r="LS857" s="10">
        <f>LQ857*1.5*LP857</f>
        <v>261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VLOOKUP(LW857,$A$879:$F$2524,6,FALSE)</f>
        <v>17</v>
      </c>
      <c r="MA857" s="179" t="s">
        <v>61</v>
      </c>
      <c r="MB857" s="10">
        <f>LZ857*1.5*LY857</f>
        <v>25.5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VLOOKUP(MF857,$A$879:$F$2524,6,FALSE)</f>
        <v>160</v>
      </c>
      <c r="MJ857" s="179" t="s">
        <v>61</v>
      </c>
      <c r="MK857" s="10">
        <f>MI857*1.5*MH857</f>
        <v>240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VLOOKUP(MO857,$A$879:$F$2524,6,FALSE)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VLOOKUP(MX857,$A$879:$F$2524,6,FALSE)</f>
        <v>174</v>
      </c>
      <c r="NB857" s="179" t="s">
        <v>61</v>
      </c>
      <c r="NC857" s="10">
        <f>NA857*1.5*MZ857</f>
        <v>261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VLOOKUP(NG857,$A$879:$F$2524,6,FALSE)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VLOOKUP(NP857,$A$879:$F$2524,6,FALSE)</f>
        <v>5</v>
      </c>
      <c r="NT857" s="179" t="s">
        <v>61</v>
      </c>
      <c r="NU857" s="10">
        <f>NS857*1.5*NR857</f>
        <v>7.5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VLOOKUP(NY857,$A$879:$F$2524,6,FALSE)</f>
        <v>174</v>
      </c>
      <c r="OC857" s="179" t="s">
        <v>61</v>
      </c>
      <c r="OD857" s="10">
        <f>OB857*1.5*OA857</f>
        <v>261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VLOOKUP(OH857,$A$879:$F$2524,6,FALSE)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VLOOKUP(OQ857,$A$879:$F$2524,6,FALSE)</f>
        <v>15</v>
      </c>
      <c r="OU857" s="179" t="s">
        <v>61</v>
      </c>
      <c r="OV857" s="10">
        <f>OT857*1.5*OS857</f>
        <v>22.5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VLOOKUP(OZ857,$A$879:$F$2524,6,FALSE)</f>
        <v>160</v>
      </c>
      <c r="PD857" s="179" t="s">
        <v>61</v>
      </c>
      <c r="PE857" s="10">
        <f>PC857*1.5*PB857</f>
        <v>240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VLOOKUP(PI857,$A$879:$F$2524,6,FALSE)</f>
        <v>17</v>
      </c>
      <c r="PM857" s="179" t="s">
        <v>61</v>
      </c>
      <c r="PN857" s="10">
        <f>PL857*1.5*PK857</f>
        <v>25.5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VLOOKUP(PR857,$A$879:$F$2524,6,FALSE)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VLOOKUP(QA857,$A$879:$F$2524,6,FALSE)</f>
        <v>34</v>
      </c>
      <c r="QE857" s="179" t="s">
        <v>61</v>
      </c>
      <c r="QF857" s="10">
        <f>QD857*1.5*QC857</f>
        <v>51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VLOOKUP(QJ857,$A$879:$F$2524,6,FALSE)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VLOOKUP(QS857,$A$879:$F$2524,6,FALSE)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VLOOKUP(RB857,$A$879:$F$2524,6,FALSE)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VLOOKUP(RK857,$A$879:$F$2524,6,FALSE)</f>
        <v>160</v>
      </c>
      <c r="RO857" s="179" t="s">
        <v>61</v>
      </c>
      <c r="RP857" s="10">
        <f>RN857*1.5*RM857</f>
        <v>240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VLOOKUP(RT857,$A$879:$F$2524,6,FALSE)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VLOOKUP(SC857,$A$879:$F$2524,6,FALSE)</f>
        <v>160</v>
      </c>
      <c r="SG857" s="179" t="s">
        <v>61</v>
      </c>
      <c r="SH857" s="10">
        <f>SF857*1.5*SE857</f>
        <v>240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VLOOKUP(SL857,$A$879:$F$2524,6,FALSE)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VLOOKUP(SU857,$A$879:$F$2524,6,FALSE)</f>
        <v>174</v>
      </c>
      <c r="SY857" s="179" t="s">
        <v>61</v>
      </c>
      <c r="SZ857" s="10">
        <f>SX857*1.5*SW857</f>
        <v>261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VLOOKUP(TD857,$A$879:$F$2524,6,FALSE)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VLOOKUP(TM857,$A$879:$F$2524,6,FALSE)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VLOOKUP(TV857,$A$879:$F$2524,6,FALSE)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VLOOKUP(UE857,$A$879:$F$2524,6,FALSE)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VLOOKUP(UN857,$A$879:$F$2524,6,FALSE)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VLOOKUP(UW857,$A$879:$F$2524,6,FALSE)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VLOOKUP(VF857,$A$879:$F$2524,6,FALSE)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VLOOKUP(VO857,$A$879:$F$2524,6,FALSE)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VLOOKUP(VX857,$A$879:$F$2524,6,FALSE)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VLOOKUP(WG857,$A$879:$F$2524,6,FALSE)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VLOOKUP(WP857,$A$879:$F$2524,6,FALSE)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VLOOKUP(WY857,$A$879:$F$2524,6,FALSE)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VLOOKUP(XH857,$A$879:$F$2524,6,FALSE)</f>
        <v>174</v>
      </c>
      <c r="XL857" s="179" t="s">
        <v>61</v>
      </c>
      <c r="XM857" s="10">
        <f>XK857*1.5*XJ857</f>
        <v>261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VLOOKUP(XQ857,$A$879:$F$2524,6,FALSE)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VLOOKUP(XZ857,$A$879:$F$2524,6,FALSE)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VLOOKUP(YI857,$A$879:$F$2524,6,FALSE)</f>
        <v>34</v>
      </c>
      <c r="YM857" s="179" t="s">
        <v>61</v>
      </c>
      <c r="YN857" s="10">
        <f>YL857*1.5*YK857</f>
        <v>51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VLOOKUP(YR857,$A$879:$F$2524,6,FALSE)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VLOOKUP(ZA857,$A$879:$F$2524,6,FALSE)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VLOOKUP(ZJ857,$A$879:$F$2524,6,FALSE)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VLOOKUP(ZS857,$A$879:$F$2524,6,FALSE)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VLOOKUP(AAB857,$A$879:$F$2524,6,FALSE)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VLOOKUP(AAK857,$A$879:$F$2524,6,FALSE)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VLOOKUP(AAT857,$A$879:$F$2524,6,FALSE)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VLOOKUP(ABC857,$A$879:$F$2524,6,FALSE)</f>
        <v>15</v>
      </c>
      <c r="ABG857" s="179" t="s">
        <v>61</v>
      </c>
      <c r="ABH857" s="10">
        <f>ABF857*1.5*ABE857</f>
        <v>22.5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VLOOKUP(ABL857,$A$879:$F$2524,6,FALSE)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VLOOKUP(ABU857,$A$879:$F$2524,6,FALSE)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VLOOKUP(ACD857,$A$879:$F$2524,6,FALSE)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VLOOKUP(ACM857,$A$879:$F$2524,6,FALSE)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VLOOKUP(ACV857,$A$879:$F$2524,6,FALSE)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VLOOKUP(ADE857,$A$879:$F$2524,6,FALSE)</f>
        <v>5</v>
      </c>
      <c r="ADI857" s="179" t="s">
        <v>61</v>
      </c>
      <c r="ADJ857" s="10">
        <f>ADH857*1.5*ADG857</f>
        <v>7.5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VLOOKUP(ADN857,$A$879:$F$2524,6,FALSE)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VLOOKUP(ADW857,$A$879:$F$2524,6,FALSE)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VLOOKUP(AEF857,$A$879:$F$2524,6,FALSE)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VLOOKUP(AEO857,$A$879:$F$2524,6,FALSE)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VLOOKUP(AEX857,$A$879:$F$2524,6,FALSE)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VLOOKUP(AFG857,$A$879:$F$2524,6,FALSE)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VLOOKUP(AFP857,$A$879:$F$2524,6,FALSE)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VLOOKUP(AFY857,$A$879:$F$2524,6,FALSE)</f>
        <v>174</v>
      </c>
      <c r="AGC857" s="179" t="s">
        <v>61</v>
      </c>
      <c r="AGD857" s="10">
        <f>AGB857*1.5*AGA857</f>
        <v>548.1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VLOOKUP(AGH857,$A$879:$F$2524,6,FALSE)</f>
        <v>174</v>
      </c>
      <c r="AGL857" s="179" t="s">
        <v>61</v>
      </c>
      <c r="AGM857" s="10">
        <f>AGK857*1.5*AGJ857</f>
        <v>261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VLOOKUP(AGQ857,$A$879:$F$2524,6,FALSE)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VLOOKUP(AGZ857,$A$879:$F$2524,6,FALSE)</f>
        <v>34</v>
      </c>
      <c r="AHD857" s="179" t="s">
        <v>61</v>
      </c>
      <c r="AHE857" s="10">
        <f>AHC857*1.5*AHB857</f>
        <v>51</v>
      </c>
      <c r="AHF857" s="10"/>
      <c r="AHG857" s="239"/>
      <c r="AHH857" s="179" t="s">
        <v>115</v>
      </c>
      <c r="AHI857" s="440" t="s">
        <v>3471</v>
      </c>
      <c r="AHK857" s="248">
        <f>IF(AHJ857="Kopman",2.1,1)</f>
        <v>1</v>
      </c>
      <c r="AHL857" s="180">
        <f>VLOOKUP(AHI857,$A$879:$F$2524,6,FALSE)</f>
        <v>34</v>
      </c>
      <c r="AHM857" s="179" t="s">
        <v>61</v>
      </c>
      <c r="AHN857" s="10">
        <f>AHL857*1.5*AHK857</f>
        <v>51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VLOOKUP(AHR857,$A$879:$F$2524,6,FALSE)</f>
        <v>174</v>
      </c>
      <c r="AHV857" s="179" t="s">
        <v>61</v>
      </c>
      <c r="AHW857" s="10">
        <f>AHU857*1.5*AHT857</f>
        <v>261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VLOOKUP(AIA857,$A$879:$F$2524,6,FALSE)</f>
        <v>34</v>
      </c>
      <c r="AIE857" s="179" t="s">
        <v>61</v>
      </c>
      <c r="AIF857" s="10">
        <f>AID857*1.5*AIC857</f>
        <v>51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VLOOKUP(AIJ857,$A$879:$F$2524,6,FALSE)</f>
        <v>160</v>
      </c>
      <c r="AIN857" s="179" t="s">
        <v>61</v>
      </c>
      <c r="AIO857" s="10">
        <f>AIM857*1.5*AIL857</f>
        <v>240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VLOOKUP(AIS857,$A$879:$F$2524,6,FALSE)</f>
        <v>174</v>
      </c>
      <c r="AIW857" s="179" t="s">
        <v>61</v>
      </c>
      <c r="AIX857" s="10">
        <f>AIV857*1.5*AIU857</f>
        <v>261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VLOOKUP(AJB857,$A$879:$F$2524,6,FALSE)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VLOOKUP(AJK857,$A$879:$F$2524,6,FALSE)</f>
        <v>169</v>
      </c>
      <c r="AJO857" s="179" t="s">
        <v>61</v>
      </c>
      <c r="AJP857" s="10">
        <f>AJN857*1.5*AJM857</f>
        <v>253.5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VLOOKUP(AJT857,$A$879:$F$2524,6,FALSE)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VLOOKUP(AKC857,$A$879:$F$2524,6,FALSE)</f>
        <v>169</v>
      </c>
      <c r="AKG857" s="179" t="s">
        <v>61</v>
      </c>
      <c r="AKH857" s="10">
        <f>AKF857*1.5*AKE857</f>
        <v>253.5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VLOOKUP(AKL857,$A$879:$F$2524,6,FALSE)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VLOOKUP(AKU857,$A$879:$F$2524,6,FALSE)</f>
        <v>174</v>
      </c>
      <c r="AKY857" s="179" t="s">
        <v>61</v>
      </c>
      <c r="AKZ857" s="10">
        <f>AKX857*1.5*AKW857</f>
        <v>261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VLOOKUP(ALD857,$A$879:$F$2524,6,FALSE)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VLOOKUP(ALM857,$A$879:$F$2524,6,FALSE)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VLOOKUP(ALV857,$A$879:$F$2524,6,FALSE)</f>
        <v>34</v>
      </c>
      <c r="ALZ857" s="179" t="s">
        <v>61</v>
      </c>
      <c r="AMA857" s="10">
        <f>ALY857*1.5*ALX857</f>
        <v>51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VLOOKUP(AME857,$A$879:$F$2524,6,FALSE)</f>
        <v>15</v>
      </c>
      <c r="AMI857" s="179" t="s">
        <v>61</v>
      </c>
      <c r="AMJ857" s="10">
        <f>AMH857*1.5*AMG857</f>
        <v>22.5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VLOOKUP(AMN857,$A$879:$F$2524,6,FALSE)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VLOOKUP(AMW857,$A$879:$F$2524,6,FALSE)</f>
        <v>174</v>
      </c>
      <c r="ANA857" s="179" t="s">
        <v>61</v>
      </c>
      <c r="ANB857" s="10">
        <f>AMZ857*1.5*AMY857</f>
        <v>548.1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VLOOKUP(ANF857,$A$879:$F$2524,6,FALSE)</f>
        <v>174</v>
      </c>
      <c r="ANJ857" s="179" t="s">
        <v>61</v>
      </c>
      <c r="ANK857" s="10">
        <f>ANI857*1.5*ANH857</f>
        <v>261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VLOOKUP(ANO857,$A$879:$F$2524,6,FALSE)</f>
        <v>17</v>
      </c>
      <c r="ANS857" s="179" t="s">
        <v>61</v>
      </c>
      <c r="ANT857" s="10">
        <f>ANR857*1.5*ANQ857</f>
        <v>25.5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VLOOKUP(ANX857,$A$879:$F$2524,6,FALSE)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VLOOKUP(AOG857,$A$879:$F$2524,6,FALSE)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VLOOKUP(AOP857,$A$879:$F$2524,6,FALSE)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VLOOKUP(AOY857,$A$879:$F$2524,6,FALSE)</f>
        <v>174</v>
      </c>
      <c r="APC857" s="179" t="s">
        <v>61</v>
      </c>
      <c r="APD857" s="10">
        <f>APB857*1.5*APA857</f>
        <v>261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VLOOKUP(APH857,$A$879:$F$2524,6,FALSE)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VLOOKUP(APQ857,$A$879:$F$2524,6,FALSE)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VLOOKUP(APZ857,$A$879:$F$2524,6,FALSE)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VLOOKUP(AQI857,$A$879:$F$2524,6,FALSE)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VLOOKUP(AQR857,$A$879:$F$2524,6,FALSE)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VLOOKUP(ARA857,$A$879:$F$2524,6,FALSE)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VLOOKUP(ARJ857,$A$879:$F$2524,6,FALSE)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VLOOKUP(ARS857,$A$879:$F$2524,6,FALSE)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VLOOKUP(ASB857,$A$879:$F$2524,6,FALSE)</f>
        <v>174</v>
      </c>
      <c r="ASF857" s="179" t="s">
        <v>61</v>
      </c>
      <c r="ASG857" s="10">
        <f>ASE857*1.5*ASD857</f>
        <v>261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VLOOKUP(ASK857,$A$879:$F$2524,6,FALSE)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VLOOKUP(AST857,$A$879:$F$2524,6,FALSE)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VLOOKUP(ATC857,$A$879:$F$2524,6,FALSE)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VLOOKUP(ATL857,$A$879:$F$2524,6,FALSE)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VLOOKUP(ATU857,$A$879:$F$2524,6,FALSE)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VLOOKUP(AUD857,$A$879:$F$2524,6,FALSE)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VLOOKUP(AUM857,$A$879:$F$2524,6,FALSE)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VLOOKUP(AUV857,$A$879:$F$2524,6,FALSE)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VLOOKUP(AVE857,$A$879:$F$2524,6,FALSE)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VLOOKUP(AVN857,$A$879:$F$2524,6,FALSE)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VLOOKUP(AVW857,$A$879:$F$2524,6,FALSE)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VLOOKUP(AWF857,$A$879:$F$2524,6,FALSE)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VLOOKUP(AWO857,$A$879:$F$2524,6,FALSE)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VLOOKUP(AWX857,$A$879:$F$2524,6,FALSE)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VLOOKUP(AXG857,$A$879:$F$2524,6,FALSE)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VLOOKUP(AXP857,$A$879:$F$2524,6,FALSE)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VLOOKUP(AXY857,$A$879:$F$2524,6,FALSE)</f>
        <v>15</v>
      </c>
      <c r="AYC857" s="179" t="s">
        <v>61</v>
      </c>
      <c r="AYD857" s="10">
        <f>AYB857*1.5*AYA857</f>
        <v>22.5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VLOOKUP(AYH857,$A$879:$F$2524,6,FALSE)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VLOOKUP(AYQ857,$A$879:$F$2524,6,FALSE)</f>
        <v>34</v>
      </c>
      <c r="AYU857" s="179" t="s">
        <v>61</v>
      </c>
      <c r="AYV857" s="10">
        <f>AYT857*1.5*AYS857</f>
        <v>51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VLOOKUP(AYZ857,$A$879:$F$2524,6,FALSE)</f>
        <v>17</v>
      </c>
      <c r="AZD857" s="179" t="s">
        <v>61</v>
      </c>
      <c r="AZE857" s="10">
        <f>AZC857*1.5*AZB857</f>
        <v>25.5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VLOOKUP(AZI857,$A$879:$F$2524,6,FALSE)</f>
        <v>15</v>
      </c>
      <c r="AZM857" s="179" t="s">
        <v>61</v>
      </c>
      <c r="AZN857" s="10">
        <f>AZL857*1.5*AZK857</f>
        <v>22.5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VLOOKUP(AZR857,$A$879:$F$2524,6,FALSE)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VLOOKUP(BAA857,$A$879:$F$2524,6,FALSE)</f>
        <v>23</v>
      </c>
      <c r="BAE857" s="179" t="s">
        <v>61</v>
      </c>
      <c r="BAF857" s="10">
        <f>BAD857*1.5*BAC857</f>
        <v>34.5</v>
      </c>
      <c r="BAG857" s="10"/>
      <c r="BAH857" s="239"/>
      <c r="BAI857" s="179" t="s">
        <v>115</v>
      </c>
      <c r="BAJ857" s="440" t="s">
        <v>3471</v>
      </c>
      <c r="BAL857" s="248">
        <f>IF(BAK857="Kopman",2.1,1)</f>
        <v>1</v>
      </c>
      <c r="BAM857" s="180">
        <f>VLOOKUP(BAJ857,$A$879:$F$2524,6,FALSE)</f>
        <v>34</v>
      </c>
      <c r="BAN857" s="179" t="s">
        <v>61</v>
      </c>
      <c r="BAO857" s="10">
        <f>BAM857*1.5*BAL857</f>
        <v>51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VLOOKUP(BAS857,$A$879:$F$2524,6,FALSE)</f>
        <v>174</v>
      </c>
      <c r="BAW857" s="179" t="s">
        <v>61</v>
      </c>
      <c r="BAX857" s="10">
        <f>BAV857*1.5*BAU857</f>
        <v>261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VLOOKUP(BBB857,$A$879:$F$2524,6,FALSE)</f>
        <v>174</v>
      </c>
      <c r="BBF857" s="179" t="s">
        <v>61</v>
      </c>
      <c r="BBG857" s="10">
        <f>BBE857*1.5*BBD857</f>
        <v>261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VLOOKUP(BBK857,$A$879:$F$2524,6,FALSE)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VLOOKUP(BBT857,$A$879:$F$2524,6,FALSE)</f>
        <v>174</v>
      </c>
      <c r="BBX857" s="179" t="s">
        <v>61</v>
      </c>
      <c r="BBY857" s="10">
        <f>BBW857*1.5*BBV857</f>
        <v>261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VLOOKUP(BCC857,$A$879:$F$2524,6,FALSE)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VLOOKUP(BCL857,$A$879:$F$2524,6,FALSE)</f>
        <v>174</v>
      </c>
      <c r="BCP857" s="179" t="s">
        <v>61</v>
      </c>
      <c r="BCQ857" s="10">
        <f>BCO857*1.5*BCN857</f>
        <v>261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VLOOKUP(BCU857,$A$879:$F$2524,6,FALSE)</f>
        <v>174</v>
      </c>
      <c r="BCY857" s="179" t="s">
        <v>61</v>
      </c>
      <c r="BCZ857" s="10">
        <f>BCX857*1.5*BCW857</f>
        <v>261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VLOOKUP(BDD857,$A$879:$F$2524,6,FALSE)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VLOOKUP(BDM857,$A$879:$F$2524,6,FALSE)</f>
        <v>174</v>
      </c>
      <c r="BDQ857" s="179" t="s">
        <v>61</v>
      </c>
      <c r="BDR857" s="10">
        <f>BDP857*1.5*BDO857</f>
        <v>261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VLOOKUP(BDV857,$A$879:$F$2524,6,FALSE)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VLOOKUP(BEE857,$A$879:$F$2524,6,FALSE)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VLOOKUP(BEN857,$A$879:$F$2524,6,FALSE)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VLOOKUP(BEW857,$A$879:$F$2524,6,FALSE)</f>
        <v>5</v>
      </c>
      <c r="BFA857" s="179" t="s">
        <v>61</v>
      </c>
      <c r="BFB857" s="10">
        <f>BEZ857*1.5*BEY857</f>
        <v>7.5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VLOOKUP(BFF857,$A$879:$F$2524,6,FALSE)</f>
        <v>5</v>
      </c>
      <c r="BFJ857" s="179" t="s">
        <v>61</v>
      </c>
      <c r="BFK857" s="10">
        <f>BFI857*1.5*BFH857</f>
        <v>7.5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VLOOKUP(BFO857,$A$879:$F$2524,6,FALSE)</f>
        <v>15</v>
      </c>
      <c r="BFS857" s="179" t="s">
        <v>61</v>
      </c>
      <c r="BFT857" s="10">
        <f>BFR857*1.5*BFQ857</f>
        <v>22.5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VLOOKUP(BFX857,$A$879:$F$2524,6,FALSE)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VLOOKUP(BGG857,$A$879:$F$2524,6,FALSE)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VLOOKUP(BGP857,$A$879:$F$2524,6,FALSE)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VLOOKUP(BGY857,$A$879:$F$2524,6,FALSE)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VLOOKUP(B858,$A$879:$F$2524,6,FALSE)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VLOOKUP(K858,$A$879:$F$2524,6,FALSE)</f>
        <v>160</v>
      </c>
      <c r="O858" s="179" t="s">
        <v>63</v>
      </c>
      <c r="P858" s="10">
        <f>N858*1.4</f>
        <v>224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VLOOKUP(T858,$A$879:$F$2524,6,FALSE)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VLOOKUP(AC858,$A$879:$F$2524,6,FALSE)</f>
        <v>34</v>
      </c>
      <c r="AG858" s="179" t="s">
        <v>63</v>
      </c>
      <c r="AH858" s="10">
        <f>AF858*1.4</f>
        <v>47.599999999999994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VLOOKUP(AL858,$A$879:$F$2524,6,FALSE)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VLOOKUP(AU858,$A$879:$F$2524,6,FALSE)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VLOOKUP(BD858,$A$879:$F$2524,6,FALSE)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VLOOKUP(BM858,$A$879:$F$2524,6,FALSE)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VLOOKUP(BV858,$A$879:$F$2524,6,FALSE)</f>
        <v>160</v>
      </c>
      <c r="BZ858" s="179" t="s">
        <v>63</v>
      </c>
      <c r="CA858" s="10">
        <f>BY858*1.4</f>
        <v>224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VLOOKUP(CE858,$A$879:$F$2524,6,FALSE)</f>
        <v>160</v>
      </c>
      <c r="CI858" s="179" t="s">
        <v>63</v>
      </c>
      <c r="CJ858" s="10">
        <f>CH858*1.4</f>
        <v>224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VLOOKUP(CN858,$A$879:$F$2524,6,FALSE)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VLOOKUP(CW858,$A$879:$F$2524,6,FALSE)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VLOOKUP(DF858,$A$879:$F$2524,6,FALSE)</f>
        <v>15</v>
      </c>
      <c r="DJ858" s="179" t="s">
        <v>63</v>
      </c>
      <c r="DK858" s="10">
        <f>DI858*1.4</f>
        <v>21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VLOOKUP(DO858,$A$879:$F$2524,6,FALSE)</f>
        <v>160</v>
      </c>
      <c r="DS858" s="179" t="s">
        <v>63</v>
      </c>
      <c r="DT858" s="10">
        <f>DR858*1.4</f>
        <v>224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VLOOKUP(DX858,$A$879:$F$2524,6,FALSE)</f>
        <v>160</v>
      </c>
      <c r="EB858" s="179" t="s">
        <v>63</v>
      </c>
      <c r="EC858" s="10">
        <f>EA858*1.4</f>
        <v>224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VLOOKUP(EG858,$A$879:$F$2524,6,FALSE)</f>
        <v>34</v>
      </c>
      <c r="EK858" s="179" t="s">
        <v>63</v>
      </c>
      <c r="EL858" s="10">
        <f>EJ858*1.4</f>
        <v>47.599999999999994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VLOOKUP(EP858,$A$879:$F$2524,6,FALSE)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VLOOKUP(EY858,$A$879:$F$2524,6,FALSE)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VLOOKUP(FH858,$A$879:$F$2524,6,FALSE)</f>
        <v>160</v>
      </c>
      <c r="FL858" s="179" t="s">
        <v>63</v>
      </c>
      <c r="FM858" s="10">
        <f>FK858*1.4</f>
        <v>224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VLOOKUP(FQ858,$A$879:$F$2524,6,FALSE)</f>
        <v>160</v>
      </c>
      <c r="FU858" s="179" t="s">
        <v>63</v>
      </c>
      <c r="FV858" s="10">
        <f>FT858*1.4</f>
        <v>224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VLOOKUP(FZ858,$A$879:$F$2524,6,FALSE)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VLOOKUP(GI858,$A$879:$F$2524,6,FALSE)</f>
        <v>174</v>
      </c>
      <c r="GM858" s="179" t="s">
        <v>63</v>
      </c>
      <c r="GN858" s="10">
        <f>GL858*1.4</f>
        <v>243.6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VLOOKUP(GR858,$A$879:$F$2524,6,FALSE)</f>
        <v>174</v>
      </c>
      <c r="GV858" s="179" t="s">
        <v>63</v>
      </c>
      <c r="GW858" s="10">
        <f>GU858*1.4</f>
        <v>243.6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VLOOKUP(HA858,$A$879:$F$2524,6,FALSE)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VLOOKUP(HJ858,$A$879:$F$2524,6,FALSE)</f>
        <v>34</v>
      </c>
      <c r="HN858" s="179" t="s">
        <v>63</v>
      </c>
      <c r="HO858" s="10">
        <f>HM858*1.4</f>
        <v>47.599999999999994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VLOOKUP(HS858,$A$879:$F$2524,6,FALSE)</f>
        <v>34</v>
      </c>
      <c r="HW858" s="179" t="s">
        <v>63</v>
      </c>
      <c r="HX858" s="10">
        <f>HV858*1.4</f>
        <v>47.599999999999994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VLOOKUP(IB858,$A$879:$F$2524,6,FALSE)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VLOOKUP(IK858,$A$879:$F$2524,6,FALSE)</f>
        <v>34</v>
      </c>
      <c r="IO858" s="179" t="s">
        <v>63</v>
      </c>
      <c r="IP858" s="10">
        <f>IN858*1.4</f>
        <v>47.599999999999994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VLOOKUP(IT858,$A$879:$F$2524,6,FALSE)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VLOOKUP(JC858,$A$879:$F$2524,6,FALSE)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VLOOKUP(JL858,$A$879:$F$2524,6,FALSE)</f>
        <v>174</v>
      </c>
      <c r="JP858" s="179" t="s">
        <v>63</v>
      </c>
      <c r="JQ858" s="10">
        <f>JO858*1.4</f>
        <v>243.6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VLOOKUP(JU858,$A$879:$F$2524,6,FALSE)</f>
        <v>160</v>
      </c>
      <c r="JY858" s="179" t="s">
        <v>63</v>
      </c>
      <c r="JZ858" s="10">
        <f>JX858*1.4</f>
        <v>224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VLOOKUP(KD858,$A$879:$F$2524,6,FALSE)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VLOOKUP(KM858,$A$879:$F$2524,6,FALSE)</f>
        <v>34</v>
      </c>
      <c r="KQ858" s="179" t="s">
        <v>63</v>
      </c>
      <c r="KR858" s="10">
        <f>KP858*1.4</f>
        <v>47.599999999999994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VLOOKUP(KV858,$A$879:$F$2524,6,FALSE)</f>
        <v>34</v>
      </c>
      <c r="KZ858" s="179" t="s">
        <v>63</v>
      </c>
      <c r="LA858" s="10">
        <f>KY858*1.4</f>
        <v>47.599999999999994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VLOOKUP(LE858,$A$879:$F$2524,6,FALSE)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VLOOKUP(LN858,$A$879:$F$2524,6,FALSE)</f>
        <v>34</v>
      </c>
      <c r="LR858" s="179" t="s">
        <v>63</v>
      </c>
      <c r="LS858" s="10">
        <f>LQ858*1.4</f>
        <v>47.599999999999994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VLOOKUP(LW858,$A$879:$F$2524,6,FALSE)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VLOOKUP(MF858,$A$879:$F$2524,6,FALSE)</f>
        <v>34</v>
      </c>
      <c r="MJ858" s="179" t="s">
        <v>63</v>
      </c>
      <c r="MK858" s="10">
        <f>MI858*1.4</f>
        <v>47.599999999999994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VLOOKUP(MO858,$A$879:$F$2524,6,FALSE)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VLOOKUP(MX858,$A$879:$F$2524,6,FALSE)</f>
        <v>169</v>
      </c>
      <c r="NB858" s="179" t="s">
        <v>63</v>
      </c>
      <c r="NC858" s="10">
        <f>NA858*1.4</f>
        <v>236.6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VLOOKUP(NG858,$A$879:$F$2524,6,FALSE)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VLOOKUP(NP858,$A$879:$F$2524,6,FALSE)</f>
        <v>15</v>
      </c>
      <c r="NT858" s="179" t="s">
        <v>63</v>
      </c>
      <c r="NU858" s="10">
        <f>NS858*1.4</f>
        <v>21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VLOOKUP(NY858,$A$879:$F$2524,6,FALSE)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VLOOKUP(OH858,$A$879:$F$2524,6,FALSE)</f>
        <v>15</v>
      </c>
      <c r="OL858" s="179" t="s">
        <v>63</v>
      </c>
      <c r="OM858" s="10">
        <f>OK858*1.4</f>
        <v>21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VLOOKUP(OQ858,$A$879:$F$2524,6,FALSE)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VLOOKUP(OZ858,$A$879:$F$2524,6,FALSE)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VLOOKUP(PI858,$A$879:$F$2524,6,FALSE)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VLOOKUP(PR858,$A$879:$F$2524,6,FALSE)</f>
        <v>34</v>
      </c>
      <c r="PV858" s="179" t="s">
        <v>63</v>
      </c>
      <c r="PW858" s="10">
        <f>PU858*1.4</f>
        <v>47.599999999999994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VLOOKUP(QA858,$A$879:$F$2524,6,FALSE)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VLOOKUP(QJ858,$A$879:$F$2524,6,FALSE)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VLOOKUP(QS858,$A$879:$F$2524,6,FALSE)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VLOOKUP(RB858,$A$879:$F$2524,6,FALSE)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VLOOKUP(RK858,$A$879:$F$2524,6,FALSE)</f>
        <v>34</v>
      </c>
      <c r="RO858" s="179" t="s">
        <v>63</v>
      </c>
      <c r="RP858" s="10">
        <f>RN858*1.4</f>
        <v>47.599999999999994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VLOOKUP(RT858,$A$879:$F$2524,6,FALSE)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VLOOKUP(SC858,$A$879:$F$2524,6,FALSE)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VLOOKUP(SL858,$A$879:$F$2524,6,FALSE)</f>
        <v>160</v>
      </c>
      <c r="SP858" s="179" t="s">
        <v>63</v>
      </c>
      <c r="SQ858" s="10">
        <f>SO858*1.4</f>
        <v>224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VLOOKUP(SU858,$A$879:$F$2524,6,FALSE)</f>
        <v>34</v>
      </c>
      <c r="SY858" s="179" t="s">
        <v>63</v>
      </c>
      <c r="SZ858" s="10">
        <f>SX858*1.4</f>
        <v>47.599999999999994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VLOOKUP(TD858,$A$879:$F$2524,6,FALSE)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VLOOKUP(TM858,$A$879:$F$2524,6,FALSE)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VLOOKUP(TV858,$A$879:$F$2524,6,FALSE)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VLOOKUP(UE858,$A$879:$F$2524,6,FALSE)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VLOOKUP(UN858,$A$879:$F$2524,6,FALSE)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VLOOKUP(UW858,$A$879:$F$2524,6,FALSE)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VLOOKUP(VF858,$A$879:$F$2524,6,FALSE)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VLOOKUP(VO858,$A$879:$F$2524,6,FALSE)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VLOOKUP(VX858,$A$879:$F$2524,6,FALSE)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VLOOKUP(WG858,$A$879:$F$2524,6,FALSE)</f>
        <v>34</v>
      </c>
      <c r="WK858" s="179" t="s">
        <v>63</v>
      </c>
      <c r="WL858" s="10">
        <f>WJ858*1.4</f>
        <v>47.599999999999994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VLOOKUP(WP858,$A$879:$F$2524,6,FALSE)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VLOOKUP(WY858,$A$879:$F$2524,6,FALSE)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VLOOKUP(XH858,$A$879:$F$2524,6,FALSE)</f>
        <v>160</v>
      </c>
      <c r="XL858" s="179" t="s">
        <v>63</v>
      </c>
      <c r="XM858" s="10">
        <f>XK858*1.4</f>
        <v>224</v>
      </c>
      <c r="XO858" s="239"/>
      <c r="XP858" s="179" t="s">
        <v>116</v>
      </c>
      <c r="XQ858" s="361" t="s">
        <v>623</v>
      </c>
      <c r="XS858" s="180"/>
      <c r="XT858" s="180">
        <f>VLOOKUP(XQ858,$A$879:$F$2524,6,FALSE)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VLOOKUP(XZ858,$A$879:$F$2524,6,FALSE)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VLOOKUP(YI858,$A$879:$F$2524,6,FALSE)</f>
        <v>160</v>
      </c>
      <c r="YM858" s="179" t="s">
        <v>63</v>
      </c>
      <c r="YN858" s="10">
        <f>YL858*1.4</f>
        <v>224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VLOOKUP(YR858,$A$879:$F$2524,6,FALSE)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VLOOKUP(ZA858,$A$879:$F$2524,6,FALSE)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1" t="s">
        <v>1148</v>
      </c>
      <c r="ZL858" s="180"/>
      <c r="ZM858" s="180">
        <f>VLOOKUP(ZJ858,$A$879:$F$2524,6,FALSE)</f>
        <v>174</v>
      </c>
      <c r="ZN858" s="179" t="s">
        <v>63</v>
      </c>
      <c r="ZO858" s="10">
        <f>ZM858*1.4</f>
        <v>243.6</v>
      </c>
      <c r="ZQ858" s="239"/>
      <c r="ZR858" s="179" t="s">
        <v>116</v>
      </c>
      <c r="ZS858" s="361" t="s">
        <v>517</v>
      </c>
      <c r="ZU858" s="180"/>
      <c r="ZV858" s="180">
        <f>VLOOKUP(ZS858,$A$879:$F$2524,6,FALSE)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VLOOKUP(AAB858,$A$879:$F$2524,6,FALSE)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VLOOKUP(AAK858,$A$879:$F$2524,6,FALSE)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VLOOKUP(AAT858,$A$879:$F$2524,6,FALSE)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VLOOKUP(ABC858,$A$879:$F$2524,6,FALSE)</f>
        <v>174</v>
      </c>
      <c r="ABG858" s="179" t="s">
        <v>63</v>
      </c>
      <c r="ABH858" s="10">
        <f>ABF858*1.4</f>
        <v>243.6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VLOOKUP(ABL858,$A$879:$F$2524,6,FALSE)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VLOOKUP(ABU858,$A$879:$F$2524,6,FALSE)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VLOOKUP(ACD858,$A$879:$F$2524,6,FALSE)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VLOOKUP(ACM858,$A$879:$F$2524,6,FALSE)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VLOOKUP(ACV858,$A$879:$F$2524,6,FALSE)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VLOOKUP(ADE858,$A$879:$F$2524,6,FALSE)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VLOOKUP(ADN858,$A$879:$F$2524,6,FALSE)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VLOOKUP(ADW858,$A$879:$F$2524,6,FALSE)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VLOOKUP(AEF858,$A$879:$F$2524,6,FALSE)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VLOOKUP(AEO858,$A$879:$F$2524,6,FALSE)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VLOOKUP(AEX858,$A$879:$F$2524,6,FALSE)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VLOOKUP(AFG858,$A$879:$F$2524,6,FALSE)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VLOOKUP(AFP858,$A$879:$F$2524,6,FALSE)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VLOOKUP(AFY858,$A$879:$F$2524,6,FALSE)</f>
        <v>15</v>
      </c>
      <c r="AGC858" s="179" t="s">
        <v>63</v>
      </c>
      <c r="AGD858" s="10">
        <f>AGB858*1.4</f>
        <v>21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VLOOKUP(AGH858,$A$879:$F$2524,6,FALSE)</f>
        <v>169</v>
      </c>
      <c r="AGL858" s="179" t="s">
        <v>63</v>
      </c>
      <c r="AGM858" s="10">
        <f>AGK858*1.4</f>
        <v>236.6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VLOOKUP(AGQ858,$A$879:$F$2524,6,FALSE)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VLOOKUP(AGZ858,$A$879:$F$2524,6,FALSE)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3254</v>
      </c>
      <c r="AHK858" s="180"/>
      <c r="AHL858" s="180">
        <f>VLOOKUP(AHI858,$A$879:$F$2524,6,FALSE)</f>
        <v>160</v>
      </c>
      <c r="AHM858" s="179" t="s">
        <v>63</v>
      </c>
      <c r="AHN858" s="10">
        <f>AHL858*1.4</f>
        <v>224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VLOOKUP(AHR858,$A$879:$F$2524,6,FALSE)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VLOOKUP(AIA858,$A$879:$F$2524,6,FALSE)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VLOOKUP(AIJ858,$A$879:$F$2524,6,FALSE)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VLOOKUP(AIS858,$A$879:$F$2524,6,FALSE)</f>
        <v>15</v>
      </c>
      <c r="AIW858" s="179" t="s">
        <v>63</v>
      </c>
      <c r="AIX858" s="10">
        <f>AIV858*1.4</f>
        <v>21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VLOOKUP(AJB858,$A$879:$F$2524,6,FALSE)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VLOOKUP(AJK858,$A$879:$F$2524,6,FALSE)</f>
        <v>34</v>
      </c>
      <c r="AJO858" s="179" t="s">
        <v>63</v>
      </c>
      <c r="AJP858" s="10">
        <f>AJN858*1.4</f>
        <v>47.599999999999994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VLOOKUP(AJT858,$A$879:$F$2524,6,FALSE)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VLOOKUP(AKC858,$A$879:$F$2524,6,FALSE)</f>
        <v>5</v>
      </c>
      <c r="AKG858" s="179" t="s">
        <v>63</v>
      </c>
      <c r="AKH858" s="10">
        <f>AKF858*1.4</f>
        <v>7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VLOOKUP(AKL858,$A$879:$F$2524,6,FALSE)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VLOOKUP(AKU858,$A$879:$F$2524,6,FALSE)</f>
        <v>15</v>
      </c>
      <c r="AKY858" s="179" t="s">
        <v>63</v>
      </c>
      <c r="AKZ858" s="10">
        <f>AKX858*1.4</f>
        <v>21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VLOOKUP(ALD858,$A$879:$F$2524,6,FALSE)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VLOOKUP(ALM858,$A$879:$F$2524,6,FALSE)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VLOOKUP(ALV858,$A$879:$F$2524,6,FALSE)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VLOOKUP(AME858,$A$879:$F$2524,6,FALSE)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VLOOKUP(AMN858,$A$879:$F$2524,6,FALSE)</f>
        <v>5</v>
      </c>
      <c r="AMR858" s="179" t="s">
        <v>63</v>
      </c>
      <c r="AMS858" s="10">
        <f>AMQ858*1.4</f>
        <v>7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VLOOKUP(AMW858,$A$879:$F$2524,6,FALSE)</f>
        <v>15</v>
      </c>
      <c r="ANA858" s="179" t="s">
        <v>63</v>
      </c>
      <c r="ANB858" s="10">
        <f>AMZ858*1.4</f>
        <v>21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VLOOKUP(ANF858,$A$879:$F$2524,6,FALSE)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VLOOKUP(ANO858,$A$879:$F$2524,6,FALSE)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VLOOKUP(ANX858,$A$879:$F$2524,6,FALSE)</f>
        <v>174</v>
      </c>
      <c r="AOB858" s="179" t="s">
        <v>63</v>
      </c>
      <c r="AOC858" s="10">
        <f>AOA858*1.4</f>
        <v>243.6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VLOOKUP(AOG858,$A$879:$F$2524,6,FALSE)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VLOOKUP(AOP858,$A$879:$F$2524,6,FALSE)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3253</v>
      </c>
      <c r="APA858" s="180"/>
      <c r="APB858" s="180">
        <f>VLOOKUP(AOY858,$A$879:$F$2524,6,FALSE)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VLOOKUP(APH858,$A$879:$F$2524,6,FALSE)</f>
        <v>15</v>
      </c>
      <c r="APL858" s="179" t="s">
        <v>63</v>
      </c>
      <c r="APM858" s="10">
        <f>APK858*1.4</f>
        <v>21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VLOOKUP(APQ858,$A$879:$F$2524,6,FALSE)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VLOOKUP(APZ858,$A$879:$F$2524,6,FALSE)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VLOOKUP(AQI858,$A$879:$F$2524,6,FALSE)</f>
        <v>43</v>
      </c>
      <c r="AQM858" s="179" t="s">
        <v>63</v>
      </c>
      <c r="AQN858" s="10">
        <f>AQL858*1.4</f>
        <v>60.199999999999996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VLOOKUP(AQR858,$A$879:$F$2524,6,FALSE)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VLOOKUP(ARA858,$A$879:$F$2524,6,FALSE)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VLOOKUP(ARJ858,$A$879:$F$2524,6,FALSE)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VLOOKUP(ARS858,$A$879:$F$2524,6,FALSE)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VLOOKUP(ASB858,$A$879:$F$2524,6,FALSE)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VLOOKUP(ASK858,$A$879:$F$2524,6,FALSE)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VLOOKUP(AST858,$A$879:$F$2524,6,FALSE)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VLOOKUP(ATC858,$A$879:$F$2524,6,FALSE)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VLOOKUP(ATL858,$A$879:$F$2524,6,FALSE)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VLOOKUP(ATU858,$A$879:$F$2524,6,FALSE)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VLOOKUP(AUD858,$A$879:$F$2524,6,FALSE)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VLOOKUP(AUM858,$A$879:$F$2524,6,FALSE)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VLOOKUP(AUV858,$A$879:$F$2524,6,FALSE)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VLOOKUP(AVE858,$A$879:$F$2524,6,FALSE)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VLOOKUP(AVN858,$A$879:$F$2524,6,FALSE)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VLOOKUP(AVW858,$A$879:$F$2524,6,FALSE)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VLOOKUP(AWF858,$A$879:$F$2524,6,FALSE)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VLOOKUP(AWO858,$A$879:$F$2524,6,FALSE)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VLOOKUP(AWX858,$A$879:$F$2524,6,FALSE)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VLOOKUP(AXG858,$A$879:$F$2524,6,FALSE)</f>
        <v>15</v>
      </c>
      <c r="AXK858" s="179" t="s">
        <v>63</v>
      </c>
      <c r="AXL858" s="10">
        <f>AXJ858*1.4</f>
        <v>21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VLOOKUP(AXP858,$A$879:$F$2524,6,FALSE)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VLOOKUP(AXY858,$A$879:$F$2524,6,FALSE)</f>
        <v>34</v>
      </c>
      <c r="AYC858" s="179" t="s">
        <v>63</v>
      </c>
      <c r="AYD858" s="10">
        <f>AYB858*1.4</f>
        <v>47.599999999999994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VLOOKUP(AYH858,$A$879:$F$2524,6,FALSE)</f>
        <v>17</v>
      </c>
      <c r="AYL858" s="179" t="s">
        <v>63</v>
      </c>
      <c r="AYM858" s="10">
        <f>AYK858*1.4</f>
        <v>23.799999999999997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VLOOKUP(AYQ858,$A$879:$F$2524,6,FALSE)</f>
        <v>15</v>
      </c>
      <c r="AYU858" s="179" t="s">
        <v>63</v>
      </c>
      <c r="AYV858" s="10">
        <f>AYT858*1.4</f>
        <v>21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VLOOKUP(AYZ858,$A$879:$F$2524,6,FALSE)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VLOOKUP(AZI858,$A$879:$F$2524,6,FALSE)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VLOOKUP(AZR858,$A$879:$F$2524,6,FALSE)</f>
        <v>17</v>
      </c>
      <c r="AZV858" s="179" t="s">
        <v>63</v>
      </c>
      <c r="AZW858" s="10">
        <f>AZU858*1.4</f>
        <v>23.799999999999997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VLOOKUP(BAA858,$A$879:$F$2524,6,FALSE)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3254</v>
      </c>
      <c r="BAL858" s="180"/>
      <c r="BAM858" s="180">
        <f>VLOOKUP(BAJ858,$A$879:$F$2524,6,FALSE)</f>
        <v>160</v>
      </c>
      <c r="BAN858" s="179" t="s">
        <v>63</v>
      </c>
      <c r="BAO858" s="10">
        <f>BAM858*1.4</f>
        <v>224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VLOOKUP(BAS858,$A$879:$F$2524,6,FALSE)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VLOOKUP(BBB858,$A$879:$F$2524,6,FALSE)</f>
        <v>23</v>
      </c>
      <c r="BBF858" s="179" t="s">
        <v>63</v>
      </c>
      <c r="BBG858" s="10">
        <f>BBE858*1.4</f>
        <v>32.199999999999996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VLOOKUP(BBK858,$A$879:$F$2524,6,FALSE)</f>
        <v>169</v>
      </c>
      <c r="BBO858" s="179" t="s">
        <v>63</v>
      </c>
      <c r="BBP858" s="10">
        <f>BBN858*1.4</f>
        <v>236.6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VLOOKUP(BBT858,$A$879:$F$2524,6,FALSE)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VLOOKUP(BCC858,$A$879:$F$2524,6,FALSE)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VLOOKUP(BCL858,$A$879:$F$2524,6,FALSE)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VLOOKUP(BCU858,$A$879:$F$2524,6,FALSE)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VLOOKUP(BDD858,$A$879:$F$2524,6,FALSE)</f>
        <v>174</v>
      </c>
      <c r="BDH858" s="179" t="s">
        <v>63</v>
      </c>
      <c r="BDI858" s="10">
        <f>BDG858*1.4</f>
        <v>243.6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VLOOKUP(BDM858,$A$879:$F$2524,6,FALSE)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VLOOKUP(BDV858,$A$879:$F$2524,6,FALSE)</f>
        <v>15</v>
      </c>
      <c r="BDZ858" s="179" t="s">
        <v>63</v>
      </c>
      <c r="BEA858" s="10">
        <f>BDY858*1.4</f>
        <v>21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VLOOKUP(BEE858,$A$879:$F$2524,6,FALSE)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VLOOKUP(BEN858,$A$879:$F$2524,6,FALSE)</f>
        <v>5</v>
      </c>
      <c r="BER858" s="179" t="s">
        <v>63</v>
      </c>
      <c r="BES858" s="10">
        <f>BEQ858*1.4</f>
        <v>7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VLOOKUP(BEW858,$A$879:$F$2524,6,FALSE)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VLOOKUP(BFF858,$A$879:$F$2524,6,FALSE)</f>
        <v>174</v>
      </c>
      <c r="BFJ858" s="179" t="s">
        <v>63</v>
      </c>
      <c r="BFK858" s="10">
        <f>BFI858*1.4</f>
        <v>243.6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VLOOKUP(BFO858,$A$879:$F$2524,6,FALSE)</f>
        <v>34</v>
      </c>
      <c r="BFS858" s="179" t="s">
        <v>63</v>
      </c>
      <c r="BFT858" s="10">
        <f>BFR858*1.4</f>
        <v>47.599999999999994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VLOOKUP(BFX858,$A$879:$F$2524,6,FALSE)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VLOOKUP(BGG858,$A$879:$F$2524,6,FALSE)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VLOOKUP(BGP858,$A$879:$F$2524,6,FALSE)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VLOOKUP(BGY858,$A$879:$F$2524,6,FALSE)</f>
        <v>15</v>
      </c>
      <c r="BHC858" s="179" t="s">
        <v>63</v>
      </c>
      <c r="BHD858" s="10">
        <f>BHB858*1.4</f>
        <v>21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VLOOKUP(B859,$A$879:$F$2524,6,FALSE)</f>
        <v>34</v>
      </c>
      <c r="F859" s="179" t="s">
        <v>65</v>
      </c>
      <c r="G859" s="10">
        <f>E859*1.3</f>
        <v>44.2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VLOOKUP(K859,$A$879:$F$2524,6,FALSE)</f>
        <v>39</v>
      </c>
      <c r="O859" s="179" t="s">
        <v>65</v>
      </c>
      <c r="P859" s="10">
        <f>N859*1.3</f>
        <v>50.7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VLOOKUP(T859,$A$879:$F$2524,6,FALSE)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VLOOKUP(AC859,$A$879:$F$2524,6,FALSE)</f>
        <v>169</v>
      </c>
      <c r="AG859" s="179" t="s">
        <v>65</v>
      </c>
      <c r="AH859" s="10">
        <f>AF859*1.3</f>
        <v>219.70000000000002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VLOOKUP(AL859,$A$879:$F$2524,6,FALSE)</f>
        <v>34</v>
      </c>
      <c r="AP859" s="179" t="s">
        <v>65</v>
      </c>
      <c r="AQ859" s="10">
        <f>AO859*1.3</f>
        <v>44.2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VLOOKUP(AU859,$A$879:$F$2524,6,FALSE)</f>
        <v>174</v>
      </c>
      <c r="AY859" s="179" t="s">
        <v>65</v>
      </c>
      <c r="AZ859" s="10">
        <f>AX859*1.3</f>
        <v>226.20000000000002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VLOOKUP(BD859,$A$879:$F$2524,6,FALSE)</f>
        <v>34</v>
      </c>
      <c r="BH859" s="179" t="s">
        <v>65</v>
      </c>
      <c r="BI859" s="10">
        <f>BG859*1.3</f>
        <v>44.2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VLOOKUP(BM859,$A$879:$F$2524,6,FALSE)</f>
        <v>15</v>
      </c>
      <c r="BQ859" s="179" t="s">
        <v>65</v>
      </c>
      <c r="BR859" s="10">
        <f>BP859*1.3</f>
        <v>19.5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VLOOKUP(BV859,$A$879:$F$2524,6,FALSE)</f>
        <v>174</v>
      </c>
      <c r="BZ859" s="179" t="s">
        <v>65</v>
      </c>
      <c r="CA859" s="10">
        <f>BY859*1.3</f>
        <v>226.20000000000002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VLOOKUP(CE859,$A$879:$F$2524,6,FALSE)</f>
        <v>39</v>
      </c>
      <c r="CI859" s="179" t="s">
        <v>65</v>
      </c>
      <c r="CJ859" s="10">
        <f>CH859*1.3</f>
        <v>50.7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VLOOKUP(CN859,$A$879:$F$2524,6,FALSE)</f>
        <v>34</v>
      </c>
      <c r="CR859" s="179" t="s">
        <v>65</v>
      </c>
      <c r="CS859" s="10">
        <f>CQ859*1.3</f>
        <v>44.2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VLOOKUP(CW859,$A$879:$F$2524,6,FALSE)</f>
        <v>34</v>
      </c>
      <c r="DA859" s="179" t="s">
        <v>65</v>
      </c>
      <c r="DB859" s="10">
        <f>CZ859*1.3</f>
        <v>44.2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VLOOKUP(DF859,$A$879:$F$2524,6,FALSE)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VLOOKUP(DO859,$A$879:$F$2524,6,FALSE)</f>
        <v>15</v>
      </c>
      <c r="DS859" s="179" t="s">
        <v>65</v>
      </c>
      <c r="DT859" s="10">
        <f>DR859*1.3</f>
        <v>19.5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VLOOKUP(DX859,$A$879:$F$2524,6,FALSE)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VLOOKUP(EG859,$A$879:$F$2524,6,FALSE)</f>
        <v>160</v>
      </c>
      <c r="EK859" s="179" t="s">
        <v>65</v>
      </c>
      <c r="EL859" s="10">
        <f>EJ859*1.3</f>
        <v>208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VLOOKUP(EP859,$A$879:$F$2524,6,FALSE)</f>
        <v>174</v>
      </c>
      <c r="ET859" s="179" t="s">
        <v>65</v>
      </c>
      <c r="EU859" s="10">
        <f>ES859*1.3</f>
        <v>226.20000000000002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VLOOKUP(EY859,$A$879:$F$2524,6,FALSE)</f>
        <v>34</v>
      </c>
      <c r="FC859" s="179" t="s">
        <v>65</v>
      </c>
      <c r="FD859" s="10">
        <f>FB859*1.3</f>
        <v>44.2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VLOOKUP(FH859,$A$879:$F$2524,6,FALSE)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VLOOKUP(FQ859,$A$879:$F$2524,6,FALSE)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VLOOKUP(FZ859,$A$879:$F$2524,6,FALSE)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VLOOKUP(GI859,$A$879:$F$2524,6,FALSE)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VLOOKUP(GR859,$A$879:$F$2524,6,FALSE)</f>
        <v>34</v>
      </c>
      <c r="GV859" s="179" t="s">
        <v>65</v>
      </c>
      <c r="GW859" s="10">
        <f>GU859*1.3</f>
        <v>44.2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VLOOKUP(HA859,$A$879:$F$2524,6,FALSE)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VLOOKUP(HJ859,$A$879:$F$2524,6,FALSE)</f>
        <v>174</v>
      </c>
      <c r="HN859" s="179" t="s">
        <v>65</v>
      </c>
      <c r="HO859" s="10">
        <f>HM859*1.3</f>
        <v>226.20000000000002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VLOOKUP(HS859,$A$879:$F$2524,6,FALSE)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VLOOKUP(IB859,$A$879:$F$2524,6,FALSE)</f>
        <v>174</v>
      </c>
      <c r="IF859" s="179" t="s">
        <v>65</v>
      </c>
      <c r="IG859" s="10">
        <f>IE859*1.3</f>
        <v>226.20000000000002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VLOOKUP(IK859,$A$879:$F$2524,6,FALSE)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VLOOKUP(IT859,$A$879:$F$2524,6,FALSE)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VLOOKUP(JC859,$A$879:$F$2524,6,FALSE)</f>
        <v>34</v>
      </c>
      <c r="JG859" s="179" t="s">
        <v>65</v>
      </c>
      <c r="JH859" s="10">
        <f>JF859*1.3</f>
        <v>44.2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VLOOKUP(JL859,$A$879:$F$2524,6,FALSE)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VLOOKUP(JU859,$A$879:$F$2524,6,FALSE)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VLOOKUP(KD859,$A$879:$F$2524,6,FALSE)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VLOOKUP(KM859,$A$879:$F$2524,6,FALSE)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VLOOKUP(KV859,$A$879:$F$2524,6,FALSE)</f>
        <v>15</v>
      </c>
      <c r="KZ859" s="179" t="s">
        <v>65</v>
      </c>
      <c r="LA859" s="10">
        <f>KY859*1.3</f>
        <v>19.5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VLOOKUP(LE859,$A$879:$F$2524,6,FALSE)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VLOOKUP(LN859,$A$879:$F$2524,6,FALSE)</f>
        <v>169</v>
      </c>
      <c r="LR859" s="179" t="s">
        <v>65</v>
      </c>
      <c r="LS859" s="10">
        <f>LQ859*1.3</f>
        <v>219.70000000000002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VLOOKUP(LW859,$A$879:$F$2524,6,FALSE)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VLOOKUP(MF859,$A$879:$F$2524,6,FALSE)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VLOOKUP(MO859,$A$879:$F$2524,6,FALSE)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VLOOKUP(MX859,$A$879:$F$2524,6,FALSE)</f>
        <v>34</v>
      </c>
      <c r="NB859" s="179" t="s">
        <v>65</v>
      </c>
      <c r="NC859" s="10">
        <f>NA859*1.3</f>
        <v>44.2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VLOOKUP(NG859,$A$879:$F$2524,6,FALSE)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VLOOKUP(NP859,$A$879:$F$2524,6,FALSE)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VLOOKUP(NY859,$A$879:$F$2524,6,FALSE)</f>
        <v>160</v>
      </c>
      <c r="OC859" s="179" t="s">
        <v>65</v>
      </c>
      <c r="OD859" s="10">
        <f>OB859*1.3</f>
        <v>208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VLOOKUP(OH859,$A$879:$F$2524,6,FALSE)</f>
        <v>5</v>
      </c>
      <c r="OL859" s="179" t="s">
        <v>65</v>
      </c>
      <c r="OM859" s="10">
        <f>OK859*1.3</f>
        <v>6.5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VLOOKUP(OQ859,$A$879:$F$2524,6,FALSE)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VLOOKUP(OZ859,$A$879:$F$2524,6,FALSE)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VLOOKUP(PI859,$A$879:$F$2524,6,FALSE)</f>
        <v>34</v>
      </c>
      <c r="PM859" s="179" t="s">
        <v>65</v>
      </c>
      <c r="PN859" s="10">
        <f>PL859*1.3</f>
        <v>44.2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VLOOKUP(PR859,$A$879:$F$2524,6,FALSE)</f>
        <v>17</v>
      </c>
      <c r="PV859" s="179" t="s">
        <v>65</v>
      </c>
      <c r="PW859" s="10">
        <f>PU859*1.3</f>
        <v>22.1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VLOOKUP(QA859,$A$879:$F$2524,6,FALSE)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VLOOKUP(QJ859,$A$879:$F$2524,6,FALSE)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VLOOKUP(QS859,$A$879:$F$2524,6,FALSE)</f>
        <v>34</v>
      </c>
      <c r="QW859" s="179" t="s">
        <v>65</v>
      </c>
      <c r="QX859" s="10">
        <f>QV859*1.3</f>
        <v>44.2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VLOOKUP(RB859,$A$879:$F$2524,6,FALSE)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VLOOKUP(RK859,$A$879:$F$2524,6,FALSE)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VLOOKUP(RT859,$A$879:$F$2524,6,FALSE)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VLOOKUP(SC859,$A$879:$F$2524,6,FALSE)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VLOOKUP(SL859,$A$879:$F$2524,6,FALSE)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VLOOKUP(SU859,$A$879:$F$2524,6,FALSE)</f>
        <v>160</v>
      </c>
      <c r="SY859" s="179" t="s">
        <v>65</v>
      </c>
      <c r="SZ859" s="10">
        <f>SX859*1.3</f>
        <v>208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VLOOKUP(TD859,$A$879:$F$2524,6,FALSE)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VLOOKUP(TM859,$A$879:$F$2524,6,FALSE)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VLOOKUP(TV859,$A$879:$F$2524,6,FALSE)</f>
        <v>10</v>
      </c>
      <c r="TZ859" s="179" t="s">
        <v>65</v>
      </c>
      <c r="UA859" s="10">
        <f>TY859*1.3</f>
        <v>13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VLOOKUP(UE859,$A$879:$F$2524,6,FALSE)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VLOOKUP(UN859,$A$879:$F$2524,6,FALSE)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VLOOKUP(UW859,$A$879:$F$2524,6,FALSE)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VLOOKUP(VF859,$A$879:$F$2524,6,FALSE)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VLOOKUP(VO859,$A$879:$F$2524,6,FALSE)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VLOOKUP(VX859,$A$879:$F$2524,6,FALSE)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VLOOKUP(WG859,$A$879:$F$2524,6,FALSE)</f>
        <v>160</v>
      </c>
      <c r="WK859" s="179" t="s">
        <v>65</v>
      </c>
      <c r="WL859" s="10">
        <f>WJ859*1.3</f>
        <v>208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VLOOKUP(WP859,$A$879:$F$2524,6,FALSE)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VLOOKUP(WY859,$A$879:$F$2524,6,FALSE)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VLOOKUP(XH859,$A$879:$F$2524,6,FALSE)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VLOOKUP(XQ859,$A$879:$F$2524,6,FALSE)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VLOOKUP(XZ859,$A$879:$F$2524,6,FALSE)</f>
        <v>174</v>
      </c>
      <c r="YD859" s="179" t="s">
        <v>65</v>
      </c>
      <c r="YE859" s="10">
        <f>YC859*1.3</f>
        <v>226.20000000000002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VLOOKUP(YI859,$A$879:$F$2524,6,FALSE)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VLOOKUP(YR859,$A$879:$F$2524,6,FALSE)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VLOOKUP(ZA859,$A$879:$F$2524,6,FALSE)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VLOOKUP(ZJ859,$A$879:$F$2524,6,FALSE)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VLOOKUP(ZS859,$A$879:$F$2524,6,FALSE)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VLOOKUP(AAB859,$A$879:$F$2524,6,FALSE)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VLOOKUP(AAK859,$A$879:$F$2524,6,FALSE)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VLOOKUP(AAT859,$A$879:$F$2524,6,FALSE)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VLOOKUP(ABC859,$A$879:$F$2524,6,FALSE)</f>
        <v>160</v>
      </c>
      <c r="ABG859" s="179" t="s">
        <v>65</v>
      </c>
      <c r="ABH859" s="10">
        <f>ABF859*1.3</f>
        <v>208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VLOOKUP(ABL859,$A$879:$F$2524,6,FALSE)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VLOOKUP(ABU859,$A$879:$F$2524,6,FALSE)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VLOOKUP(ACD859,$A$879:$F$2524,6,FALSE)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VLOOKUP(ACM859,$A$879:$F$2524,6,FALSE)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VLOOKUP(ACV859,$A$879:$F$2524,6,FALSE)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VLOOKUP(ADE859,$A$879:$F$2524,6,FALSE)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VLOOKUP(ADN859,$A$879:$F$2524,6,FALSE)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VLOOKUP(ADW859,$A$879:$F$2524,6,FALSE)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VLOOKUP(AEF859,$A$879:$F$2524,6,FALSE)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VLOOKUP(AEO859,$A$879:$F$2524,6,FALSE)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VLOOKUP(AEX859,$A$879:$F$2524,6,FALSE)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VLOOKUP(AFG859,$A$879:$F$2524,6,FALSE)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VLOOKUP(AFP859,$A$879:$F$2524,6,FALSE)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VLOOKUP(AFY859,$A$879:$F$2524,6,FALSE)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VLOOKUP(AGH859,$A$879:$F$2524,6,FALSE)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VLOOKUP(AGQ859,$A$879:$F$2524,6,FALSE)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VLOOKUP(AGZ859,$A$879:$F$2524,6,FALSE)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VLOOKUP(AHI859,$A$879:$F$2524,6,FALSE)</f>
        <v>174</v>
      </c>
      <c r="AHM859" s="179" t="s">
        <v>65</v>
      </c>
      <c r="AHN859" s="10">
        <f>AHL859*1.3</f>
        <v>226.20000000000002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VLOOKUP(AHR859,$A$879:$F$2524,6,FALSE)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VLOOKUP(AIA859,$A$879:$F$2524,6,FALSE)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VLOOKUP(AIJ859,$A$879:$F$2524,6,FALSE)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VLOOKUP(AIS859,$A$879:$F$2524,6,FALSE)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VLOOKUP(AJB859,$A$879:$F$2524,6,FALSE)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VLOOKUP(AJK859,$A$879:$F$2524,6,FALSE)</f>
        <v>160</v>
      </c>
      <c r="AJO859" s="179" t="s">
        <v>65</v>
      </c>
      <c r="AJP859" s="10">
        <f>AJN859*1.3</f>
        <v>208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VLOOKUP(AJT859,$A$879:$F$2524,6,FALSE)</f>
        <v>174</v>
      </c>
      <c r="AJX859" s="179" t="s">
        <v>65</v>
      </c>
      <c r="AJY859" s="10">
        <f>AJW859*1.3</f>
        <v>226.20000000000002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VLOOKUP(AKC859,$A$879:$F$2524,6,FALSE)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VLOOKUP(AKL859,$A$879:$F$2524,6,FALSE)</f>
        <v>174</v>
      </c>
      <c r="AKP859" s="179" t="s">
        <v>65</v>
      </c>
      <c r="AKQ859" s="10">
        <f>AKO859*1.3</f>
        <v>226.20000000000002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VLOOKUP(AKU859,$A$879:$F$2524,6,FALSE)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VLOOKUP(ALD859,$A$879:$F$2524,6,FALSE)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VLOOKUP(ALM859,$A$879:$F$2524,6,FALSE)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VLOOKUP(ALV859,$A$879:$F$2524,6,FALSE)</f>
        <v>160</v>
      </c>
      <c r="ALZ859" s="179" t="s">
        <v>65</v>
      </c>
      <c r="AMA859" s="10">
        <f>ALY859*1.3</f>
        <v>208</v>
      </c>
      <c r="AMB859" s="10"/>
      <c r="AMC859" s="239"/>
      <c r="AMD859" s="179" t="s">
        <v>117</v>
      </c>
      <c r="AME859" s="443" t="s">
        <v>3254</v>
      </c>
      <c r="AMG859" s="180"/>
      <c r="AMH859" s="180">
        <f>VLOOKUP(AME859,$A$879:$F$2524,6,FALSE)</f>
        <v>160</v>
      </c>
      <c r="AMI859" s="179" t="s">
        <v>65</v>
      </c>
      <c r="AMJ859" s="10">
        <f>AMH859*1.3</f>
        <v>208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VLOOKUP(AMN859,$A$879:$F$2524,6,FALSE)</f>
        <v>160</v>
      </c>
      <c r="AMR859" s="179" t="s">
        <v>65</v>
      </c>
      <c r="AMS859" s="10">
        <f>AMQ859*1.3</f>
        <v>208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VLOOKUP(AMW859,$A$879:$F$2524,6,FALSE)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VLOOKUP(ANF859,$A$879:$F$2524,6,FALSE)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VLOOKUP(ANO859,$A$879:$F$2524,6,FALSE)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VLOOKUP(ANX859,$A$879:$F$2524,6,FALSE)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VLOOKUP(AOG859,$A$879:$F$2524,6,FALSE)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VLOOKUP(AOP859,$A$879:$F$2524,6,FALSE)</f>
        <v>15</v>
      </c>
      <c r="AOT859" s="179" t="s">
        <v>65</v>
      </c>
      <c r="AOU859" s="10">
        <f>AOS859*1.3</f>
        <v>19.5</v>
      </c>
      <c r="AOV859" s="10"/>
      <c r="AOW859" s="239"/>
      <c r="AOX859" s="179" t="s">
        <v>117</v>
      </c>
      <c r="AOY859" s="446" t="s">
        <v>3378</v>
      </c>
      <c r="APA859" s="180"/>
      <c r="APB859" s="180">
        <f>VLOOKUP(AOY859,$A$879:$F$2524,6,FALSE)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VLOOKUP(APH859,$A$879:$F$2524,6,FALSE)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VLOOKUP(APQ859,$A$879:$F$2524,6,FALSE)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VLOOKUP(APZ859,$A$879:$F$2524,6,FALSE)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VLOOKUP(AQI859,$A$879:$F$2524,6,FALSE)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VLOOKUP(AQR859,$A$879:$F$2524,6,FALSE)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VLOOKUP(ARA859,$A$879:$F$2524,6,FALSE)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VLOOKUP(ARJ859,$A$879:$F$2524,6,FALSE)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VLOOKUP(ARS859,$A$879:$F$2524,6,FALSE)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VLOOKUP(ASB859,$A$879:$F$2524,6,FALSE)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VLOOKUP(ASK859,$A$879:$F$2524,6,FALSE)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VLOOKUP(AST859,$A$879:$F$2524,6,FALSE)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VLOOKUP(ATC859,$A$879:$F$2524,6,FALSE)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VLOOKUP(ATL859,$A$879:$F$2524,6,FALSE)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VLOOKUP(ATU859,$A$879:$F$2524,6,FALSE)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VLOOKUP(AUD859,$A$879:$F$2524,6,FALSE)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VLOOKUP(AUM859,$A$879:$F$2524,6,FALSE)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VLOOKUP(AUV859,$A$879:$F$2524,6,FALSE)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VLOOKUP(AVE859,$A$879:$F$2524,6,FALSE)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VLOOKUP(AVN859,$A$879:$F$2524,6,FALSE)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VLOOKUP(AVW859,$A$879:$F$2524,6,FALSE)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VLOOKUP(AWF859,$A$879:$F$2524,6,FALSE)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VLOOKUP(AWO859,$A$879:$F$2524,6,FALSE)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VLOOKUP(AWX859,$A$879:$F$2524,6,FALSE)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VLOOKUP(AXG859,$A$879:$F$2524,6,FALSE)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VLOOKUP(AXP859,$A$879:$F$2524,6,FALSE)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VLOOKUP(AXY859,$A$879:$F$2524,6,FALSE)</f>
        <v>160</v>
      </c>
      <c r="AYC859" s="179" t="s">
        <v>65</v>
      </c>
      <c r="AYD859" s="10">
        <f>AYB859*1.3</f>
        <v>208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VLOOKUP(AYH859,$A$879:$F$2524,6,FALSE)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VLOOKUP(AYQ859,$A$879:$F$2524,6,FALSE)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VLOOKUP(AYZ859,$A$879:$F$2524,6,FALSE)</f>
        <v>15</v>
      </c>
      <c r="AZD859" s="179" t="s">
        <v>65</v>
      </c>
      <c r="AZE859" s="10">
        <f>AZC859*1.3</f>
        <v>19.5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VLOOKUP(AZI859,$A$879:$F$2524,6,FALSE)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VLOOKUP(AZR859,$A$879:$F$2524,6,FALSE)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VLOOKUP(BAA859,$A$879:$F$2524,6,FALSE)</f>
        <v>39</v>
      </c>
      <c r="BAE859" s="179" t="s">
        <v>65</v>
      </c>
      <c r="BAF859" s="10">
        <f>BAD859*1.3</f>
        <v>50.7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VLOOKUP(BAJ859,$A$879:$F$2524,6,FALSE)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VLOOKUP(BAS859,$A$879:$F$2524,6,FALSE)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VLOOKUP(BBB859,$A$879:$F$2524,6,FALSE)</f>
        <v>169</v>
      </c>
      <c r="BBF859" s="179" t="s">
        <v>65</v>
      </c>
      <c r="BBG859" s="10">
        <f>BBE859*1.3</f>
        <v>219.70000000000002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VLOOKUP(BBK859,$A$879:$F$2524,6,FALSE)</f>
        <v>15</v>
      </c>
      <c r="BBO859" s="179" t="s">
        <v>65</v>
      </c>
      <c r="BBP859" s="10">
        <f>BBN859*1.3</f>
        <v>19.5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VLOOKUP(BBT859,$A$879:$F$2524,6,FALSE)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VLOOKUP(BCC859,$A$879:$F$2524,6,FALSE)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VLOOKUP(BCL859,$A$879:$F$2524,6,FALSE)</f>
        <v>34</v>
      </c>
      <c r="BCP859" s="179" t="s">
        <v>65</v>
      </c>
      <c r="BCQ859" s="10">
        <f>BCO859*1.3</f>
        <v>44.2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VLOOKUP(BCU859,$A$879:$F$2524,6,FALSE)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VLOOKUP(BDD859,$A$879:$F$2524,6,FALSE)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VLOOKUP(BDM859,$A$879:$F$2524,6,FALSE)</f>
        <v>34</v>
      </c>
      <c r="BDQ859" s="179" t="s">
        <v>65</v>
      </c>
      <c r="BDR859" s="10">
        <f>BDP859*1.3</f>
        <v>44.2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VLOOKUP(BDV859,$A$879:$F$2524,6,FALSE)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VLOOKUP(BEE859,$A$879:$F$2524,6,FALSE)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VLOOKUP(BEN859,$A$879:$F$2524,6,FALSE)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VLOOKUP(BEW859,$A$879:$F$2524,6,FALSE)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VLOOKUP(BFF859,$A$879:$F$2524,6,FALSE)</f>
        <v>15</v>
      </c>
      <c r="BFJ859" s="179" t="s">
        <v>65</v>
      </c>
      <c r="BFK859" s="10">
        <f>BFI859*1.3</f>
        <v>19.5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VLOOKUP(BFO859,$A$879:$F$2524,6,FALSE)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VLOOKUP(BFX859,$A$879:$F$2524,6,FALSE)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VLOOKUP(BGG859,$A$879:$F$2524,6,FALSE)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VLOOKUP(BGP859,$A$879:$F$2524,6,FALSE)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VLOOKUP(BGY859,$A$879:$F$2524,6,FALSE)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VLOOKUP(B860,$A$879:$F$2524,6,FALSE)</f>
        <v>160</v>
      </c>
      <c r="F860" s="179" t="s">
        <v>67</v>
      </c>
      <c r="G860" s="10">
        <f>E860*1.2</f>
        <v>192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VLOOKUP(K860,$A$879:$F$2524,6,FALSE)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VLOOKUP(T860,$A$879:$F$2524,6,FALSE)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VLOOKUP(AC860,$A$879:$F$2524,6,FALSE)</f>
        <v>15</v>
      </c>
      <c r="AG860" s="179" t="s">
        <v>67</v>
      </c>
      <c r="AH860" s="10">
        <f>AF860*1.2</f>
        <v>18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VLOOKUP(AL860,$A$879:$F$2524,6,FALSE)</f>
        <v>169</v>
      </c>
      <c r="AP860" s="179" t="s">
        <v>67</v>
      </c>
      <c r="AQ860" s="10">
        <f>AO860*1.2</f>
        <v>202.79999999999998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VLOOKUP(AU860,$A$879:$F$2524,6,FALSE)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VLOOKUP(BD860,$A$879:$F$2524,6,FALSE)</f>
        <v>169</v>
      </c>
      <c r="BH860" s="179" t="s">
        <v>67</v>
      </c>
      <c r="BI860" s="10">
        <f>BG860*1.2</f>
        <v>202.79999999999998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VLOOKUP(BM860,$A$879:$F$2524,6,FALSE)</f>
        <v>17</v>
      </c>
      <c r="BQ860" s="179" t="s">
        <v>67</v>
      </c>
      <c r="BR860" s="10">
        <f>BP860*1.2</f>
        <v>20.399999999999999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VLOOKUP(BV860,$A$879:$F$2524,6,FALSE)</f>
        <v>169</v>
      </c>
      <c r="BZ860" s="179" t="s">
        <v>67</v>
      </c>
      <c r="CA860" s="10">
        <f>BY860*1.2</f>
        <v>202.79999999999998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VLOOKUP(CE860,$A$879:$F$2524,6,FALSE)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VLOOKUP(CN860,$A$879:$F$2524,6,FALSE)</f>
        <v>39</v>
      </c>
      <c r="CR860" s="179" t="s">
        <v>67</v>
      </c>
      <c r="CS860" s="10">
        <f>CQ860*1.2</f>
        <v>46.8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VLOOKUP(CW860,$A$879:$F$2524,6,FALSE)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VLOOKUP(DF860,$A$879:$F$2524,6,FALSE)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VLOOKUP(DO860,$A$879:$F$2524,6,FALSE)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VLOOKUP(DX860,$A$879:$F$2524,6,FALSE)</f>
        <v>15</v>
      </c>
      <c r="EB860" s="179" t="s">
        <v>67</v>
      </c>
      <c r="EC860" s="10">
        <f>EA860*1.2</f>
        <v>18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VLOOKUP(EG860,$A$879:$F$2524,6,FALSE)</f>
        <v>17</v>
      </c>
      <c r="EK860" s="179" t="s">
        <v>67</v>
      </c>
      <c r="EL860" s="10">
        <f>EJ860*1.2</f>
        <v>20.399999999999999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VLOOKUP(EP860,$A$879:$F$2524,6,FALSE)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VLOOKUP(EY860,$A$879:$F$2524,6,FALSE)</f>
        <v>174</v>
      </c>
      <c r="FC860" s="179" t="s">
        <v>67</v>
      </c>
      <c r="FD860" s="10">
        <f>FB860*1.2</f>
        <v>208.79999999999998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VLOOKUP(FH860,$A$879:$F$2524,6,FALSE)</f>
        <v>174</v>
      </c>
      <c r="FL860" s="179" t="s">
        <v>67</v>
      </c>
      <c r="FM860" s="10">
        <f>FK860*1.2</f>
        <v>208.79999999999998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VLOOKUP(FQ860,$A$879:$F$2524,6,FALSE)</f>
        <v>15</v>
      </c>
      <c r="FU860" s="179" t="s">
        <v>67</v>
      </c>
      <c r="FV860" s="10">
        <f>FT860*1.2</f>
        <v>18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VLOOKUP(FZ860,$A$879:$F$2524,6,FALSE)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VLOOKUP(GI860,$A$879:$F$2524,6,FALSE)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VLOOKUP(GR860,$A$879:$F$2524,6,FALSE)</f>
        <v>39</v>
      </c>
      <c r="GV860" s="179" t="s">
        <v>67</v>
      </c>
      <c r="GW860" s="10">
        <f>GU860*1.2</f>
        <v>46.8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VLOOKUP(HA860,$A$879:$F$2524,6,FALSE)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VLOOKUP(HJ860,$A$879:$F$2524,6,FALSE)</f>
        <v>169</v>
      </c>
      <c r="HN860" s="179" t="s">
        <v>67</v>
      </c>
      <c r="HO860" s="10">
        <f>HM860*1.2</f>
        <v>202.79999999999998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VLOOKUP(HS860,$A$879:$F$2524,6,FALSE)</f>
        <v>39</v>
      </c>
      <c r="HW860" s="179" t="s">
        <v>67</v>
      </c>
      <c r="HX860" s="10">
        <f>HV860*1.2</f>
        <v>46.8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VLOOKUP(IB860,$A$879:$F$2524,6,FALSE)</f>
        <v>169</v>
      </c>
      <c r="IF860" s="179" t="s">
        <v>67</v>
      </c>
      <c r="IG860" s="10">
        <f>IE860*1.2</f>
        <v>202.79999999999998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VLOOKUP(IK860,$A$879:$F$2524,6,FALSE)</f>
        <v>5</v>
      </c>
      <c r="IO860" s="179" t="s">
        <v>67</v>
      </c>
      <c r="IP860" s="10">
        <f>IN860*1.2</f>
        <v>6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VLOOKUP(IT860,$A$879:$F$2524,6,FALSE)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VLOOKUP(JC860,$A$879:$F$2524,6,FALSE)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VLOOKUP(JL860,$A$879:$F$2524,6,FALSE)</f>
        <v>160</v>
      </c>
      <c r="JP860" s="179" t="s">
        <v>67</v>
      </c>
      <c r="JQ860" s="10">
        <f>JO860*1.2</f>
        <v>192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VLOOKUP(JU860,$A$879:$F$2524,6,FALSE)</f>
        <v>15</v>
      </c>
      <c r="JY860" s="179" t="s">
        <v>67</v>
      </c>
      <c r="JZ860" s="10">
        <f>JX860*1.2</f>
        <v>18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VLOOKUP(KD860,$A$879:$F$2524,6,FALSE)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VLOOKUP(KM860,$A$879:$F$2524,6,FALSE)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VLOOKUP(KV860,$A$879:$F$2524,6,FALSE)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VLOOKUP(LE860,$A$879:$F$2524,6,FALSE)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VLOOKUP(LN860,$A$879:$F$2524,6,FALSE)</f>
        <v>15</v>
      </c>
      <c r="LR860" s="179" t="s">
        <v>67</v>
      </c>
      <c r="LS860" s="10">
        <f>LQ860*1.2</f>
        <v>18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VLOOKUP(LW860,$A$879:$F$2524,6,FALSE)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VLOOKUP(MF860,$A$879:$F$2524,6,FALSE)</f>
        <v>43</v>
      </c>
      <c r="MJ860" s="179" t="s">
        <v>67</v>
      </c>
      <c r="MK860" s="10">
        <f>MI860*1.2</f>
        <v>51.6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VLOOKUP(MO860,$A$879:$F$2524,6,FALSE)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VLOOKUP(MX860,$A$879:$F$2524,6,FALSE)</f>
        <v>160</v>
      </c>
      <c r="NB860" s="179" t="s">
        <v>67</v>
      </c>
      <c r="NC860" s="10">
        <f>NA860*1.2</f>
        <v>192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VLOOKUP(NG860,$A$879:$F$2524,6,FALSE)</f>
        <v>15</v>
      </c>
      <c r="NK860" s="179" t="s">
        <v>67</v>
      </c>
      <c r="NL860" s="10">
        <f>NJ860*1.2</f>
        <v>18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VLOOKUP(NP860,$A$879:$F$2524,6,FALSE)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VLOOKUP(NY860,$A$879:$F$2524,6,FALSE)</f>
        <v>169</v>
      </c>
      <c r="OC860" s="179" t="s">
        <v>67</v>
      </c>
      <c r="OD860" s="10">
        <f>OB860*1.2</f>
        <v>202.79999999999998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VLOOKUP(OH860,$A$879:$F$2524,6,FALSE)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VLOOKUP(OQ860,$A$879:$F$2524,6,FALSE)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VLOOKUP(OZ860,$A$879:$F$2524,6,FALSE)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VLOOKUP(PI860,$A$879:$F$2524,6,FALSE)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VLOOKUP(PR860,$A$879:$F$2524,6,FALSE)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VLOOKUP(QA860,$A$879:$F$2524,6,FALSE)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VLOOKUP(QJ860,$A$879:$F$2524,6,FALSE)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VLOOKUP(QS860,$A$879:$F$2524,6,FALSE)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VLOOKUP(RB860,$A$879:$F$2524,6,FALSE)</f>
        <v>26</v>
      </c>
      <c r="RF860" s="179" t="s">
        <v>67</v>
      </c>
      <c r="RG860" s="10">
        <f>RE860*1.2</f>
        <v>31.2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VLOOKUP(RK860,$A$879:$F$2524,6,FALSE)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VLOOKUP(RT860,$A$879:$F$2524,6,FALSE)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VLOOKUP(SC860,$A$879:$F$2524,6,FALSE)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VLOOKUP(SL860,$A$879:$F$2524,6,FALSE)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VLOOKUP(SU860,$A$879:$F$2524,6,FALSE)</f>
        <v>15</v>
      </c>
      <c r="SY860" s="179" t="s">
        <v>67</v>
      </c>
      <c r="SZ860" s="10">
        <f>SX860*1.2</f>
        <v>18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VLOOKUP(TD860,$A$879:$F$2524,6,FALSE)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VLOOKUP(TM860,$A$879:$F$2524,6,FALSE)</f>
        <v>160</v>
      </c>
      <c r="TQ860" s="179" t="s">
        <v>67</v>
      </c>
      <c r="TR860" s="10">
        <f>TP860*1.2</f>
        <v>192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VLOOKUP(TV860,$A$879:$F$2524,6,FALSE)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VLOOKUP(UE860,$A$879:$F$2524,6,FALSE)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VLOOKUP(UN860,$A$879:$F$2524,6,FALSE)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VLOOKUP(UW860,$A$879:$F$2524,6,FALSE)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VLOOKUP(VF860,$A$879:$F$2524,6,FALSE)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VLOOKUP(VO860,$A$879:$F$2524,6,FALSE)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VLOOKUP(VX860,$A$879:$F$2524,6,FALSE)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VLOOKUP(WG860,$A$879:$F$2524,6,FALSE)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VLOOKUP(WP860,$A$879:$F$2524,6,FALSE)</f>
        <v>15</v>
      </c>
      <c r="WT860" s="179" t="s">
        <v>67</v>
      </c>
      <c r="WU860" s="10">
        <f>WS860*1.2</f>
        <v>18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VLOOKUP(WY860,$A$879:$F$2524,6,FALSE)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VLOOKUP(XH860,$A$879:$F$2524,6,FALSE)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VLOOKUP(XQ860,$A$879:$F$2524,6,FALSE)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VLOOKUP(XZ860,$A$879:$F$2524,6,FALSE)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VLOOKUP(YI860,$A$879:$F$2524,6,FALSE)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VLOOKUP(YR860,$A$879:$F$2524,6,FALSE)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VLOOKUP(ZA860,$A$879:$F$2524,6,FALSE)</f>
        <v>174</v>
      </c>
      <c r="ZE860" s="179" t="s">
        <v>67</v>
      </c>
      <c r="ZF860" s="10">
        <f>ZD860*1.2</f>
        <v>208.79999999999998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VLOOKUP(ZJ860,$A$879:$F$2524,6,FALSE)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VLOOKUP(ZS860,$A$879:$F$2524,6,FALSE)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VLOOKUP(AAB860,$A$879:$F$2524,6,FALSE)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VLOOKUP(AAK860,$A$879:$F$2524,6,FALSE)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VLOOKUP(AAT860,$A$879:$F$2524,6,FALSE)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VLOOKUP(ABC860,$A$879:$F$2524,6,FALSE)</f>
        <v>34</v>
      </c>
      <c r="ABG860" s="179" t="s">
        <v>67</v>
      </c>
      <c r="ABH860" s="10">
        <f>ABF860*1.2</f>
        <v>40.799999999999997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VLOOKUP(ABL860,$A$879:$F$2524,6,FALSE)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VLOOKUP(ABU860,$A$879:$F$2524,6,FALSE)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VLOOKUP(ACD860,$A$879:$F$2524,6,FALSE)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VLOOKUP(ACM860,$A$879:$F$2524,6,FALSE)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VLOOKUP(ACV860,$A$879:$F$2524,6,FALSE)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VLOOKUP(ADE860,$A$879:$F$2524,6,FALSE)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VLOOKUP(ADN860,$A$879:$F$2524,6,FALSE)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VLOOKUP(ADW860,$A$879:$F$2524,6,FALSE)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VLOOKUP(AEF860,$A$879:$F$2524,6,FALSE)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VLOOKUP(AEO860,$A$879:$F$2524,6,FALSE)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VLOOKUP(AEX860,$A$879:$F$2524,6,FALSE)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VLOOKUP(AFG860,$A$879:$F$2524,6,FALSE)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VLOOKUP(AFP860,$A$879:$F$2524,6,FALSE)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VLOOKUP(AFY860,$A$879:$F$2524,6,FALSE)</f>
        <v>160</v>
      </c>
      <c r="AGC860" s="179" t="s">
        <v>67</v>
      </c>
      <c r="AGD860" s="10">
        <f>AGB860*1.2</f>
        <v>192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VLOOKUP(AGH860,$A$879:$F$2524,6,FALSE)</f>
        <v>39</v>
      </c>
      <c r="AGL860" s="179" t="s">
        <v>67</v>
      </c>
      <c r="AGM860" s="10">
        <f>AGK860*1.2</f>
        <v>46.8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VLOOKUP(AGQ860,$A$879:$F$2524,6,FALSE)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VLOOKUP(AGZ860,$A$879:$F$2524,6,FALSE)</f>
        <v>169</v>
      </c>
      <c r="AHD860" s="179" t="s">
        <v>67</v>
      </c>
      <c r="AHE860" s="10">
        <f>AHC860*1.2</f>
        <v>202.79999999999998</v>
      </c>
      <c r="AHF860" s="10"/>
      <c r="AHG860" s="239"/>
      <c r="AHH860" s="179" t="s">
        <v>118</v>
      </c>
      <c r="AHI860" s="440" t="s">
        <v>3473</v>
      </c>
      <c r="AHK860" s="180"/>
      <c r="AHL860" s="180">
        <f>VLOOKUP(AHI860,$A$879:$F$2524,6,FALSE)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VLOOKUP(AHR860,$A$879:$F$2524,6,FALSE)</f>
        <v>39</v>
      </c>
      <c r="AHV860" s="179" t="s">
        <v>67</v>
      </c>
      <c r="AHW860" s="10">
        <f>AHU860*1.2</f>
        <v>46.8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VLOOKUP(AIA860,$A$879:$F$2524,6,FALSE)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VLOOKUP(AIJ860,$A$879:$F$2524,6,FALSE)</f>
        <v>39</v>
      </c>
      <c r="AIN860" s="179" t="s">
        <v>67</v>
      </c>
      <c r="AIO860" s="10">
        <f>AIM860*1.2</f>
        <v>46.8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VLOOKUP(AIS860,$A$879:$F$2524,6,FALSE)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VLOOKUP(AJB860,$A$879:$F$2524,6,FALSE)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VLOOKUP(AJK860,$A$879:$F$2524,6,FALSE)</f>
        <v>39</v>
      </c>
      <c r="AJO860" s="179" t="s">
        <v>67</v>
      </c>
      <c r="AJP860" s="10">
        <f>AJN860*1.2</f>
        <v>46.8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VLOOKUP(AJT860,$A$879:$F$2524,6,FALSE)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VLOOKUP(AKC860,$A$879:$F$2524,6,FALSE)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VLOOKUP(AKL860,$A$879:$F$2524,6,FALSE)</f>
        <v>34</v>
      </c>
      <c r="AKP860" s="179" t="s">
        <v>67</v>
      </c>
      <c r="AKQ860" s="10">
        <f>AKO860*1.2</f>
        <v>40.799999999999997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VLOOKUP(AKU860,$A$879:$F$2524,6,FALSE)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VLOOKUP(ALD860,$A$879:$F$2524,6,FALSE)</f>
        <v>174</v>
      </c>
      <c r="ALH860" s="179" t="s">
        <v>67</v>
      </c>
      <c r="ALI860" s="10">
        <f>ALG860*1.2</f>
        <v>208.79999999999998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VLOOKUP(ALM860,$A$879:$F$2524,6,FALSE)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VLOOKUP(ALV860,$A$879:$F$2524,6,FALSE)</f>
        <v>15</v>
      </c>
      <c r="ALZ860" s="179" t="s">
        <v>67</v>
      </c>
      <c r="AMA860" s="10">
        <f>ALY860*1.2</f>
        <v>18</v>
      </c>
      <c r="AMB860" s="10"/>
      <c r="AMC860" s="239"/>
      <c r="AMD860" s="179" t="s">
        <v>118</v>
      </c>
      <c r="AME860" s="443" t="s">
        <v>3471</v>
      </c>
      <c r="AMG860" s="180"/>
      <c r="AMH860" s="180">
        <f>VLOOKUP(AME860,$A$879:$F$2524,6,FALSE)</f>
        <v>34</v>
      </c>
      <c r="AMI860" s="179" t="s">
        <v>67</v>
      </c>
      <c r="AMJ860" s="10">
        <f>AMH860*1.2</f>
        <v>40.799999999999997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VLOOKUP(AMN860,$A$879:$F$2524,6,FALSE)</f>
        <v>34</v>
      </c>
      <c r="AMR860" s="179" t="s">
        <v>67</v>
      </c>
      <c r="AMS860" s="10">
        <f>AMQ860*1.2</f>
        <v>40.799999999999997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VLOOKUP(AMW860,$A$879:$F$2524,6,FALSE)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VLOOKUP(ANF860,$A$879:$F$2524,6,FALSE)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VLOOKUP(ANO860,$A$879:$F$2524,6,FALSE)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VLOOKUP(ANX860,$A$879:$F$2524,6,FALSE)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VLOOKUP(AOG860,$A$879:$F$2524,6,FALSE)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VLOOKUP(AOP860,$A$879:$F$2524,6,FALSE)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VLOOKUP(AOY860,$A$879:$F$2524,6,FALSE)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VLOOKUP(APH860,$A$879:$F$2524,6,FALSE)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VLOOKUP(APQ860,$A$879:$F$2524,6,FALSE)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VLOOKUP(APZ860,$A$879:$F$2524,6,FALSE)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VLOOKUP(AQI860,$A$879:$F$2524,6,FALSE)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VLOOKUP(AQR860,$A$879:$F$2524,6,FALSE)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VLOOKUP(ARA860,$A$879:$F$2524,6,FALSE)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VLOOKUP(ARJ860,$A$879:$F$2524,6,FALSE)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VLOOKUP(ARS860,$A$879:$F$2524,6,FALSE)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VLOOKUP(ASB860,$A$879:$F$2524,6,FALSE)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VLOOKUP(ASK860,$A$879:$F$2524,6,FALSE)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VLOOKUP(AST860,$A$879:$F$2524,6,FALSE)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VLOOKUP(ATC860,$A$879:$F$2524,6,FALSE)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VLOOKUP(ATL860,$A$879:$F$2524,6,FALSE)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VLOOKUP(ATU860,$A$879:$F$2524,6,FALSE)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VLOOKUP(AUD860,$A$879:$F$2524,6,FALSE)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VLOOKUP(AUM860,$A$879:$F$2524,6,FALSE)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VLOOKUP(AUV860,$A$879:$F$2524,6,FALSE)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VLOOKUP(AVE860,$A$879:$F$2524,6,FALSE)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VLOOKUP(AVN860,$A$879:$F$2524,6,FALSE)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VLOOKUP(AVW860,$A$879:$F$2524,6,FALSE)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VLOOKUP(AWF860,$A$879:$F$2524,6,FALSE)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VLOOKUP(AWO860,$A$879:$F$2524,6,FALSE)</f>
        <v>15</v>
      </c>
      <c r="AWS860" s="179" t="s">
        <v>67</v>
      </c>
      <c r="AWT860" s="10">
        <f>AWR860*1.2</f>
        <v>18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VLOOKUP(AWX860,$A$879:$F$2524,6,FALSE)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VLOOKUP(AXG860,$A$879:$F$2524,6,FALSE)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VLOOKUP(AXP860,$A$879:$F$2524,6,FALSE)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VLOOKUP(AXY860,$A$879:$F$2524,6,FALSE)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VLOOKUP(AYH860,$A$879:$F$2524,6,FALSE)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VLOOKUP(AYQ860,$A$879:$F$2524,6,FALSE)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VLOOKUP(AYZ860,$A$879:$F$2524,6,FALSE)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VLOOKUP(AZI860,$A$879:$F$2524,6,FALSE)</f>
        <v>15</v>
      </c>
      <c r="AZM860" s="179" t="s">
        <v>67</v>
      </c>
      <c r="AZN860" s="10">
        <f>AZL860*1.2</f>
        <v>18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VLOOKUP(AZR860,$A$879:$F$2524,6,FALSE)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VLOOKUP(BAA860,$A$879:$F$2524,6,FALSE)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VLOOKUP(BAJ860,$A$879:$F$2524,6,FALSE)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VLOOKUP(BAS860,$A$879:$F$2524,6,FALSE)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VLOOKUP(BBB860,$A$879:$F$2524,6,FALSE)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VLOOKUP(BBK860,$A$879:$F$2524,6,FALSE)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VLOOKUP(BBT860,$A$879:$F$2524,6,FALSE)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VLOOKUP(BCC860,$A$879:$F$2524,6,FALSE)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VLOOKUP(BCL860,$A$879:$F$2524,6,FALSE)</f>
        <v>15</v>
      </c>
      <c r="BCP860" s="179" t="s">
        <v>67</v>
      </c>
      <c r="BCQ860" s="10">
        <f>BCO860*1.2</f>
        <v>18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VLOOKUP(BCU860,$A$879:$F$2524,6,FALSE)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VLOOKUP(BDD860,$A$879:$F$2524,6,FALSE)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VLOOKUP(BDM860,$A$879:$F$2524,6,FALSE)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VLOOKUP(BDV860,$A$879:$F$2524,6,FALSE)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VLOOKUP(BEE860,$A$879:$F$2524,6,FALSE)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VLOOKUP(BEN860,$A$879:$F$2524,6,FALSE)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VLOOKUP(BEW860,$A$879:$F$2524,6,FALSE)</f>
        <v>15</v>
      </c>
      <c r="BFA860" s="179" t="s">
        <v>67</v>
      </c>
      <c r="BFB860" s="10">
        <f>BEZ860*1.2</f>
        <v>18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VLOOKUP(BFF860,$A$879:$F$2524,6,FALSE)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VLOOKUP(BFO860,$A$879:$F$2524,6,FALSE)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VLOOKUP(BFX860,$A$879:$F$2524,6,FALSE)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VLOOKUP(BGG860,$A$879:$F$2524,6,FALSE)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VLOOKUP(BGP860,$A$879:$F$2524,6,FALSE)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VLOOKUP(BGY860,$A$879:$F$2524,6,FALSE)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VLOOKUP(B861,$A$879:$F$2524,6,FALSE)</f>
        <v>39</v>
      </c>
      <c r="F861" s="179" t="s">
        <v>69</v>
      </c>
      <c r="G861" s="10">
        <f>E861*1.1</f>
        <v>42.900000000000006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VLOOKUP(K861,$A$879:$F$2524,6,FALSE)</f>
        <v>15</v>
      </c>
      <c r="O861" s="179" t="s">
        <v>69</v>
      </c>
      <c r="P861" s="10">
        <f>N861*1.1</f>
        <v>16.5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VLOOKUP(T861,$A$879:$F$2524,6,FALSE)</f>
        <v>15</v>
      </c>
      <c r="X861" s="179" t="s">
        <v>69</v>
      </c>
      <c r="Y861" s="10">
        <f>W861*1.1</f>
        <v>16.5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VLOOKUP(AC861,$A$879:$F$2524,6,FALSE)</f>
        <v>160</v>
      </c>
      <c r="AG861" s="179" t="s">
        <v>69</v>
      </c>
      <c r="AH861" s="10">
        <f>AF861*1.1</f>
        <v>176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VLOOKUP(AL861,$A$879:$F$2524,6,FALSE)</f>
        <v>160</v>
      </c>
      <c r="AP861" s="179" t="s">
        <v>69</v>
      </c>
      <c r="AQ861" s="10">
        <f>AO861*1.1</f>
        <v>176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VLOOKUP(AU861,$A$879:$F$2524,6,FALSE)</f>
        <v>34</v>
      </c>
      <c r="AY861" s="179" t="s">
        <v>69</v>
      </c>
      <c r="AZ861" s="10">
        <f>AX861*1.1</f>
        <v>37.400000000000006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VLOOKUP(BD861,$A$879:$F$2524,6,FALSE)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VLOOKUP(BM861,$A$879:$F$2524,6,FALSE)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VLOOKUP(BV861,$A$879:$F$2524,6,FALSE)</f>
        <v>39</v>
      </c>
      <c r="BZ861" s="179" t="s">
        <v>69</v>
      </c>
      <c r="CA861" s="10">
        <f>BY861*1.1</f>
        <v>42.900000000000006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VLOOKUP(CE861,$A$879:$F$2524,6,FALSE)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VLOOKUP(CN861,$A$879:$F$2524,6,FALSE)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VLOOKUP(CW861,$A$879:$F$2524,6,FALSE)</f>
        <v>15</v>
      </c>
      <c r="DA861" s="179" t="s">
        <v>69</v>
      </c>
      <c r="DB861" s="10">
        <f>CZ861*1.1</f>
        <v>16.5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VLOOKUP(DF861,$A$879:$F$2524,6,FALSE)</f>
        <v>34</v>
      </c>
      <c r="DJ861" s="179" t="s">
        <v>69</v>
      </c>
      <c r="DK861" s="10">
        <f>DI861*1.1</f>
        <v>37.400000000000006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VLOOKUP(DO861,$A$879:$F$2524,6,FALSE)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VLOOKUP(DX861,$A$879:$F$2524,6,FALSE)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VLOOKUP(EG861,$A$879:$F$2524,6,FALSE)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VLOOKUP(EP861,$A$879:$F$2524,6,FALSE)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VLOOKUP(EY861,$A$879:$F$2524,6,FALSE)</f>
        <v>15</v>
      </c>
      <c r="FC861" s="179" t="s">
        <v>69</v>
      </c>
      <c r="FD861" s="10">
        <f>FB861*1.1</f>
        <v>16.5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VLOOKUP(FH861,$A$879:$F$2524,6,FALSE)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VLOOKUP(FQ861,$A$879:$F$2524,6,FALSE)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VLOOKUP(FZ861,$A$879:$F$2524,6,FALSE)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VLOOKUP(GI861,$A$879:$F$2524,6,FALSE)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VLOOKUP(GR861,$A$879:$F$2524,6,FALSE)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VLOOKUP(HA861,$A$879:$F$2524,6,FALSE)</f>
        <v>26</v>
      </c>
      <c r="HE861" s="179" t="s">
        <v>69</v>
      </c>
      <c r="HF861" s="10">
        <f>HD861*1.1</f>
        <v>28.6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VLOOKUP(HJ861,$A$879:$F$2524,6,FALSE)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VLOOKUP(HS861,$A$879:$F$2524,6,FALSE)</f>
        <v>169</v>
      </c>
      <c r="HW861" s="179" t="s">
        <v>69</v>
      </c>
      <c r="HX861" s="10">
        <f>HV861*1.1</f>
        <v>185.9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VLOOKUP(IB861,$A$879:$F$2524,6,FALSE)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VLOOKUP(IK861,$A$879:$F$2524,6,FALSE)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VLOOKUP(IT861,$A$879:$F$2524,6,FALSE)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VLOOKUP(JC861,$A$879:$F$2524,6,FALSE)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VLOOKUP(JL861,$A$879:$F$2524,6,FALSE)</f>
        <v>39</v>
      </c>
      <c r="JP861" s="179" t="s">
        <v>69</v>
      </c>
      <c r="JQ861" s="10">
        <f>JO861*1.1</f>
        <v>42.900000000000006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VLOOKUP(JU861,$A$879:$F$2524,6,FALSE)</f>
        <v>34</v>
      </c>
      <c r="JY861" s="179" t="s">
        <v>69</v>
      </c>
      <c r="JZ861" s="10">
        <f>JX861*1.1</f>
        <v>37.400000000000006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VLOOKUP(KD861,$A$879:$F$2524,6,FALSE)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VLOOKUP(KM861,$A$879:$F$2524,6,FALSE)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VLOOKUP(KV861,$A$879:$F$2524,6,FALSE)</f>
        <v>15</v>
      </c>
      <c r="KZ861" s="179" t="s">
        <v>69</v>
      </c>
      <c r="LA861" s="10">
        <f>KY861*1.1</f>
        <v>16.5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VLOOKUP(LE861,$A$879:$F$2524,6,FALSE)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VLOOKUP(LN861,$A$879:$F$2524,6,FALSE)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VLOOKUP(LW861,$A$879:$F$2524,6,FALSE)</f>
        <v>5</v>
      </c>
      <c r="MA861" s="179" t="s">
        <v>69</v>
      </c>
      <c r="MB861" s="10">
        <f>LZ861*1.1</f>
        <v>5.5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VLOOKUP(MF861,$A$879:$F$2524,6,FALSE)</f>
        <v>15</v>
      </c>
      <c r="MJ861" s="179" t="s">
        <v>69</v>
      </c>
      <c r="MK861" s="10">
        <f>MI861*1.1</f>
        <v>16.5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VLOOKUP(MO861,$A$879:$F$2524,6,FALSE)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VLOOKUP(MX861,$A$879:$F$2524,6,FALSE)</f>
        <v>15</v>
      </c>
      <c r="NB861" s="179" t="s">
        <v>69</v>
      </c>
      <c r="NC861" s="10">
        <f>NA861*1.1</f>
        <v>16.5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VLOOKUP(NG861,$A$879:$F$2524,6,FALSE)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VLOOKUP(NP861,$A$879:$F$2524,6,FALSE)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VLOOKUP(NY861,$A$879:$F$2524,6,FALSE)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VLOOKUP(OH861,$A$879:$F$2524,6,FALSE)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VLOOKUP(OQ861,$A$879:$F$2524,6,FALSE)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VLOOKUP(OZ861,$A$879:$F$2524,6,FALSE)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VLOOKUP(PI861,$A$879:$F$2524,6,FALSE)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VLOOKUP(PR861,$A$879:$F$2524,6,FALSE)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VLOOKUP(QA861,$A$879:$F$2524,6,FALSE)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VLOOKUP(QJ861,$A$879:$F$2524,6,FALSE)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VLOOKUP(QS861,$A$879:$F$2524,6,FALSE)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VLOOKUP(RB861,$A$879:$F$2524,6,FALSE)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VLOOKUP(RK861,$A$879:$F$2524,6,FALSE)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VLOOKUP(RT861,$A$879:$F$2524,6,FALSE)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VLOOKUP(SC861,$A$879:$F$2524,6,FALSE)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VLOOKUP(SL861,$A$879:$F$2524,6,FALSE)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VLOOKUP(SU861,$A$879:$F$2524,6,FALSE)</f>
        <v>39</v>
      </c>
      <c r="SY861" s="179" t="s">
        <v>69</v>
      </c>
      <c r="SZ861" s="10">
        <f>SX861*1.1</f>
        <v>42.900000000000006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VLOOKUP(TD861,$A$879:$F$2524,6,FALSE)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VLOOKUP(TM861,$A$879:$F$2524,6,FALSE)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VLOOKUP(TV861,$A$879:$F$2524,6,FALSE)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VLOOKUP(UE861,$A$879:$F$2524,6,FALSE)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VLOOKUP(UN861,$A$879:$F$2524,6,FALSE)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VLOOKUP(UW861,$A$879:$F$2524,6,FALSE)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VLOOKUP(VF861,$A$879:$F$2524,6,FALSE)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VLOOKUP(VO861,$A$879:$F$2524,6,FALSE)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VLOOKUP(VX861,$A$879:$F$2524,6,FALSE)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VLOOKUP(WG861,$A$879:$F$2524,6,FALSE)</f>
        <v>39</v>
      </c>
      <c r="WK861" s="179" t="s">
        <v>69</v>
      </c>
      <c r="WL861" s="10">
        <f>WJ861*1.1</f>
        <v>42.900000000000006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VLOOKUP(WP861,$A$879:$F$2524,6,FALSE)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VLOOKUP(WY861,$A$879:$F$2524,6,FALSE)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VLOOKUP(XH861,$A$879:$F$2524,6,FALSE)</f>
        <v>34</v>
      </c>
      <c r="XL861" s="179" t="s">
        <v>69</v>
      </c>
      <c r="XM861" s="10">
        <f>XK861*1.1</f>
        <v>37.400000000000006</v>
      </c>
      <c r="XO861" s="239"/>
      <c r="XP861" s="179" t="s">
        <v>119</v>
      </c>
      <c r="XQ861" s="361" t="s">
        <v>2117</v>
      </c>
      <c r="XS861" s="180"/>
      <c r="XT861" s="180">
        <f>VLOOKUP(XQ861,$A$879:$F$2524,6,FALSE)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VLOOKUP(XZ861,$A$879:$F$2524,6,FALSE)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1" t="s">
        <v>2331</v>
      </c>
      <c r="YK861" s="180"/>
      <c r="YL861" s="180">
        <f>VLOOKUP(YI861,$A$879:$F$2524,6,FALSE)</f>
        <v>169</v>
      </c>
      <c r="YM861" s="179" t="s">
        <v>69</v>
      </c>
      <c r="YN861" s="10">
        <f>YL861*1.1</f>
        <v>185.9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VLOOKUP(YR861,$A$879:$F$2524,6,FALSE)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VLOOKUP(ZA861,$A$879:$F$2524,6,FALSE)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VLOOKUP(ZJ861,$A$879:$F$2524,6,FALSE)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VLOOKUP(ZS861,$A$879:$F$2524,6,FALSE)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VLOOKUP(AAB861,$A$879:$F$2524,6,FALSE)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VLOOKUP(AAK861,$A$879:$F$2524,6,FALSE)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VLOOKUP(AAT861,$A$879:$F$2524,6,FALSE)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VLOOKUP(ABC861,$A$879:$F$2524,6,FALSE)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VLOOKUP(ABL861,$A$879:$F$2524,6,FALSE)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VLOOKUP(ABU861,$A$879:$F$2524,6,FALSE)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VLOOKUP(ACD861,$A$879:$F$2524,6,FALSE)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VLOOKUP(ACM861,$A$879:$F$2524,6,FALSE)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VLOOKUP(ACV861,$A$879:$F$2524,6,FALSE)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VLOOKUP(ADE861,$A$879:$F$2524,6,FALSE)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VLOOKUP(ADN861,$A$879:$F$2524,6,FALSE)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VLOOKUP(ADW861,$A$879:$F$2524,6,FALSE)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VLOOKUP(AEF861,$A$879:$F$2524,6,FALSE)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VLOOKUP(AEO861,$A$879:$F$2524,6,FALSE)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VLOOKUP(AEX861,$A$879:$F$2524,6,FALSE)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VLOOKUP(AFG861,$A$879:$F$2524,6,FALSE)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VLOOKUP(AFP861,$A$879:$F$2524,6,FALSE)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VLOOKUP(AFY861,$A$879:$F$2524,6,FALSE)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VLOOKUP(AGH861,$A$879:$F$2524,6,FALSE)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VLOOKUP(AGQ861,$A$879:$F$2524,6,FALSE)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VLOOKUP(AGZ861,$A$879:$F$2524,6,FALSE)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VLOOKUP(AHI861,$A$879:$F$2524,6,FALSE)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VLOOKUP(AHR861,$A$879:$F$2524,6,FALSE)</f>
        <v>169</v>
      </c>
      <c r="AHV861" s="179" t="s">
        <v>69</v>
      </c>
      <c r="AHW861" s="10">
        <f>AHU861*1.1</f>
        <v>185.9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VLOOKUP(AIA861,$A$879:$F$2524,6,FALSE)</f>
        <v>169</v>
      </c>
      <c r="AIE861" s="179" t="s">
        <v>69</v>
      </c>
      <c r="AIF861" s="10">
        <f>AID861*1.1</f>
        <v>185.9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VLOOKUP(AIJ861,$A$879:$F$2524,6,FALSE)</f>
        <v>174</v>
      </c>
      <c r="AIN861" s="179" t="s">
        <v>69</v>
      </c>
      <c r="AIO861" s="10">
        <f>AIM861*1.1</f>
        <v>191.4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VLOOKUP(AIS861,$A$879:$F$2524,6,FALSE)</f>
        <v>34</v>
      </c>
      <c r="AIW861" s="179" t="s">
        <v>69</v>
      </c>
      <c r="AIX861" s="10">
        <f>AIV861*1.1</f>
        <v>37.400000000000006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VLOOKUP(AJB861,$A$879:$F$2524,6,FALSE)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VLOOKUP(AJK861,$A$879:$F$2524,6,FALSE)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VLOOKUP(AJT861,$A$879:$F$2524,6,FALSE)</f>
        <v>39</v>
      </c>
      <c r="AJX861" s="179" t="s">
        <v>69</v>
      </c>
      <c r="AJY861" s="10">
        <f>AJW861*1.1</f>
        <v>42.900000000000006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VLOOKUP(AKC861,$A$879:$F$2524,6,FALSE)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VLOOKUP(AKL861,$A$879:$F$2524,6,FALSE)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VLOOKUP(AKU861,$A$879:$F$2524,6,FALSE)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VLOOKUP(ALD861,$A$879:$F$2524,6,FALSE)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VLOOKUP(ALM861,$A$879:$F$2524,6,FALSE)</f>
        <v>169</v>
      </c>
      <c r="ALQ861" s="179" t="s">
        <v>69</v>
      </c>
      <c r="ALR861" s="10">
        <f>ALP861*1.1</f>
        <v>185.9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VLOOKUP(ALV861,$A$879:$F$2524,6,FALSE)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VLOOKUP(AME861,$A$879:$F$2524,6,FALSE)</f>
        <v>39</v>
      </c>
      <c r="AMI861" s="179" t="s">
        <v>69</v>
      </c>
      <c r="AMJ861" s="10">
        <f>AMH861*1.1</f>
        <v>42.900000000000006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VLOOKUP(AMN861,$A$879:$F$2524,6,FALSE)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VLOOKUP(AMW861,$A$879:$F$2524,6,FALSE)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VLOOKUP(ANF861,$A$879:$F$2524,6,FALSE)</f>
        <v>34</v>
      </c>
      <c r="ANJ861" s="179" t="s">
        <v>69</v>
      </c>
      <c r="ANK861" s="10">
        <f>ANI861*1.1</f>
        <v>37.400000000000006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VLOOKUP(ANO861,$A$879:$F$2524,6,FALSE)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VLOOKUP(ANX861,$A$879:$F$2524,6,FALSE)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VLOOKUP(AOG861,$A$879:$F$2524,6,FALSE)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VLOOKUP(AOP861,$A$879:$F$2524,6,FALSE)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VLOOKUP(AOY861,$A$879:$F$2524,6,FALSE)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VLOOKUP(APH861,$A$879:$F$2524,6,FALSE)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VLOOKUP(APQ861,$A$879:$F$2524,6,FALSE)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VLOOKUP(APZ861,$A$879:$F$2524,6,FALSE)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VLOOKUP(AQI861,$A$879:$F$2524,6,FALSE)</f>
        <v>23</v>
      </c>
      <c r="AQM861" s="179" t="s">
        <v>69</v>
      </c>
      <c r="AQN861" s="10">
        <f>AQL861*1.1</f>
        <v>25.3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VLOOKUP(AQR861,$A$879:$F$2524,6,FALSE)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VLOOKUP(ARA861,$A$879:$F$2524,6,FALSE)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VLOOKUP(ARJ861,$A$879:$F$2524,6,FALSE)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VLOOKUP(ARS861,$A$879:$F$2524,6,FALSE)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VLOOKUP(ASB861,$A$879:$F$2524,6,FALSE)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VLOOKUP(ASK861,$A$879:$F$2524,6,FALSE)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VLOOKUP(AST861,$A$879:$F$2524,6,FALSE)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VLOOKUP(ATC861,$A$879:$F$2524,6,FALSE)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VLOOKUP(ATL861,$A$879:$F$2524,6,FALSE)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VLOOKUP(ATU861,$A$879:$F$2524,6,FALSE)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VLOOKUP(AUD861,$A$879:$F$2524,6,FALSE)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VLOOKUP(AUM861,$A$879:$F$2524,6,FALSE)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VLOOKUP(AUV861,$A$879:$F$2524,6,FALSE)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VLOOKUP(AVE861,$A$879:$F$2524,6,FALSE)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VLOOKUP(AVN861,$A$879:$F$2524,6,FALSE)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VLOOKUP(AVW861,$A$879:$F$2524,6,FALSE)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VLOOKUP(AWF861,$A$879:$F$2524,6,FALSE)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VLOOKUP(AWO861,$A$879:$F$2524,6,FALSE)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VLOOKUP(AWX861,$A$879:$F$2524,6,FALSE)</f>
        <v>169</v>
      </c>
      <c r="AXB861" s="179" t="s">
        <v>69</v>
      </c>
      <c r="AXC861" s="10">
        <f>AXA861*1.1</f>
        <v>185.9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VLOOKUP(AXG861,$A$879:$F$2524,6,FALSE)</f>
        <v>5</v>
      </c>
      <c r="AXK861" s="179" t="s">
        <v>69</v>
      </c>
      <c r="AXL861" s="10">
        <f>AXJ861*1.1</f>
        <v>5.5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VLOOKUP(AXP861,$A$879:$F$2524,6,FALSE)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VLOOKUP(AXY861,$A$879:$F$2524,6,FALSE)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VLOOKUP(AYH861,$A$879:$F$2524,6,FALSE)</f>
        <v>15</v>
      </c>
      <c r="AYL861" s="179" t="s">
        <v>69</v>
      </c>
      <c r="AYM861" s="10">
        <f>AYK861*1.1</f>
        <v>16.5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VLOOKUP(AYQ861,$A$879:$F$2524,6,FALSE)</f>
        <v>169</v>
      </c>
      <c r="AYU861" s="179" t="s">
        <v>69</v>
      </c>
      <c r="AYV861" s="10">
        <f>AYT861*1.1</f>
        <v>185.9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VLOOKUP(AYZ861,$A$879:$F$2524,6,FALSE)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VLOOKUP(AZI861,$A$879:$F$2524,6,FALSE)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VLOOKUP(AZR861,$A$879:$F$2524,6,FALSE)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VLOOKUP(BAA861,$A$879:$F$2524,6,FALSE)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3336</v>
      </c>
      <c r="BAL861" s="180"/>
      <c r="BAM861" s="180">
        <f>VLOOKUP(BAJ861,$A$879:$F$2524,6,FALSE)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VLOOKUP(BAS861,$A$879:$F$2524,6,FALSE)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VLOOKUP(BBB861,$A$879:$F$2524,6,FALSE)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VLOOKUP(BBK861,$A$879:$F$2524,6,FALSE)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VLOOKUP(BBT861,$A$879:$F$2524,6,FALSE)</f>
        <v>15</v>
      </c>
      <c r="BBX861" s="179" t="s">
        <v>69</v>
      </c>
      <c r="BBY861" s="10">
        <f>BBW861*1.1</f>
        <v>16.5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VLOOKUP(BCC861,$A$879:$F$2524,6,FALSE)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VLOOKUP(BCL861,$A$879:$F$2524,6,FALSE)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VLOOKUP(BCU861,$A$879:$F$2524,6,FALSE)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VLOOKUP(BDD861,$A$879:$F$2524,6,FALSE)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VLOOKUP(BDM861,$A$879:$F$2524,6,FALSE)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VLOOKUP(BDV861,$A$879:$F$2524,6,FALSE)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VLOOKUP(BEE861,$A$879:$F$2524,6,FALSE)</f>
        <v>39</v>
      </c>
      <c r="BEI861" s="179" t="s">
        <v>69</v>
      </c>
      <c r="BEJ861" s="10">
        <f>BEH861*1.1</f>
        <v>42.900000000000006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VLOOKUP(BEN861,$A$879:$F$2524,6,FALSE)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VLOOKUP(BEW861,$A$879:$F$2524,6,FALSE)</f>
        <v>174</v>
      </c>
      <c r="BFA861" s="179" t="s">
        <v>69</v>
      </c>
      <c r="BFB861" s="10">
        <f>BEZ861*1.1</f>
        <v>191.4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VLOOKUP(BFF861,$A$879:$F$2524,6,FALSE)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VLOOKUP(BFO861,$A$879:$F$2524,6,FALSE)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VLOOKUP(BFX861,$A$879:$F$2524,6,FALSE)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VLOOKUP(BGG861,$A$879:$F$2524,6,FALSE)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VLOOKUP(BGP861,$A$879:$F$2524,6,FALSE)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VLOOKUP(BGY861,$A$879:$F$2524,6,FALSE)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540.1</v>
      </c>
      <c r="I862" s="233"/>
      <c r="J862" s="179"/>
      <c r="K862" s="437"/>
      <c r="M862" s="179"/>
      <c r="N862" s="179"/>
      <c r="O862" s="179"/>
      <c r="P862" s="10"/>
      <c r="Q862" s="10">
        <f>SUM(P857:P861)</f>
        <v>354.2</v>
      </c>
      <c r="R862" s="233"/>
      <c r="S862" s="179"/>
      <c r="T862" s="437"/>
      <c r="V862" s="179"/>
      <c r="W862" s="179"/>
      <c r="X862" s="179"/>
      <c r="Y862" s="10"/>
      <c r="Z862" s="10">
        <f>SUM(Y857:Y861)</f>
        <v>306.3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722.30000000000007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684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578.1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400.84999999999997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594.6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746.9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350.2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355.7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332.7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410.6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323.3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541.5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538.29999999999995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389.20000000000005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269.5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556.9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503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248.79999999999998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390.40000000000003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288.10000000000002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716.6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290.7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521.5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94.6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307.89999999999998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115.2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529.5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301.39999999999998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336.5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350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572.70000000000005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49.6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363.50000000000006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750.30000000000007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202.8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76.599999999999994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724.09999999999991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67.900000000000006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36.200000000000003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268.60000000000002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137.10000000000002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151.29999999999998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134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110.6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176.3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347.5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349.7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259.39999999999998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577.5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355.4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17.8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60.900000000000006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280.5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355.5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202.8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535.4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65.400000000000006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317.20000000000005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526.29999999999995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521.19999999999993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283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552.29999999999995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96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36.299999999999997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847.30000000000007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570.79999999999995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117.39999999999999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287.59999999999997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505.70000000000005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509.30000000000007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240.5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482.1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410.6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557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304.89999999999998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307.7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301.10000000000008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356.8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260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225.9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385.5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314.20000000000005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322.8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671.30000000000007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382.79999999999995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132.80000000000001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374.70000000000005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42.5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356.3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77.5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85.5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293.3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115.6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252.5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62.5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292.70000000000005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75.099999999999994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286.7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226.6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71.7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102.69999999999999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100.2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374.1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375.2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541.69999999999993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299.40000000000003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323.10000000000002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127.49999999999999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396.4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318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318.8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355.7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64.5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64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56.400000000000006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216.9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275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154.1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19.399999999999999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120.7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68.5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VLOOKUP(B863,$A$879:$F$2524,6,FALSE)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VLOOKUP(K863,$A$879:$F$2524,6,FALSE)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VLOOKUP(T863,$A$879:$F$2524,6,FALSE)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VLOOKUP(AC863,$A$879:$F$2524,6,FALSE)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VLOOKUP(AL863,$A$879:$F$2524,6,FALSE)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VLOOKUP(AU863,$A$879:$F$2524,6,FALSE)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VLOOKUP(BD863,$A$879:$F$2524,6,FALSE)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VLOOKUP(BM863,$A$879:$F$2524,6,FALSE)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VLOOKUP(BV863,$A$879:$F$2524,6,FALSE)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VLOOKUP(CE863,$A$879:$F$2524,6,FALSE)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VLOOKUP(CN863,$A$879:$F$2524,6,FALSE)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VLOOKUP(CW863,$A$879:$F$2524,6,FALSE)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VLOOKUP(DF863,$A$879:$F$2524,6,FALSE)</f>
        <v>111</v>
      </c>
      <c r="DJ863" s="179" t="s">
        <v>61</v>
      </c>
      <c r="DK863" s="10">
        <f>DI863*1.5*DH863</f>
        <v>166.5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VLOOKUP(DO863,$A$879:$F$2524,6,FALSE)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VLOOKUP(DX863,$A$879:$F$2524,6,FALSE)</f>
        <v>111</v>
      </c>
      <c r="EB863" s="179" t="s">
        <v>61</v>
      </c>
      <c r="EC863" s="10">
        <f>EA863*1.5*DZ863</f>
        <v>166.5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VLOOKUP(EG863,$A$879:$F$2524,6,FALSE)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VLOOKUP(EP863,$A$879:$F$2524,6,FALSE)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VLOOKUP(EY863,$A$879:$F$2524,6,FALSE)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VLOOKUP(FH863,$A$879:$F$2524,6,FALSE)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VLOOKUP(FQ863,$A$879:$F$2524,6,FALSE)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VLOOKUP(FZ863,$A$879:$F$2524,6,FALSE)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VLOOKUP(GI863,$A$879:$F$2524,6,FALSE)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VLOOKUP(GR863,$A$879:$F$2524,6,FALSE)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VLOOKUP(HA863,$A$879:$F$2524,6,FALSE)</f>
        <v>15</v>
      </c>
      <c r="HE863" s="179" t="s">
        <v>61</v>
      </c>
      <c r="HF863" s="10">
        <f>HD863*1.5*HC863</f>
        <v>22.5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VLOOKUP(HJ863,$A$879:$F$2524,6,FALSE)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VLOOKUP(HS863,$A$879:$F$2524,6,FALSE)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VLOOKUP(IB863,$A$879:$F$2524,6,FALSE)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VLOOKUP(IK863,$A$879:$F$2524,6,FALSE)</f>
        <v>128</v>
      </c>
      <c r="IO863" s="179" t="s">
        <v>61</v>
      </c>
      <c r="IP863" s="10">
        <f>IN863*1.5*IM863</f>
        <v>192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VLOOKUP(IT863,$A$879:$F$2524,6,FALSE)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VLOOKUP(JC863,$A$879:$F$2524,6,FALSE)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VLOOKUP(JL863,$A$879:$F$2524,6,FALSE)</f>
        <v>128</v>
      </c>
      <c r="JP863" s="179" t="s">
        <v>61</v>
      </c>
      <c r="JQ863" s="10">
        <f>JO863*1.5*JN863</f>
        <v>192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VLOOKUP(JU863,$A$879:$F$2524,6,FALSE)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VLOOKUP(KD863,$A$879:$F$2524,6,FALSE)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VLOOKUP(KM863,$A$879:$F$2524,6,FALSE)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VLOOKUP(KV863,$A$879:$F$2524,6,FALSE)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VLOOKUP(LE863,$A$879:$F$2524,6,FALSE)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VLOOKUP(LN863,$A$879:$F$2524,6,FALSE)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VLOOKUP(LW863,$A$879:$F$2524,6,FALSE)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VLOOKUP(MF863,$A$879:$F$2524,6,FALSE)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VLOOKUP(MO863,$A$879:$F$2524,6,FALSE)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VLOOKUP(MX863,$A$879:$F$2524,6,FALSE)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VLOOKUP(NG863,$A$879:$F$2524,6,FALSE)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VLOOKUP(NP863,$A$879:$F$2524,6,FALSE)</f>
        <v>111</v>
      </c>
      <c r="NT863" s="179" t="s">
        <v>61</v>
      </c>
      <c r="NU863" s="10">
        <f>NS863*1.5*NR863</f>
        <v>166.5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VLOOKUP(NY863,$A$879:$F$2524,6,FALSE)</f>
        <v>111</v>
      </c>
      <c r="OC863" s="179" t="s">
        <v>61</v>
      </c>
      <c r="OD863" s="10">
        <f>OB863*1.5*OA863</f>
        <v>366.3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VLOOKUP(OH863,$A$879:$F$2524,6,FALSE)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VLOOKUP(OQ863,$A$879:$F$2524,6,FALSE)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VLOOKUP(OZ863,$A$879:$F$2524,6,FALSE)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VLOOKUP(PI863,$A$879:$F$2524,6,FALSE)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VLOOKUP(PR863,$A$879:$F$2524,6,FALSE)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VLOOKUP(QA863,$A$879:$F$2524,6,FALSE)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VLOOKUP(QJ863,$A$879:$F$2524,6,FALSE)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VLOOKUP(QS863,$A$879:$F$2524,6,FALSE)</f>
        <v>3</v>
      </c>
      <c r="QW863" s="179" t="s">
        <v>61</v>
      </c>
      <c r="QX863" s="10">
        <f>QV863*1.5*QU863</f>
        <v>4.5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VLOOKUP(RB863,$A$879:$F$2524,6,FALSE)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VLOOKUP(RK863,$A$879:$F$2524,6,FALSE)</f>
        <v>111</v>
      </c>
      <c r="RO863" s="179" t="s">
        <v>61</v>
      </c>
      <c r="RP863" s="10">
        <f>RN863*1.5*RM863</f>
        <v>166.5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VLOOKUP(RT863,$A$879:$F$2524,6,FALSE)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VLOOKUP(SC863,$A$879:$F$2524,6,FALSE)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VLOOKUP(SL863,$A$879:$F$2524,6,FALSE)</f>
        <v>5</v>
      </c>
      <c r="SP863" s="179" t="s">
        <v>61</v>
      </c>
      <c r="SQ863" s="10">
        <f>SO863*1.5*SN863</f>
        <v>7.5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VLOOKUP(SU863,$A$879:$F$2524,6,FALSE)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VLOOKUP(TD863,$A$879:$F$2524,6,FALSE)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VLOOKUP(TM863,$A$879:$F$2524,6,FALSE)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VLOOKUP(TV863,$A$879:$F$2524,6,FALSE)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VLOOKUP(UE863,$A$879:$F$2524,6,FALSE)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VLOOKUP(UN863,$A$879:$F$2524,6,FALSE)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VLOOKUP(UW863,$A$879:$F$2524,6,FALSE)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VLOOKUP(VF863,$A$879:$F$2524,6,FALSE)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VLOOKUP(VO863,$A$879:$F$2524,6,FALSE)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VLOOKUP(VX863,$A$879:$F$2524,6,FALSE)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VLOOKUP(WG863,$A$879:$F$2524,6,FALSE)</f>
        <v>5</v>
      </c>
      <c r="WK863" s="179" t="s">
        <v>61</v>
      </c>
      <c r="WL863" s="10">
        <f>WJ863*1.5*WI863</f>
        <v>7.5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VLOOKUP(WP863,$A$879:$F$2524,6,FALSE)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VLOOKUP(WY863,$A$879:$F$2524,6,FALSE)</f>
        <v>111</v>
      </c>
      <c r="XC863" s="179" t="s">
        <v>61</v>
      </c>
      <c r="XD863" s="10">
        <f>XB863*1.5*XA863</f>
        <v>166.5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VLOOKUP(XH863,$A$879:$F$2524,6,FALSE)</f>
        <v>5</v>
      </c>
      <c r="XL863" s="179" t="s">
        <v>61</v>
      </c>
      <c r="XM863" s="10">
        <f>XK863*1.5*XJ863</f>
        <v>7.5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VLOOKUP(XQ863,$A$879:$F$2524,6,FALSE)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VLOOKUP(XZ863,$A$879:$F$2524,6,FALSE)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VLOOKUP(YI863,$A$879:$F$2524,6,FALSE)</f>
        <v>5</v>
      </c>
      <c r="YM863" s="179" t="s">
        <v>61</v>
      </c>
      <c r="YN863" s="10">
        <f>YL863*1.5*YK863</f>
        <v>7.5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VLOOKUP(YR863,$A$879:$F$2524,6,FALSE)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VLOOKUP(ZA863,$A$879:$F$2524,6,FALSE)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VLOOKUP(ZJ863,$A$879:$F$2524,6,FALSE)</f>
        <v>128</v>
      </c>
      <c r="ZN863" s="179" t="s">
        <v>61</v>
      </c>
      <c r="ZO863" s="10">
        <f>ZM863*1.5*ZL863</f>
        <v>192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VLOOKUP(ZS863,$A$879:$F$2524,6,FALSE)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VLOOKUP(AAB863,$A$879:$F$2524,6,FALSE)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VLOOKUP(AAK863,$A$879:$F$2524,6,FALSE)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VLOOKUP(AAT863,$A$879:$F$2524,6,FALSE)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VLOOKUP(ABC863,$A$879:$F$2524,6,FALSE)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VLOOKUP(ABL863,$A$879:$F$2524,6,FALSE)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VLOOKUP(ABU863,$A$879:$F$2524,6,FALSE)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VLOOKUP(ACD863,$A$879:$F$2524,6,FALSE)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VLOOKUP(ACM863,$A$879:$F$2524,6,FALSE)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VLOOKUP(ACV863,$A$879:$F$2524,6,FALSE)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VLOOKUP(ADE863,$A$879:$F$2524,6,FALSE)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VLOOKUP(ADN863,$A$879:$F$2524,6,FALSE)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VLOOKUP(ADW863,$A$879:$F$2524,6,FALSE)</f>
        <v>5</v>
      </c>
      <c r="AEA863" s="179" t="s">
        <v>61</v>
      </c>
      <c r="AEB863" s="10">
        <f>ADZ863*1.5*ADY863</f>
        <v>7.5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VLOOKUP(AEF863,$A$879:$F$2524,6,FALSE)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VLOOKUP(AEO863,$A$879:$F$2524,6,FALSE)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VLOOKUP(AEX863,$A$879:$F$2524,6,FALSE)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VLOOKUP(AFG863,$A$879:$F$2524,6,FALSE)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VLOOKUP(AFP863,$A$879:$F$2524,6,FALSE)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VLOOKUP(AFY863,$A$879:$F$2524,6,FALSE)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VLOOKUP(AGH863,$A$879:$F$2524,6,FALSE)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VLOOKUP(AGQ863,$A$879:$F$2524,6,FALSE)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VLOOKUP(AGZ863,$A$879:$F$2524,6,FALSE)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VLOOKUP(AHI863,$A$879:$F$2524,6,FALSE)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VLOOKUP(AHR863,$A$879:$F$2524,6,FALSE)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VLOOKUP(AIA863,$A$879:$F$2524,6,FALSE)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VLOOKUP(AIJ863,$A$879:$F$2524,6,FALSE)</f>
        <v>106</v>
      </c>
      <c r="AIN863" s="179" t="s">
        <v>61</v>
      </c>
      <c r="AIO863" s="10">
        <f>AIM863*1.5*AIL863</f>
        <v>159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VLOOKUP(AIS863,$A$879:$F$2524,6,FALSE)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VLOOKUP(AJB863,$A$879:$F$2524,6,FALSE)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VLOOKUP(AJK863,$A$879:$F$2524,6,FALSE)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VLOOKUP(AJT863,$A$879:$F$2524,6,FALSE)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VLOOKUP(AKC863,$A$879:$F$2524,6,FALSE)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VLOOKUP(AKL863,$A$879:$F$2524,6,FALSE)</f>
        <v>128</v>
      </c>
      <c r="AKP863" s="179" t="s">
        <v>61</v>
      </c>
      <c r="AKQ863" s="10">
        <f>AKO863*1.5*AKN863</f>
        <v>192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VLOOKUP(AKU863,$A$879:$F$2524,6,FALSE)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VLOOKUP(ALD863,$A$879:$F$2524,6,FALSE)</f>
        <v>111</v>
      </c>
      <c r="ALH863" s="179" t="s">
        <v>61</v>
      </c>
      <c r="ALI863" s="10">
        <f>ALG863*1.5*ALF863</f>
        <v>166.5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VLOOKUP(ALM863,$A$879:$F$2524,6,FALSE)</f>
        <v>5</v>
      </c>
      <c r="ALQ863" s="179" t="s">
        <v>61</v>
      </c>
      <c r="ALR863" s="10">
        <f>ALP863*1.5*ALO863</f>
        <v>7.5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VLOOKUP(ALV863,$A$879:$F$2524,6,FALSE)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VLOOKUP(AME863,$A$879:$F$2524,6,FALSE)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VLOOKUP(AMN863,$A$879:$F$2524,6,FALSE)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VLOOKUP(AMW863,$A$879:$F$2524,6,FALSE)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VLOOKUP(ANF863,$A$879:$F$2524,6,FALSE)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VLOOKUP(ANO863,$A$879:$F$2524,6,FALSE)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VLOOKUP(ANX863,$A$879:$F$2524,6,FALSE)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VLOOKUP(AOG863,$A$879:$F$2524,6,FALSE)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VLOOKUP(AOP863,$A$879:$F$2524,6,FALSE)</f>
        <v>111</v>
      </c>
      <c r="AOT863" s="179" t="s">
        <v>61</v>
      </c>
      <c r="AOU863" s="10">
        <f>AOS863*1.5*AOR863</f>
        <v>166.5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VLOOKUP(AOY863,$A$879:$F$2524,6,FALSE)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VLOOKUP(APH863,$A$879:$F$2524,6,FALSE)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VLOOKUP(APQ863,$A$879:$F$2524,6,FALSE)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VLOOKUP(APZ863,$A$879:$F$2524,6,FALSE)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VLOOKUP(AQI863,$A$879:$F$2524,6,FALSE)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VLOOKUP(AQR863,$A$879:$F$2524,6,FALSE)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VLOOKUP(ARA863,$A$879:$F$2524,6,FALSE)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VLOOKUP(ARJ863,$A$879:$F$2524,6,FALSE)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VLOOKUP(ARS863,$A$879:$F$2524,6,FALSE)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VLOOKUP(ASB863,$A$879:$F$2524,6,FALSE)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VLOOKUP(ASK863,$A$879:$F$2524,6,FALSE)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VLOOKUP(AST863,$A$879:$F$2524,6,FALSE)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VLOOKUP(ATC863,$A$879:$F$2524,6,FALSE)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VLOOKUP(ATL863,$A$879:$F$2524,6,FALSE)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VLOOKUP(ATU863,$A$879:$F$2524,6,FALSE)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VLOOKUP(AUD863,$A$879:$F$2524,6,FALSE)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VLOOKUP(AUM863,$A$879:$F$2524,6,FALSE)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VLOOKUP(AUV863,$A$879:$F$2524,6,FALSE)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VLOOKUP(AVE863,$A$879:$F$2524,6,FALSE)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VLOOKUP(AVN863,$A$879:$F$2524,6,FALSE)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VLOOKUP(AVW863,$A$879:$F$2524,6,FALSE)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VLOOKUP(AWF863,$A$879:$F$2524,6,FALSE)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VLOOKUP(AWO863,$A$879:$F$2524,6,FALSE)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VLOOKUP(AWX863,$A$879:$F$2524,6,FALSE)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VLOOKUP(AXG863,$A$879:$F$2524,6,FALSE)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VLOOKUP(AXP863,$A$879:$F$2524,6,FALSE)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VLOOKUP(AXY863,$A$879:$F$2524,6,FALSE)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VLOOKUP(AYH863,$A$879:$F$2524,6,FALSE)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VLOOKUP(AYQ863,$A$879:$F$2524,6,FALSE)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VLOOKUP(AYZ863,$A$879:$F$2524,6,FALSE)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VLOOKUP(AZI863,$A$879:$F$2524,6,FALSE)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VLOOKUP(AZR863,$A$879:$F$2524,6,FALSE)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VLOOKUP(BAA863,$A$879:$F$2524,6,FALSE)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VLOOKUP(BAJ863,$A$879:$F$2524,6,FALSE)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VLOOKUP(BAS863,$A$879:$F$2524,6,FALSE)</f>
        <v>59</v>
      </c>
      <c r="BAW863" s="179" t="s">
        <v>61</v>
      </c>
      <c r="BAX863" s="10">
        <f>BAV863*1.5*BAU863</f>
        <v>88.5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VLOOKUP(BBB863,$A$879:$F$2524,6,FALSE)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VLOOKUP(BBK863,$A$879:$F$2524,6,FALSE)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VLOOKUP(BBT863,$A$879:$F$2524,6,FALSE)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VLOOKUP(BCC863,$A$879:$F$2524,6,FALSE)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VLOOKUP(BCL863,$A$879:$F$2524,6,FALSE)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VLOOKUP(BCU863,$A$879:$F$2524,6,FALSE)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VLOOKUP(BDD863,$A$879:$F$2524,6,FALSE)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VLOOKUP(BDM863,$A$879:$F$2524,6,FALSE)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VLOOKUP(BDV863,$A$879:$F$2524,6,FALSE)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VLOOKUP(BEE863,$A$879:$F$2524,6,FALSE)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VLOOKUP(BEN863,$A$879:$F$2524,6,FALSE)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VLOOKUP(BEW863,$A$879:$F$2524,6,FALSE)</f>
        <v>15</v>
      </c>
      <c r="BFA863" s="179" t="s">
        <v>61</v>
      </c>
      <c r="BFB863" s="10">
        <f>BEZ863*1.5*BEY863</f>
        <v>22.5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VLOOKUP(BFF863,$A$879:$F$2524,6,FALSE)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VLOOKUP(BFO863,$A$879:$F$2524,6,FALSE)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VLOOKUP(BFX863,$A$879:$F$2524,6,FALSE)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VLOOKUP(BGG863,$A$879:$F$2524,6,FALSE)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VLOOKUP(BGP863,$A$879:$F$2524,6,FALSE)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VLOOKUP(BGY863,$A$879:$F$2524,6,FALSE)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VLOOKUP(B864,$A$879:$F$2524,6,FALSE)</f>
        <v>111</v>
      </c>
      <c r="F864" s="179" t="s">
        <v>63</v>
      </c>
      <c r="G864" s="10">
        <f>E864*1.4</f>
        <v>155.39999999999998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VLOOKUP(K864,$A$879:$F$2524,6,FALSE)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VLOOKUP(T864,$A$879:$F$2524,6,FALSE)</f>
        <v>111</v>
      </c>
      <c r="X864" s="179" t="s">
        <v>63</v>
      </c>
      <c r="Y864" s="10">
        <f>W864*1.4</f>
        <v>155.39999999999998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VLOOKUP(AC864,$A$879:$F$2524,6,FALSE)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VLOOKUP(AL864,$A$879:$F$2524,6,FALSE)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VLOOKUP(AU864,$A$879:$F$2524,6,FALSE)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VLOOKUP(BD864,$A$879:$F$2524,6,FALSE)</f>
        <v>111</v>
      </c>
      <c r="BH864" s="179" t="s">
        <v>63</v>
      </c>
      <c r="BI864" s="10">
        <f>BG864*1.4</f>
        <v>155.39999999999998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VLOOKUP(BM864,$A$879:$F$2524,6,FALSE)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VLOOKUP(BV864,$A$879:$F$2524,6,FALSE)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VLOOKUP(CE864,$A$879:$F$2524,6,FALSE)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VLOOKUP(CN864,$A$879:$F$2524,6,FALSE)</f>
        <v>111</v>
      </c>
      <c r="CR864" s="179" t="s">
        <v>63</v>
      </c>
      <c r="CS864" s="10">
        <f>CQ864*1.4</f>
        <v>155.39999999999998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VLOOKUP(CW864,$A$879:$F$2524,6,FALSE)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VLOOKUP(DF864,$A$879:$F$2524,6,FALSE)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VLOOKUP(DO864,$A$879:$F$2524,6,FALSE)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VLOOKUP(DX864,$A$879:$F$2524,6,FALSE)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VLOOKUP(EG864,$A$879:$F$2524,6,FALSE)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VLOOKUP(EP864,$A$879:$F$2524,6,FALSE)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VLOOKUP(EY864,$A$879:$F$2524,6,FALSE)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VLOOKUP(FH864,$A$879:$F$2524,6,FALSE)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VLOOKUP(FQ864,$A$879:$F$2524,6,FALSE)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VLOOKUP(FZ864,$A$879:$F$2524,6,FALSE)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VLOOKUP(GI864,$A$879:$F$2524,6,FALSE)</f>
        <v>128</v>
      </c>
      <c r="GM864" s="179" t="s">
        <v>63</v>
      </c>
      <c r="GN864" s="10">
        <f>GL864*1.4</f>
        <v>179.2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VLOOKUP(GR864,$A$879:$F$2524,6,FALSE)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VLOOKUP(HA864,$A$879:$F$2524,6,FALSE)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VLOOKUP(HJ864,$A$879:$F$2524,6,FALSE)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VLOOKUP(HS864,$A$879:$F$2524,6,FALSE)</f>
        <v>111</v>
      </c>
      <c r="HW864" s="179" t="s">
        <v>63</v>
      </c>
      <c r="HX864" s="10">
        <f>HV864*1.4</f>
        <v>155.39999999999998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VLOOKUP(IB864,$A$879:$F$2524,6,FALSE)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VLOOKUP(IK864,$A$879:$F$2524,6,FALSE)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VLOOKUP(IT864,$A$879:$F$2524,6,FALSE)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VLOOKUP(JC864,$A$879:$F$2524,6,FALSE)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VLOOKUP(JL864,$A$879:$F$2524,6,FALSE)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VLOOKUP(JU864,$A$879:$F$2524,6,FALSE)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VLOOKUP(KD864,$A$879:$F$2524,6,FALSE)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VLOOKUP(KM864,$A$879:$F$2524,6,FALSE)</f>
        <v>128</v>
      </c>
      <c r="KQ864" s="179" t="s">
        <v>63</v>
      </c>
      <c r="KR864" s="10">
        <f>KP864*1.4</f>
        <v>179.2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VLOOKUP(KV864,$A$879:$F$2524,6,FALSE)</f>
        <v>111</v>
      </c>
      <c r="KZ864" s="179" t="s">
        <v>63</v>
      </c>
      <c r="LA864" s="10">
        <f>KY864*1.4</f>
        <v>155.39999999999998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VLOOKUP(LE864,$A$879:$F$2524,6,FALSE)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VLOOKUP(LN864,$A$879:$F$2524,6,FALSE)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VLOOKUP(LW864,$A$879:$F$2524,6,FALSE)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VLOOKUP(MF864,$A$879:$F$2524,6,FALSE)</f>
        <v>7</v>
      </c>
      <c r="MJ864" s="179" t="s">
        <v>63</v>
      </c>
      <c r="MK864" s="10">
        <f>MI864*1.4</f>
        <v>9.7999999999999989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VLOOKUP(MO864,$A$879:$F$2524,6,FALSE)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VLOOKUP(MX864,$A$879:$F$2524,6,FALSE)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VLOOKUP(NG864,$A$879:$F$2524,6,FALSE)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VLOOKUP(NP864,$A$879:$F$2524,6,FALSE)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VLOOKUP(NY864,$A$879:$F$2524,6,FALSE)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VLOOKUP(OH864,$A$879:$F$2524,6,FALSE)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VLOOKUP(OQ864,$A$879:$F$2524,6,FALSE)</f>
        <v>59</v>
      </c>
      <c r="OU864" s="179" t="s">
        <v>63</v>
      </c>
      <c r="OV864" s="10">
        <f>OT864*1.4</f>
        <v>82.6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VLOOKUP(OZ864,$A$879:$F$2524,6,FALSE)</f>
        <v>128</v>
      </c>
      <c r="PD864" s="179" t="s">
        <v>63</v>
      </c>
      <c r="PE864" s="10">
        <f>PC864*1.4</f>
        <v>179.2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VLOOKUP(PI864,$A$879:$F$2524,6,FALSE)</f>
        <v>7</v>
      </c>
      <c r="PM864" s="179" t="s">
        <v>63</v>
      </c>
      <c r="PN864" s="10">
        <f>PL864*1.4</f>
        <v>9.7999999999999989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VLOOKUP(PR864,$A$879:$F$2524,6,FALSE)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VLOOKUP(QA864,$A$879:$F$2524,6,FALSE)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VLOOKUP(QJ864,$A$879:$F$2524,6,FALSE)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VLOOKUP(QS864,$A$879:$F$2524,6,FALSE)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VLOOKUP(RB864,$A$879:$F$2524,6,FALSE)</f>
        <v>111</v>
      </c>
      <c r="RF864" s="179" t="s">
        <v>63</v>
      </c>
      <c r="RG864" s="10">
        <f>RE864*1.4</f>
        <v>155.39999999999998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VLOOKUP(RK864,$A$879:$F$2524,6,FALSE)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VLOOKUP(RT864,$A$879:$F$2524,6,FALSE)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VLOOKUP(SC864,$A$879:$F$2524,6,FALSE)</f>
        <v>13</v>
      </c>
      <c r="SG864" s="179" t="s">
        <v>63</v>
      </c>
      <c r="SH864" s="10">
        <f>SF864*1.4</f>
        <v>18.2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VLOOKUP(SL864,$A$879:$F$2524,6,FALSE)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VLOOKUP(SU864,$A$879:$F$2524,6,FALSE)</f>
        <v>111</v>
      </c>
      <c r="SY864" s="179" t="s">
        <v>63</v>
      </c>
      <c r="SZ864" s="10">
        <f>SX864*1.4</f>
        <v>155.39999999999998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VLOOKUP(TD864,$A$879:$F$2524,6,FALSE)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VLOOKUP(TM864,$A$879:$F$2524,6,FALSE)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VLOOKUP(TV864,$A$879:$F$2524,6,FALSE)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VLOOKUP(UE864,$A$879:$F$2524,6,FALSE)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VLOOKUP(UN864,$A$879:$F$2524,6,FALSE)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VLOOKUP(UW864,$A$879:$F$2524,6,FALSE)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VLOOKUP(VF864,$A$879:$F$2524,6,FALSE)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VLOOKUP(VO864,$A$879:$F$2524,6,FALSE)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VLOOKUP(VX864,$A$879:$F$2524,6,FALSE)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VLOOKUP(WG864,$A$879:$F$2524,6,FALSE)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VLOOKUP(WP864,$A$879:$F$2524,6,FALSE)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VLOOKUP(WY864,$A$879:$F$2524,6,FALSE)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VLOOKUP(XH864,$A$879:$F$2524,6,FALSE)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VLOOKUP(XQ864,$A$879:$F$2524,6,FALSE)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VLOOKUP(XZ864,$A$879:$F$2524,6,FALSE)</f>
        <v>128</v>
      </c>
      <c r="YD864" s="179" t="s">
        <v>63</v>
      </c>
      <c r="YE864" s="10">
        <f>YC864*1.4</f>
        <v>179.2</v>
      </c>
      <c r="YG864" s="239"/>
      <c r="YH864" s="179" t="s">
        <v>121</v>
      </c>
      <c r="YI864" s="361" t="s">
        <v>1023</v>
      </c>
      <c r="YK864" s="180"/>
      <c r="YL864" s="180">
        <f>VLOOKUP(YI864,$A$879:$F$2524,6,FALSE)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VLOOKUP(YR864,$A$879:$F$2524,6,FALSE)</f>
        <v>59</v>
      </c>
      <c r="YV864" s="179" t="s">
        <v>63</v>
      </c>
      <c r="YW864" s="10">
        <f>YU864*1.4</f>
        <v>82.6</v>
      </c>
      <c r="YY864" s="239"/>
      <c r="YZ864" s="179" t="s">
        <v>121</v>
      </c>
      <c r="ZA864" s="361" t="s">
        <v>2597</v>
      </c>
      <c r="ZC864" s="180"/>
      <c r="ZD864" s="180">
        <f>VLOOKUP(ZA864,$A$879:$F$2524,6,FALSE)</f>
        <v>15</v>
      </c>
      <c r="ZE864" s="179" t="s">
        <v>63</v>
      </c>
      <c r="ZF864" s="10">
        <f>ZD864*1.4</f>
        <v>21</v>
      </c>
      <c r="ZH864" s="239"/>
      <c r="ZI864" s="179" t="s">
        <v>121</v>
      </c>
      <c r="ZJ864" s="361" t="s">
        <v>3161</v>
      </c>
      <c r="ZL864" s="180"/>
      <c r="ZM864" s="180">
        <f>VLOOKUP(ZJ864,$A$879:$F$2524,6,FALSE)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VLOOKUP(ZS864,$A$879:$F$2524,6,FALSE)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VLOOKUP(AAB864,$A$879:$F$2524,6,FALSE)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VLOOKUP(AAK864,$A$879:$F$2524,6,FALSE)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VLOOKUP(AAT864,$A$879:$F$2524,6,FALSE)</f>
        <v>111</v>
      </c>
      <c r="AAX864" s="179" t="s">
        <v>63</v>
      </c>
      <c r="AAY864" s="10">
        <f>AAW864*1.4</f>
        <v>155.39999999999998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VLOOKUP(ABC864,$A$879:$F$2524,6,FALSE)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VLOOKUP(ABL864,$A$879:$F$2524,6,FALSE)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VLOOKUP(ABU864,$A$879:$F$2524,6,FALSE)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VLOOKUP(ACD864,$A$879:$F$2524,6,FALSE)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VLOOKUP(ACM864,$A$879:$F$2524,6,FALSE)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VLOOKUP(ACV864,$A$879:$F$2524,6,FALSE)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VLOOKUP(ADE864,$A$879:$F$2524,6,FALSE)</f>
        <v>4</v>
      </c>
      <c r="ADI864" s="179" t="s">
        <v>63</v>
      </c>
      <c r="ADJ864" s="10">
        <f>ADH864*1.4</f>
        <v>5.6</v>
      </c>
      <c r="ADL864" s="239"/>
      <c r="ADM864" s="179" t="s">
        <v>121</v>
      </c>
      <c r="ADN864" s="75" t="s">
        <v>183</v>
      </c>
      <c r="ADP864" s="180"/>
      <c r="ADQ864" s="180" t="e">
        <f>VLOOKUP(ADN864,$A$879:$F$2524,6,FALSE)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VLOOKUP(ADW864,$A$879:$F$2524,6,FALSE)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VLOOKUP(AEF864,$A$879:$F$2524,6,FALSE)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VLOOKUP(AEO864,$A$879:$F$2524,6,FALSE)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VLOOKUP(AEX864,$A$879:$F$2524,6,FALSE)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VLOOKUP(AFG864,$A$879:$F$2524,6,FALSE)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VLOOKUP(AFP864,$A$879:$F$2524,6,FALSE)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VLOOKUP(AFY864,$A$879:$F$2524,6,FALSE)</f>
        <v>111</v>
      </c>
      <c r="AGC864" s="179" t="s">
        <v>63</v>
      </c>
      <c r="AGD864" s="10">
        <f>AGB864*1.4</f>
        <v>155.39999999999998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VLOOKUP(AGH864,$A$879:$F$2524,6,FALSE)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VLOOKUP(AGQ864,$A$879:$F$2524,6,FALSE)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VLOOKUP(AGZ864,$A$879:$F$2524,6,FALSE)</f>
        <v>111</v>
      </c>
      <c r="AHD864" s="179" t="s">
        <v>63</v>
      </c>
      <c r="AHE864" s="10">
        <f>AHC864*1.4</f>
        <v>155.39999999999998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VLOOKUP(AHI864,$A$879:$F$2524,6,FALSE)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VLOOKUP(AHR864,$A$879:$F$2524,6,FALSE)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VLOOKUP(AIA864,$A$879:$F$2524,6,FALSE)</f>
        <v>111</v>
      </c>
      <c r="AIE864" s="179" t="s">
        <v>63</v>
      </c>
      <c r="AIF864" s="10">
        <f>AID864*1.4</f>
        <v>155.39999999999998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VLOOKUP(AIJ864,$A$879:$F$2524,6,FALSE)</f>
        <v>45</v>
      </c>
      <c r="AIN864" s="179" t="s">
        <v>63</v>
      </c>
      <c r="AIO864" s="10">
        <f>AIM864*1.4</f>
        <v>62.999999999999993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VLOOKUP(AIS864,$A$879:$F$2524,6,FALSE)</f>
        <v>111</v>
      </c>
      <c r="AIW864" s="179" t="s">
        <v>63</v>
      </c>
      <c r="AIX864" s="10">
        <f>AIV864*1.4</f>
        <v>155.39999999999998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VLOOKUP(AJB864,$A$879:$F$2524,6,FALSE)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VLOOKUP(AJK864,$A$879:$F$2524,6,FALSE)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VLOOKUP(AJT864,$A$879:$F$2524,6,FALSE)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VLOOKUP(AKC864,$A$879:$F$2524,6,FALSE)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VLOOKUP(AKL864,$A$879:$F$2524,6,FALSE)</f>
        <v>111</v>
      </c>
      <c r="AKP864" s="179" t="s">
        <v>63</v>
      </c>
      <c r="AKQ864" s="10">
        <f>AKO864*1.4</f>
        <v>155.39999999999998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VLOOKUP(AKU864,$A$879:$F$2524,6,FALSE)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VLOOKUP(ALD864,$A$879:$F$2524,6,FALSE)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VLOOKUP(ALM864,$A$879:$F$2524,6,FALSE)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VLOOKUP(ALV864,$A$879:$F$2524,6,FALSE)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VLOOKUP(AME864,$A$879:$F$2524,6,FALSE)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VLOOKUP(AMN864,$A$879:$F$2524,6,FALSE)</f>
        <v>111</v>
      </c>
      <c r="AMR864" s="179" t="s">
        <v>63</v>
      </c>
      <c r="AMS864" s="10">
        <f>AMQ864*1.4</f>
        <v>155.39999999999998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VLOOKUP(AMW864,$A$879:$F$2524,6,FALSE)</f>
        <v>111</v>
      </c>
      <c r="ANA864" s="179" t="s">
        <v>63</v>
      </c>
      <c r="ANB864" s="10">
        <f>AMZ864*1.4</f>
        <v>155.39999999999998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VLOOKUP(ANF864,$A$879:$F$2524,6,FALSE)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VLOOKUP(ANO864,$A$879:$F$2524,6,FALSE)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VLOOKUP(ANX864,$A$879:$F$2524,6,FALSE)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VLOOKUP(AOG864,$A$879:$F$2524,6,FALSE)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VLOOKUP(AOP864,$A$879:$F$2524,6,FALSE)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VLOOKUP(AOY864,$A$879:$F$2524,6,FALSE)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VLOOKUP(APH864,$A$879:$F$2524,6,FALSE)</f>
        <v>7</v>
      </c>
      <c r="APL864" s="179" t="s">
        <v>63</v>
      </c>
      <c r="APM864" s="10">
        <f>APK864*1.4</f>
        <v>9.7999999999999989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VLOOKUP(APQ864,$A$879:$F$2524,6,FALSE)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VLOOKUP(APZ864,$A$879:$F$2524,6,FALSE)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VLOOKUP(AQI864,$A$879:$F$2524,6,FALSE)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VLOOKUP(AQR864,$A$879:$F$2524,6,FALSE)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VLOOKUP(ARA864,$A$879:$F$2524,6,FALSE)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VLOOKUP(ARJ864,$A$879:$F$2524,6,FALSE)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VLOOKUP(ARS864,$A$879:$F$2524,6,FALSE)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VLOOKUP(ASB864,$A$879:$F$2524,6,FALSE)</f>
        <v>111</v>
      </c>
      <c r="ASF864" s="179" t="s">
        <v>63</v>
      </c>
      <c r="ASG864" s="10">
        <f>ASE864*1.4</f>
        <v>155.39999999999998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VLOOKUP(ASK864,$A$879:$F$2524,6,FALSE)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VLOOKUP(AST864,$A$879:$F$2524,6,FALSE)</f>
        <v>106</v>
      </c>
      <c r="ASX864" s="179" t="s">
        <v>63</v>
      </c>
      <c r="ASY864" s="10">
        <f>ASW864*1.4</f>
        <v>148.39999999999998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VLOOKUP(ATC864,$A$879:$F$2524,6,FALSE)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VLOOKUP(ATL864,$A$879:$F$2524,6,FALSE)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VLOOKUP(ATU864,$A$879:$F$2524,6,FALSE)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VLOOKUP(AUD864,$A$879:$F$2524,6,FALSE)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VLOOKUP(AUM864,$A$879:$F$2524,6,FALSE)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VLOOKUP(AUV864,$A$879:$F$2524,6,FALSE)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VLOOKUP(AVE864,$A$879:$F$2524,6,FALSE)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VLOOKUP(AVN864,$A$879:$F$2524,6,FALSE)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VLOOKUP(AVW864,$A$879:$F$2524,6,FALSE)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VLOOKUP(AWF864,$A$879:$F$2524,6,FALSE)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VLOOKUP(AWO864,$A$879:$F$2524,6,FALSE)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VLOOKUP(AWX864,$A$879:$F$2524,6,FALSE)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VLOOKUP(AXG864,$A$879:$F$2524,6,FALSE)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VLOOKUP(AXP864,$A$879:$F$2524,6,FALSE)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VLOOKUP(AXY864,$A$879:$F$2524,6,FALSE)</f>
        <v>111</v>
      </c>
      <c r="AYC864" s="179" t="s">
        <v>63</v>
      </c>
      <c r="AYD864" s="10">
        <f>AYB864*1.4</f>
        <v>155.39999999999998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VLOOKUP(AYH864,$A$879:$F$2524,6,FALSE)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VLOOKUP(AYQ864,$A$879:$F$2524,6,FALSE)</f>
        <v>111</v>
      </c>
      <c r="AYU864" s="179" t="s">
        <v>63</v>
      </c>
      <c r="AYV864" s="10">
        <f>AYT864*1.4</f>
        <v>155.39999999999998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VLOOKUP(AYZ864,$A$879:$F$2524,6,FALSE)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VLOOKUP(AZI864,$A$879:$F$2524,6,FALSE)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VLOOKUP(AZR864,$A$879:$F$2524,6,FALSE)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VLOOKUP(BAA864,$A$879:$F$2524,6,FALSE)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VLOOKUP(BAJ864,$A$879:$F$2524,6,FALSE)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VLOOKUP(BAS864,$A$879:$F$2524,6,FALSE)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VLOOKUP(BBB864,$A$879:$F$2524,6,FALSE)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VLOOKUP(BBK864,$A$879:$F$2524,6,FALSE)</f>
        <v>59</v>
      </c>
      <c r="BBO864" s="179" t="s">
        <v>63</v>
      </c>
      <c r="BBP864" s="10">
        <f>BBN864*1.4</f>
        <v>82.6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VLOOKUP(BBT864,$A$879:$F$2524,6,FALSE)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VLOOKUP(BCC864,$A$879:$F$2524,6,FALSE)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VLOOKUP(BCL864,$A$879:$F$2524,6,FALSE)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VLOOKUP(BCU864,$A$879:$F$2524,6,FALSE)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VLOOKUP(BDD864,$A$879:$F$2524,6,FALSE)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VLOOKUP(BDM864,$A$879:$F$2524,6,FALSE)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VLOOKUP(BDV864,$A$879:$F$2524,6,FALSE)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VLOOKUP(BEE864,$A$879:$F$2524,6,FALSE)</f>
        <v>111</v>
      </c>
      <c r="BEI864" s="179" t="s">
        <v>63</v>
      </c>
      <c r="BEJ864" s="10">
        <f>BEH864*1.4</f>
        <v>155.39999999999998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VLOOKUP(BEN864,$A$879:$F$2524,6,FALSE)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VLOOKUP(BEW864,$A$879:$F$2524,6,FALSE)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VLOOKUP(BFF864,$A$879:$F$2524,6,FALSE)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VLOOKUP(BFO864,$A$879:$F$2524,6,FALSE)</f>
        <v>111</v>
      </c>
      <c r="BFS864" s="179" t="s">
        <v>63</v>
      </c>
      <c r="BFT864" s="10">
        <f>BFR864*1.4</f>
        <v>155.39999999999998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VLOOKUP(BFX864,$A$879:$F$2524,6,FALSE)</f>
        <v>7</v>
      </c>
      <c r="BGB864" s="179" t="s">
        <v>63</v>
      </c>
      <c r="BGC864" s="10">
        <f>BGA864*1.4</f>
        <v>9.7999999999999989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VLOOKUP(BGG864,$A$879:$F$2524,6,FALSE)</f>
        <v>59</v>
      </c>
      <c r="BGK864" s="179" t="s">
        <v>63</v>
      </c>
      <c r="BGL864" s="10">
        <f>BGJ864*1.4</f>
        <v>82.6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VLOOKUP(BGP864,$A$879:$F$2524,6,FALSE)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VLOOKUP(BGY864,$A$879:$F$2524,6,FALSE)</f>
        <v>128</v>
      </c>
      <c r="BHC864" s="179" t="s">
        <v>63</v>
      </c>
      <c r="BHD864" s="10">
        <f>BHB864*1.4</f>
        <v>179.2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VLOOKUP(B865,$A$879:$F$2524,6,FALSE)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VLOOKUP(K865,$A$879:$F$2524,6,FALSE)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VLOOKUP(T865,$A$879:$F$2524,6,FALSE)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VLOOKUP(AC865,$A$879:$F$2524,6,FALSE)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VLOOKUP(AL865,$A$879:$F$2524,6,FALSE)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VLOOKUP(AU865,$A$879:$F$2524,6,FALSE)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VLOOKUP(BD865,$A$879:$F$2524,6,FALSE)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VLOOKUP(BM865,$A$879:$F$2524,6,FALSE)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VLOOKUP(BV865,$A$879:$F$2524,6,FALSE)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VLOOKUP(CE865,$A$879:$F$2524,6,FALSE)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VLOOKUP(CN865,$A$879:$F$2524,6,FALSE)</f>
        <v>128</v>
      </c>
      <c r="CR865" s="179" t="s">
        <v>65</v>
      </c>
      <c r="CS865" s="10">
        <f>CQ865*1.3</f>
        <v>166.4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VLOOKUP(CW865,$A$879:$F$2524,6,FALSE)</f>
        <v>128</v>
      </c>
      <c r="DA865" s="179" t="s">
        <v>65</v>
      </c>
      <c r="DB865" s="10">
        <f>CZ865*1.3</f>
        <v>166.4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VLOOKUP(DF865,$A$879:$F$2524,6,FALSE)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VLOOKUP(DO865,$A$879:$F$2524,6,FALSE)</f>
        <v>111</v>
      </c>
      <c r="DS865" s="179" t="s">
        <v>65</v>
      </c>
      <c r="DT865" s="10">
        <f>DR865*1.3</f>
        <v>144.30000000000001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VLOOKUP(DX865,$A$879:$F$2524,6,FALSE)</f>
        <v>128</v>
      </c>
      <c r="EB865" s="179" t="s">
        <v>65</v>
      </c>
      <c r="EC865" s="10">
        <f>EA865*1.3</f>
        <v>166.4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VLOOKUP(EG865,$A$879:$F$2524,6,FALSE)</f>
        <v>111</v>
      </c>
      <c r="EK865" s="179" t="s">
        <v>65</v>
      </c>
      <c r="EL865" s="10">
        <f>EJ865*1.3</f>
        <v>144.30000000000001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VLOOKUP(EP865,$A$879:$F$2524,6,FALSE)</f>
        <v>111</v>
      </c>
      <c r="ET865" s="179" t="s">
        <v>65</v>
      </c>
      <c r="EU865" s="10">
        <f>ES865*1.3</f>
        <v>144.30000000000001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VLOOKUP(EY865,$A$879:$F$2524,6,FALSE)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VLOOKUP(FH865,$A$879:$F$2524,6,FALSE)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VLOOKUP(FQ865,$A$879:$F$2524,6,FALSE)</f>
        <v>128</v>
      </c>
      <c r="FU865" s="179" t="s">
        <v>65</v>
      </c>
      <c r="FV865" s="10">
        <f>FT865*1.3</f>
        <v>166.4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VLOOKUP(FZ865,$A$879:$F$2524,6,FALSE)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VLOOKUP(GI865,$A$879:$F$2524,6,FALSE)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VLOOKUP(GR865,$A$879:$F$2524,6,FALSE)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VLOOKUP(HA865,$A$879:$F$2524,6,FALSE)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VLOOKUP(HJ865,$A$879:$F$2524,6,FALSE)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VLOOKUP(HS865,$A$879:$F$2524,6,FALSE)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VLOOKUP(IB865,$A$879:$F$2524,6,FALSE)</f>
        <v>7</v>
      </c>
      <c r="IF865" s="179" t="s">
        <v>65</v>
      </c>
      <c r="IG865" s="10">
        <f>IE865*1.3</f>
        <v>9.1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VLOOKUP(IK865,$A$879:$F$2524,6,FALSE)</f>
        <v>111</v>
      </c>
      <c r="IO865" s="179" t="s">
        <v>65</v>
      </c>
      <c r="IP865" s="10">
        <f>IN865*1.3</f>
        <v>144.30000000000001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VLOOKUP(IT865,$A$879:$F$2524,6,FALSE)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VLOOKUP(JC865,$A$879:$F$2524,6,FALSE)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VLOOKUP(JL865,$A$879:$F$2524,6,FALSE)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VLOOKUP(JU865,$A$879:$F$2524,6,FALSE)</f>
        <v>111</v>
      </c>
      <c r="JY865" s="179" t="s">
        <v>65</v>
      </c>
      <c r="JZ865" s="10">
        <f>JX865*1.3</f>
        <v>144.30000000000001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VLOOKUP(KD865,$A$879:$F$2524,6,FALSE)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VLOOKUP(KM865,$A$879:$F$2524,6,FALSE)</f>
        <v>5</v>
      </c>
      <c r="KQ865" s="179" t="s">
        <v>65</v>
      </c>
      <c r="KR865" s="10">
        <f>KP865*1.3</f>
        <v>6.5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VLOOKUP(KV865,$A$879:$F$2524,6,FALSE)</f>
        <v>128</v>
      </c>
      <c r="KZ865" s="179" t="s">
        <v>65</v>
      </c>
      <c r="LA865" s="10">
        <f>KY865*1.3</f>
        <v>166.4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VLOOKUP(LE865,$A$879:$F$2524,6,FALSE)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VLOOKUP(LN865,$A$879:$F$2524,6,FALSE)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VLOOKUP(LW865,$A$879:$F$2524,6,FALSE)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VLOOKUP(MF865,$A$879:$F$2524,6,FALSE)</f>
        <v>111</v>
      </c>
      <c r="MJ865" s="179" t="s">
        <v>65</v>
      </c>
      <c r="MK865" s="10">
        <f>MI865*1.3</f>
        <v>144.30000000000001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VLOOKUP(MO865,$A$879:$F$2524,6,FALSE)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VLOOKUP(MX865,$A$879:$F$2524,6,FALSE)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VLOOKUP(NG865,$A$879:$F$2524,6,FALSE)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VLOOKUP(NP865,$A$879:$F$2524,6,FALSE)</f>
        <v>7</v>
      </c>
      <c r="NT865" s="179" t="s">
        <v>65</v>
      </c>
      <c r="NU865" s="10">
        <f>NS865*1.3</f>
        <v>9.1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VLOOKUP(NY865,$A$879:$F$2524,6,FALSE)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VLOOKUP(OH865,$A$879:$F$2524,6,FALSE)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VLOOKUP(OQ865,$A$879:$F$2524,6,FALSE)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VLOOKUP(OZ865,$A$879:$F$2524,6,FALSE)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VLOOKUP(PI865,$A$879:$F$2524,6,FALSE)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VLOOKUP(PR865,$A$879:$F$2524,6,FALSE)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VLOOKUP(QA865,$A$879:$F$2524,6,FALSE)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VLOOKUP(QJ865,$A$879:$F$2524,6,FALSE)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VLOOKUP(QS865,$A$879:$F$2524,6,FALSE)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VLOOKUP(RB865,$A$879:$F$2524,6,FALSE)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VLOOKUP(RK865,$A$879:$F$2524,6,FALSE)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VLOOKUP(RT865,$A$879:$F$2524,6,FALSE)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VLOOKUP(SC865,$A$879:$F$2524,6,FALSE)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VLOOKUP(SL865,$A$879:$F$2524,6,FALSE)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VLOOKUP(SU865,$A$879:$F$2524,6,FALSE)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VLOOKUP(TD865,$A$879:$F$2524,6,FALSE)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VLOOKUP(TM865,$A$879:$F$2524,6,FALSE)</f>
        <v>7</v>
      </c>
      <c r="TQ865" s="179" t="s">
        <v>65</v>
      </c>
      <c r="TR865" s="10">
        <f>TP865*1.3</f>
        <v>9.1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VLOOKUP(TV865,$A$879:$F$2524,6,FALSE)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VLOOKUP(UE865,$A$879:$F$2524,6,FALSE)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VLOOKUP(UN865,$A$879:$F$2524,6,FALSE)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VLOOKUP(UW865,$A$879:$F$2524,6,FALSE)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VLOOKUP(VF865,$A$879:$F$2524,6,FALSE)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VLOOKUP(VO865,$A$879:$F$2524,6,FALSE)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VLOOKUP(VX865,$A$879:$F$2524,6,FALSE)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VLOOKUP(WG865,$A$879:$F$2524,6,FALSE)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VLOOKUP(WP865,$A$879:$F$2524,6,FALSE)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VLOOKUP(WY865,$A$879:$F$2524,6,FALSE)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VLOOKUP(XH865,$A$879:$F$2524,6,FALSE)</f>
        <v>111</v>
      </c>
      <c r="XL865" s="179" t="s">
        <v>65</v>
      </c>
      <c r="XM865" s="10">
        <f>XK865*1.3</f>
        <v>144.30000000000001</v>
      </c>
      <c r="XO865" s="239"/>
      <c r="XP865" s="179" t="s">
        <v>122</v>
      </c>
      <c r="XQ865" s="361" t="s">
        <v>3111</v>
      </c>
      <c r="XS865" s="180"/>
      <c r="XT865" s="180">
        <f>VLOOKUP(XQ865,$A$879:$F$2524,6,FALSE)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VLOOKUP(XZ865,$A$879:$F$2524,6,FALSE)</f>
        <v>111</v>
      </c>
      <c r="YD865" s="179" t="s">
        <v>65</v>
      </c>
      <c r="YE865" s="10">
        <f>YC865*1.3</f>
        <v>144.30000000000001</v>
      </c>
      <c r="YG865" s="239"/>
      <c r="YH865" s="179" t="s">
        <v>122</v>
      </c>
      <c r="YI865" s="361" t="s">
        <v>3341</v>
      </c>
      <c r="YK865" s="180"/>
      <c r="YL865" s="180">
        <f>VLOOKUP(YI865,$A$879:$F$2524,6,FALSE)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VLOOKUP(YR865,$A$879:$F$2524,6,FALSE)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VLOOKUP(ZA865,$A$879:$F$2524,6,FALSE)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VLOOKUP(ZJ865,$A$879:$F$2524,6,FALSE)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VLOOKUP(ZS865,$A$879:$F$2524,6,FALSE)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VLOOKUP(AAB865,$A$879:$F$2524,6,FALSE)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VLOOKUP(AAK865,$A$879:$F$2524,6,FALSE)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VLOOKUP(AAT865,$A$879:$F$2524,6,FALSE)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VLOOKUP(ABC865,$A$879:$F$2524,6,FALSE)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VLOOKUP(ABL865,$A$879:$F$2524,6,FALSE)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VLOOKUP(ABU865,$A$879:$F$2524,6,FALSE)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VLOOKUP(ACD865,$A$879:$F$2524,6,FALSE)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VLOOKUP(ACM865,$A$879:$F$2524,6,FALSE)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VLOOKUP(ACV865,$A$879:$F$2524,6,FALSE)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VLOOKUP(ADE865,$A$879:$F$2524,6,FALSE)</f>
        <v>15</v>
      </c>
      <c r="ADI865" s="179" t="s">
        <v>65</v>
      </c>
      <c r="ADJ865" s="10">
        <f>ADH865*1.3</f>
        <v>19.5</v>
      </c>
      <c r="ADL865" s="239"/>
      <c r="ADM865" s="179" t="s">
        <v>122</v>
      </c>
      <c r="ADN865" s="75" t="s">
        <v>183</v>
      </c>
      <c r="ADP865" s="180"/>
      <c r="ADQ865" s="180" t="e">
        <f>VLOOKUP(ADN865,$A$879:$F$2524,6,FALSE)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VLOOKUP(ADW865,$A$879:$F$2524,6,FALSE)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VLOOKUP(AEF865,$A$879:$F$2524,6,FALSE)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VLOOKUP(AEO865,$A$879:$F$2524,6,FALSE)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VLOOKUP(AEX865,$A$879:$F$2524,6,FALSE)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VLOOKUP(AFG865,$A$879:$F$2524,6,FALSE)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VLOOKUP(AFP865,$A$879:$F$2524,6,FALSE)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VLOOKUP(AFY865,$A$879:$F$2524,6,FALSE)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VLOOKUP(AGH865,$A$879:$F$2524,6,FALSE)</f>
        <v>7</v>
      </c>
      <c r="AGL865" s="179" t="s">
        <v>65</v>
      </c>
      <c r="AGM865" s="10">
        <f>AGK865*1.3</f>
        <v>9.1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VLOOKUP(AGQ865,$A$879:$F$2524,6,FALSE)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VLOOKUP(AGZ865,$A$879:$F$2524,6,FALSE)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3462</v>
      </c>
      <c r="AHK865" s="180"/>
      <c r="AHL865" s="180">
        <f>VLOOKUP(AHI865,$A$879:$F$2524,6,FALSE)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VLOOKUP(AHR865,$A$879:$F$2524,6,FALSE)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VLOOKUP(AIA865,$A$879:$F$2524,6,FALSE)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VLOOKUP(AIJ865,$A$879:$F$2524,6,FALSE)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VLOOKUP(AIS865,$A$879:$F$2524,6,FALSE)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VLOOKUP(AJB865,$A$879:$F$2524,6,FALSE)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VLOOKUP(AJK865,$A$879:$F$2524,6,FALSE)</f>
        <v>111</v>
      </c>
      <c r="AJO865" s="179" t="s">
        <v>65</v>
      </c>
      <c r="AJP865" s="10">
        <f>AJN865*1.3</f>
        <v>144.30000000000001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VLOOKUP(AJT865,$A$879:$F$2524,6,FALSE)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VLOOKUP(AKC865,$A$879:$F$2524,6,FALSE)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VLOOKUP(AKL865,$A$879:$F$2524,6,FALSE)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VLOOKUP(AKU865,$A$879:$F$2524,6,FALSE)</f>
        <v>5</v>
      </c>
      <c r="AKY865" s="179" t="s">
        <v>65</v>
      </c>
      <c r="AKZ865" s="10">
        <f>AKX865*1.3</f>
        <v>6.5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VLOOKUP(ALD865,$A$879:$F$2524,6,FALSE)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VLOOKUP(ALM865,$A$879:$F$2524,6,FALSE)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VLOOKUP(ALV865,$A$879:$F$2524,6,FALSE)</f>
        <v>5</v>
      </c>
      <c r="ALZ865" s="179" t="s">
        <v>65</v>
      </c>
      <c r="AMA865" s="10">
        <f>ALY865*1.3</f>
        <v>6.5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VLOOKUP(AME865,$A$879:$F$2524,6,FALSE)</f>
        <v>128</v>
      </c>
      <c r="AMI865" s="179" t="s">
        <v>65</v>
      </c>
      <c r="AMJ865" s="10">
        <f>AMH865*1.3</f>
        <v>166.4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VLOOKUP(AMN865,$A$879:$F$2524,6,FALSE)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VLOOKUP(AMW865,$A$879:$F$2524,6,FALSE)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VLOOKUP(ANF865,$A$879:$F$2524,6,FALSE)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VLOOKUP(ANO865,$A$879:$F$2524,6,FALSE)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VLOOKUP(ANX865,$A$879:$F$2524,6,FALSE)</f>
        <v>128</v>
      </c>
      <c r="AOB865" s="179" t="s">
        <v>65</v>
      </c>
      <c r="AOC865" s="10">
        <f>AOA865*1.3</f>
        <v>166.4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VLOOKUP(AOG865,$A$879:$F$2524,6,FALSE)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VLOOKUP(AOP865,$A$879:$F$2524,6,FALSE)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VLOOKUP(AOY865,$A$879:$F$2524,6,FALSE)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VLOOKUP(APH865,$A$879:$F$2524,6,FALSE)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VLOOKUP(APQ865,$A$879:$F$2524,6,FALSE)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VLOOKUP(APZ865,$A$879:$F$2524,6,FALSE)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VLOOKUP(AQI865,$A$879:$F$2524,6,FALSE)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VLOOKUP(AQR865,$A$879:$F$2524,6,FALSE)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VLOOKUP(ARA865,$A$879:$F$2524,6,FALSE)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VLOOKUP(ARJ865,$A$879:$F$2524,6,FALSE)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VLOOKUP(ARS865,$A$879:$F$2524,6,FALSE)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VLOOKUP(ASB865,$A$879:$F$2524,6,FALSE)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VLOOKUP(ASK865,$A$879:$F$2524,6,FALSE)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VLOOKUP(AST865,$A$879:$F$2524,6,FALSE)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VLOOKUP(ATC865,$A$879:$F$2524,6,FALSE)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VLOOKUP(ATL865,$A$879:$F$2524,6,FALSE)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VLOOKUP(ATU865,$A$879:$F$2524,6,FALSE)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VLOOKUP(AUD865,$A$879:$F$2524,6,FALSE)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VLOOKUP(AUM865,$A$879:$F$2524,6,FALSE)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VLOOKUP(AUV865,$A$879:$F$2524,6,FALSE)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VLOOKUP(AVE865,$A$879:$F$2524,6,FALSE)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VLOOKUP(AVN865,$A$879:$F$2524,6,FALSE)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VLOOKUP(AVW865,$A$879:$F$2524,6,FALSE)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VLOOKUP(AWF865,$A$879:$F$2524,6,FALSE)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VLOOKUP(AWO865,$A$879:$F$2524,6,FALSE)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VLOOKUP(AWX865,$A$879:$F$2524,6,FALSE)</f>
        <v>128</v>
      </c>
      <c r="AXB865" s="179" t="s">
        <v>65</v>
      </c>
      <c r="AXC865" s="10">
        <f>AXA865*1.3</f>
        <v>166.4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VLOOKUP(AXG865,$A$879:$F$2524,6,FALSE)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VLOOKUP(AXP865,$A$879:$F$2524,6,FALSE)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VLOOKUP(AXY865,$A$879:$F$2524,6,FALSE)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VLOOKUP(AYH865,$A$879:$F$2524,6,FALSE)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VLOOKUP(AYQ865,$A$879:$F$2524,6,FALSE)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VLOOKUP(AYZ865,$A$879:$F$2524,6,FALSE)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VLOOKUP(AZI865,$A$879:$F$2524,6,FALSE)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VLOOKUP(AZR865,$A$879:$F$2524,6,FALSE)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VLOOKUP(BAA865,$A$879:$F$2524,6,FALSE)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3462</v>
      </c>
      <c r="BAL865" s="180"/>
      <c r="BAM865" s="180">
        <f>VLOOKUP(BAJ865,$A$879:$F$2524,6,FALSE)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VLOOKUP(BAS865,$A$879:$F$2524,6,FALSE)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VLOOKUP(BBB865,$A$879:$F$2524,6,FALSE)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VLOOKUP(BBK865,$A$879:$F$2524,6,FALSE)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VLOOKUP(BBT865,$A$879:$F$2524,6,FALSE)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VLOOKUP(BCC865,$A$879:$F$2524,6,FALSE)</f>
        <v>111</v>
      </c>
      <c r="BCG865" s="179" t="s">
        <v>65</v>
      </c>
      <c r="BCH865" s="10">
        <f>BCF865*1.3</f>
        <v>144.30000000000001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VLOOKUP(BCL865,$A$879:$F$2524,6,FALSE)</f>
        <v>111</v>
      </c>
      <c r="BCP865" s="179" t="s">
        <v>65</v>
      </c>
      <c r="BCQ865" s="10">
        <f>BCO865*1.3</f>
        <v>144.30000000000001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VLOOKUP(BCU865,$A$879:$F$2524,6,FALSE)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VLOOKUP(BDD865,$A$879:$F$2524,6,FALSE)</f>
        <v>128</v>
      </c>
      <c r="BDH865" s="179" t="s">
        <v>65</v>
      </c>
      <c r="BDI865" s="10">
        <f>BDG865*1.3</f>
        <v>166.4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VLOOKUP(BDM865,$A$879:$F$2524,6,FALSE)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VLOOKUP(BDV865,$A$879:$F$2524,6,FALSE)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VLOOKUP(BEE865,$A$879:$F$2524,6,FALSE)</f>
        <v>3</v>
      </c>
      <c r="BEI865" s="179" t="s">
        <v>65</v>
      </c>
      <c r="BEJ865" s="10">
        <f>BEH865*1.3</f>
        <v>3.9000000000000004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VLOOKUP(BEN865,$A$879:$F$2524,6,FALSE)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VLOOKUP(BEW865,$A$879:$F$2524,6,FALSE)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VLOOKUP(BFF865,$A$879:$F$2524,6,FALSE)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VLOOKUP(BFO865,$A$879:$F$2524,6,FALSE)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VLOOKUP(BFX865,$A$879:$F$2524,6,FALSE)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VLOOKUP(BGG865,$A$879:$F$2524,6,FALSE)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VLOOKUP(BGP865,$A$879:$F$2524,6,FALSE)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VLOOKUP(BGY865,$A$879:$F$2524,6,FALSE)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VLOOKUP(B866,$A$879:$F$2524,6,FALSE)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VLOOKUP(K866,$A$879:$F$2524,6,FALSE)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VLOOKUP(T866,$A$879:$F$2524,6,FALSE)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VLOOKUP(AC866,$A$879:$F$2524,6,FALSE)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VLOOKUP(AL866,$A$879:$F$2524,6,FALSE)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VLOOKUP(AU866,$A$879:$F$2524,6,FALSE)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VLOOKUP(BD866,$A$879:$F$2524,6,FALSE)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VLOOKUP(BM866,$A$879:$F$2524,6,FALSE)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VLOOKUP(BV866,$A$879:$F$2524,6,FALSE)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VLOOKUP(CE866,$A$879:$F$2524,6,FALSE)</f>
        <v>128</v>
      </c>
      <c r="CI866" s="179" t="s">
        <v>67</v>
      </c>
      <c r="CJ866" s="10">
        <f>CH866*1.2</f>
        <v>153.6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VLOOKUP(CN866,$A$879:$F$2524,6,FALSE)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VLOOKUP(CW866,$A$879:$F$2524,6,FALSE)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VLOOKUP(DF866,$A$879:$F$2524,6,FALSE)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VLOOKUP(DO866,$A$879:$F$2524,6,FALSE)</f>
        <v>128</v>
      </c>
      <c r="DS866" s="179" t="s">
        <v>67</v>
      </c>
      <c r="DT866" s="10">
        <f>DR866*1.2</f>
        <v>153.6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VLOOKUP(DX866,$A$879:$F$2524,6,FALSE)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VLOOKUP(EG866,$A$879:$F$2524,6,FALSE)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VLOOKUP(EP866,$A$879:$F$2524,6,FALSE)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VLOOKUP(EY866,$A$879:$F$2524,6,FALSE)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VLOOKUP(FH866,$A$879:$F$2524,6,FALSE)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VLOOKUP(FQ866,$A$879:$F$2524,6,FALSE)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VLOOKUP(FZ866,$A$879:$F$2524,6,FALSE)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VLOOKUP(GI866,$A$879:$F$2524,6,FALSE)</f>
        <v>111</v>
      </c>
      <c r="GM866" s="179" t="s">
        <v>67</v>
      </c>
      <c r="GN866" s="10">
        <f>GL866*1.2</f>
        <v>133.19999999999999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VLOOKUP(GR866,$A$879:$F$2524,6,FALSE)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VLOOKUP(HA866,$A$879:$F$2524,6,FALSE)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VLOOKUP(HJ866,$A$879:$F$2524,6,FALSE)</f>
        <v>7</v>
      </c>
      <c r="HN866" s="179" t="s">
        <v>67</v>
      </c>
      <c r="HO866" s="10">
        <f>HM866*1.2</f>
        <v>8.4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VLOOKUP(HS866,$A$879:$F$2524,6,FALSE)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VLOOKUP(IB866,$A$879:$F$2524,6,FALSE)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VLOOKUP(IK866,$A$879:$F$2524,6,FALSE)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VLOOKUP(IT866,$A$879:$F$2524,6,FALSE)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VLOOKUP(JC866,$A$879:$F$2524,6,FALSE)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VLOOKUP(JL866,$A$879:$F$2524,6,FALSE)</f>
        <v>3</v>
      </c>
      <c r="JP866" s="179" t="s">
        <v>67</v>
      </c>
      <c r="JQ866" s="10">
        <f>JO866*1.2</f>
        <v>3.5999999999999996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VLOOKUP(JU866,$A$879:$F$2524,6,FALSE)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VLOOKUP(KD866,$A$879:$F$2524,6,FALSE)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VLOOKUP(KM866,$A$879:$F$2524,6,FALSE)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VLOOKUP(KV866,$A$879:$F$2524,6,FALSE)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VLOOKUP(LE866,$A$879:$F$2524,6,FALSE)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VLOOKUP(LN866,$A$879:$F$2524,6,FALSE)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VLOOKUP(LW866,$A$879:$F$2524,6,FALSE)</f>
        <v>7</v>
      </c>
      <c r="MA866" s="179" t="s">
        <v>67</v>
      </c>
      <c r="MB866" s="10">
        <f>LZ866*1.2</f>
        <v>8.4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VLOOKUP(MF866,$A$879:$F$2524,6,FALSE)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VLOOKUP(MO866,$A$879:$F$2524,6,FALSE)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VLOOKUP(MX866,$A$879:$F$2524,6,FALSE)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VLOOKUP(NG866,$A$879:$F$2524,6,FALSE)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VLOOKUP(NP866,$A$879:$F$2524,6,FALSE)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VLOOKUP(NY866,$A$879:$F$2524,6,FALSE)</f>
        <v>5</v>
      </c>
      <c r="OC866" s="179" t="s">
        <v>67</v>
      </c>
      <c r="OD866" s="10">
        <f>OB866*1.2</f>
        <v>6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VLOOKUP(OH866,$A$879:$F$2524,6,FALSE)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VLOOKUP(OQ866,$A$879:$F$2524,6,FALSE)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VLOOKUP(OZ866,$A$879:$F$2524,6,FALSE)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VLOOKUP(PI866,$A$879:$F$2524,6,FALSE)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VLOOKUP(PR866,$A$879:$F$2524,6,FALSE)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VLOOKUP(QA866,$A$879:$F$2524,6,FALSE)</f>
        <v>111</v>
      </c>
      <c r="QE866" s="179" t="s">
        <v>67</v>
      </c>
      <c r="QF866" s="10">
        <f>QD866*1.2</f>
        <v>133.19999999999999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VLOOKUP(QJ866,$A$879:$F$2524,6,FALSE)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VLOOKUP(QS866,$A$879:$F$2524,6,FALSE)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VLOOKUP(RB866,$A$879:$F$2524,6,FALSE)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VLOOKUP(RK866,$A$879:$F$2524,6,FALSE)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VLOOKUP(RT866,$A$879:$F$2524,6,FALSE)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VLOOKUP(SC866,$A$879:$F$2524,6,FALSE)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VLOOKUP(SL866,$A$879:$F$2524,6,FALSE)</f>
        <v>106</v>
      </c>
      <c r="SP866" s="179" t="s">
        <v>67</v>
      </c>
      <c r="SQ866" s="10">
        <f>SO866*1.2</f>
        <v>127.19999999999999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VLOOKUP(SU866,$A$879:$F$2524,6,FALSE)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VLOOKUP(TD866,$A$879:$F$2524,6,FALSE)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VLOOKUP(TM866,$A$879:$F$2524,6,FALSE)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VLOOKUP(TV866,$A$879:$F$2524,6,FALSE)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VLOOKUP(UE866,$A$879:$F$2524,6,FALSE)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VLOOKUP(UN866,$A$879:$F$2524,6,FALSE)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VLOOKUP(UW866,$A$879:$F$2524,6,FALSE)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VLOOKUP(VF866,$A$879:$F$2524,6,FALSE)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VLOOKUP(VO866,$A$879:$F$2524,6,FALSE)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VLOOKUP(VX866,$A$879:$F$2524,6,FALSE)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VLOOKUP(WG866,$A$879:$F$2524,6,FALSE)</f>
        <v>111</v>
      </c>
      <c r="WK866" s="179" t="s">
        <v>67</v>
      </c>
      <c r="WL866" s="10">
        <f>WJ866*1.2</f>
        <v>133.19999999999999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VLOOKUP(WP866,$A$879:$F$2524,6,FALSE)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VLOOKUP(WY866,$A$879:$F$2524,6,FALSE)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VLOOKUP(XH866,$A$879:$F$2524,6,FALSE)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VLOOKUP(XQ866,$A$879:$F$2524,6,FALSE)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VLOOKUP(XZ866,$A$879:$F$2524,6,FALSE)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1" t="s">
        <v>2330</v>
      </c>
      <c r="YK866" s="180"/>
      <c r="YL866" s="180">
        <f>VLOOKUP(YI866,$A$879:$F$2524,6,FALSE)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VLOOKUP(YR866,$A$879:$F$2524,6,FALSE)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VLOOKUP(ZA866,$A$879:$F$2524,6,FALSE)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VLOOKUP(ZJ866,$A$879:$F$2524,6,FALSE)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VLOOKUP(ZS866,$A$879:$F$2524,6,FALSE)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VLOOKUP(AAB866,$A$879:$F$2524,6,FALSE)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VLOOKUP(AAK866,$A$879:$F$2524,6,FALSE)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VLOOKUP(AAT866,$A$879:$F$2524,6,FALSE)</f>
        <v>5</v>
      </c>
      <c r="AAX866" s="179" t="s">
        <v>67</v>
      </c>
      <c r="AAY866" s="10">
        <f>AAW866*1.2</f>
        <v>6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VLOOKUP(ABC866,$A$879:$F$2524,6,FALSE)</f>
        <v>111</v>
      </c>
      <c r="ABG866" s="179" t="s">
        <v>67</v>
      </c>
      <c r="ABH866" s="10">
        <f>ABF866*1.2</f>
        <v>133.19999999999999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VLOOKUP(ABL866,$A$879:$F$2524,6,FALSE)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VLOOKUP(ABU866,$A$879:$F$2524,6,FALSE)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VLOOKUP(ACD866,$A$879:$F$2524,6,FALSE)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VLOOKUP(ACM866,$A$879:$F$2524,6,FALSE)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VLOOKUP(ACV866,$A$879:$F$2524,6,FALSE)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VLOOKUP(ADE866,$A$879:$F$2524,6,FALSE)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VLOOKUP(ADN866,$A$879:$F$2524,6,FALSE)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VLOOKUP(ADW866,$A$879:$F$2524,6,FALSE)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VLOOKUP(AEF866,$A$879:$F$2524,6,FALSE)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VLOOKUP(AEO866,$A$879:$F$2524,6,FALSE)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VLOOKUP(AEX866,$A$879:$F$2524,6,FALSE)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VLOOKUP(AFG866,$A$879:$F$2524,6,FALSE)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VLOOKUP(AFP866,$A$879:$F$2524,6,FALSE)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VLOOKUP(AFY866,$A$879:$F$2524,6,FALSE)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VLOOKUP(AGH866,$A$879:$F$2524,6,FALSE)</f>
        <v>5</v>
      </c>
      <c r="AGL866" s="179" t="s">
        <v>67</v>
      </c>
      <c r="AGM866" s="10">
        <f>AGK866*1.2</f>
        <v>6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VLOOKUP(AGQ866,$A$879:$F$2524,6,FALSE)</f>
        <v>16</v>
      </c>
      <c r="AGU866" s="179" t="s">
        <v>67</v>
      </c>
      <c r="AGV866" s="10">
        <f>AGT866*1.2</f>
        <v>19.2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VLOOKUP(AGZ866,$A$879:$F$2524,6,FALSE)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3505</v>
      </c>
      <c r="AHK866" s="180"/>
      <c r="AHL866" s="180">
        <f>VLOOKUP(AHI866,$A$879:$F$2524,6,FALSE)</f>
        <v>111</v>
      </c>
      <c r="AHM866" s="179" t="s">
        <v>67</v>
      </c>
      <c r="AHN866" s="10">
        <f>AHL866*1.2</f>
        <v>133.19999999999999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VLOOKUP(AHR866,$A$879:$F$2524,6,FALSE)</f>
        <v>111</v>
      </c>
      <c r="AHV866" s="179" t="s">
        <v>67</v>
      </c>
      <c r="AHW866" s="10">
        <f>AHU866*1.2</f>
        <v>133.19999999999999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VLOOKUP(AIA866,$A$879:$F$2524,6,FALSE)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VLOOKUP(AIJ866,$A$879:$F$2524,6,FALSE)</f>
        <v>111</v>
      </c>
      <c r="AIN866" s="179" t="s">
        <v>67</v>
      </c>
      <c r="AIO866" s="10">
        <f>AIM866*1.2</f>
        <v>133.19999999999999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VLOOKUP(AIS866,$A$879:$F$2524,6,FALSE)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VLOOKUP(AJB866,$A$879:$F$2524,6,FALSE)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VLOOKUP(AJK866,$A$879:$F$2524,6,FALSE)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VLOOKUP(AJT866,$A$879:$F$2524,6,FALSE)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VLOOKUP(AKC866,$A$879:$F$2524,6,FALSE)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VLOOKUP(AKL866,$A$879:$F$2524,6,FALSE)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VLOOKUP(AKU866,$A$879:$F$2524,6,FALSE)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VLOOKUP(ALD866,$A$879:$F$2524,6,FALSE)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VLOOKUP(ALM866,$A$879:$F$2524,6,FALSE)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VLOOKUP(ALV866,$A$879:$F$2524,6,FALSE)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VLOOKUP(AME866,$A$879:$F$2524,6,FALSE)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VLOOKUP(AMN866,$A$879:$F$2524,6,FALSE)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VLOOKUP(AMW866,$A$879:$F$2524,6,FALSE)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VLOOKUP(ANF866,$A$879:$F$2524,6,FALSE)</f>
        <v>111</v>
      </c>
      <c r="ANJ866" s="179" t="s">
        <v>67</v>
      </c>
      <c r="ANK866" s="10">
        <f>ANI866*1.2</f>
        <v>133.19999999999999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VLOOKUP(ANO866,$A$879:$F$2524,6,FALSE)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VLOOKUP(ANX866,$A$879:$F$2524,6,FALSE)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VLOOKUP(AOG866,$A$879:$F$2524,6,FALSE)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VLOOKUP(AOP866,$A$879:$F$2524,6,FALSE)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VLOOKUP(AOY866,$A$879:$F$2524,6,FALSE)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VLOOKUP(APH866,$A$879:$F$2524,6,FALSE)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VLOOKUP(APQ866,$A$879:$F$2524,6,FALSE)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VLOOKUP(APZ866,$A$879:$F$2524,6,FALSE)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VLOOKUP(AQI866,$A$879:$F$2524,6,FALSE)</f>
        <v>111</v>
      </c>
      <c r="AQM866" s="179" t="s">
        <v>67</v>
      </c>
      <c r="AQN866" s="10">
        <f>AQL866*1.2</f>
        <v>133.19999999999999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VLOOKUP(AQR866,$A$879:$F$2524,6,FALSE)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VLOOKUP(ARA866,$A$879:$F$2524,6,FALSE)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VLOOKUP(ARJ866,$A$879:$F$2524,6,FALSE)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VLOOKUP(ARS866,$A$879:$F$2524,6,FALSE)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VLOOKUP(ASB866,$A$879:$F$2524,6,FALSE)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VLOOKUP(ASK866,$A$879:$F$2524,6,FALSE)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VLOOKUP(AST866,$A$879:$F$2524,6,FALSE)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VLOOKUP(ATC866,$A$879:$F$2524,6,FALSE)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VLOOKUP(ATL866,$A$879:$F$2524,6,FALSE)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VLOOKUP(ATU866,$A$879:$F$2524,6,FALSE)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VLOOKUP(AUD866,$A$879:$F$2524,6,FALSE)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VLOOKUP(AUM866,$A$879:$F$2524,6,FALSE)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VLOOKUP(AUV866,$A$879:$F$2524,6,FALSE)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VLOOKUP(AVE866,$A$879:$F$2524,6,FALSE)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VLOOKUP(AVN866,$A$879:$F$2524,6,FALSE)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VLOOKUP(AVW866,$A$879:$F$2524,6,FALSE)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VLOOKUP(AWF866,$A$879:$F$2524,6,FALSE)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VLOOKUP(AWO866,$A$879:$F$2524,6,FALSE)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VLOOKUP(AWX866,$A$879:$F$2524,6,FALSE)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VLOOKUP(AXG866,$A$879:$F$2524,6,FALSE)</f>
        <v>128</v>
      </c>
      <c r="AXK866" s="179" t="s">
        <v>67</v>
      </c>
      <c r="AXL866" s="10">
        <f>AXJ866*1.2</f>
        <v>153.6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VLOOKUP(AXP866,$A$879:$F$2524,6,FALSE)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VLOOKUP(AXY866,$A$879:$F$2524,6,FALSE)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VLOOKUP(AYH866,$A$879:$F$2524,6,FALSE)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VLOOKUP(AYQ866,$A$879:$F$2524,6,FALSE)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VLOOKUP(AYZ866,$A$879:$F$2524,6,FALSE)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VLOOKUP(AZI866,$A$879:$F$2524,6,FALSE)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VLOOKUP(AZR866,$A$879:$F$2524,6,FALSE)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VLOOKUP(BAA866,$A$879:$F$2524,6,FALSE)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3423</v>
      </c>
      <c r="BAL866" s="180"/>
      <c r="BAM866" s="180">
        <f>VLOOKUP(BAJ866,$A$879:$F$2524,6,FALSE)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VLOOKUP(BAS866,$A$879:$F$2524,6,FALSE)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VLOOKUP(BBB866,$A$879:$F$2524,6,FALSE)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VLOOKUP(BBK866,$A$879:$F$2524,6,FALSE)</f>
        <v>128</v>
      </c>
      <c r="BBO866" s="179" t="s">
        <v>67</v>
      </c>
      <c r="BBP866" s="10">
        <f>BBN866*1.2</f>
        <v>153.6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VLOOKUP(BBT866,$A$879:$F$2524,6,FALSE)</f>
        <v>5</v>
      </c>
      <c r="BBX866" s="179" t="s">
        <v>67</v>
      </c>
      <c r="BBY866" s="10">
        <f>BBW866*1.2</f>
        <v>6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VLOOKUP(BCC866,$A$879:$F$2524,6,FALSE)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VLOOKUP(BCL866,$A$879:$F$2524,6,FALSE)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VLOOKUP(BCU866,$A$879:$F$2524,6,FALSE)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VLOOKUP(BDD866,$A$879:$F$2524,6,FALSE)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VLOOKUP(BDM866,$A$879:$F$2524,6,FALSE)</f>
        <v>111</v>
      </c>
      <c r="BDQ866" s="179" t="s">
        <v>67</v>
      </c>
      <c r="BDR866" s="10">
        <f>BDP866*1.2</f>
        <v>133.19999999999999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VLOOKUP(BDV866,$A$879:$F$2524,6,FALSE)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VLOOKUP(BEE866,$A$879:$F$2524,6,FALSE)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VLOOKUP(BEN866,$A$879:$F$2524,6,FALSE)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VLOOKUP(BEW866,$A$879:$F$2524,6,FALSE)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VLOOKUP(BFF866,$A$879:$F$2524,6,FALSE)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VLOOKUP(BFO866,$A$879:$F$2524,6,FALSE)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VLOOKUP(BFX866,$A$879:$F$2524,6,FALSE)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VLOOKUP(BGG866,$A$879:$F$2524,6,FALSE)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VLOOKUP(BGP866,$A$879:$F$2524,6,FALSE)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VLOOKUP(BGY866,$A$879:$F$2524,6,FALSE)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VLOOKUP(B867,$A$879:$F$2524,6,FALSE)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VLOOKUP(K867,$A$879:$F$2524,6,FALSE)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VLOOKUP(T867,$A$879:$F$2524,6,FALSE)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VLOOKUP(AC867,$A$879:$F$2524,6,FALSE)</f>
        <v>111</v>
      </c>
      <c r="AG867" s="179" t="s">
        <v>69</v>
      </c>
      <c r="AH867" s="10">
        <f>AF867*1.1</f>
        <v>122.10000000000001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VLOOKUP(AL867,$A$879:$F$2524,6,FALSE)</f>
        <v>111</v>
      </c>
      <c r="AP867" s="179" t="s">
        <v>69</v>
      </c>
      <c r="AQ867" s="10">
        <f>AO867*1.1</f>
        <v>122.10000000000001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VLOOKUP(AU867,$A$879:$F$2524,6,FALSE)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VLOOKUP(BD867,$A$879:$F$2524,6,FALSE)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VLOOKUP(BM867,$A$879:$F$2524,6,FALSE)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VLOOKUP(BV867,$A$879:$F$2524,6,FALSE)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VLOOKUP(CE867,$A$879:$F$2524,6,FALSE)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VLOOKUP(CN867,$A$879:$F$2524,6,FALSE)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VLOOKUP(CW867,$A$879:$F$2524,6,FALSE)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VLOOKUP(DF867,$A$879:$F$2524,6,FALSE)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VLOOKUP(DO867,$A$879:$F$2524,6,FALSE)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VLOOKUP(DX867,$A$879:$F$2524,6,FALSE)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VLOOKUP(EG867,$A$879:$F$2524,6,FALSE)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VLOOKUP(EP867,$A$879:$F$2524,6,FALSE)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VLOOKUP(EY867,$A$879:$F$2524,6,FALSE)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VLOOKUP(FH867,$A$879:$F$2524,6,FALSE)</f>
        <v>128</v>
      </c>
      <c r="FL867" s="179" t="s">
        <v>69</v>
      </c>
      <c r="FM867" s="10">
        <f>FK867*1.1</f>
        <v>140.80000000000001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VLOOKUP(FQ867,$A$879:$F$2524,6,FALSE)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VLOOKUP(FZ867,$A$879:$F$2524,6,FALSE)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VLOOKUP(GI867,$A$879:$F$2524,6,FALSE)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VLOOKUP(GR867,$A$879:$F$2524,6,FALSE)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VLOOKUP(HA867,$A$879:$F$2524,6,FALSE)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VLOOKUP(HJ867,$A$879:$F$2524,6,FALSE)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VLOOKUP(HS867,$A$879:$F$2524,6,FALSE)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VLOOKUP(IB867,$A$879:$F$2524,6,FALSE)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VLOOKUP(IK867,$A$879:$F$2524,6,FALSE)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VLOOKUP(IT867,$A$879:$F$2524,6,FALSE)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VLOOKUP(JC867,$A$879:$F$2524,6,FALSE)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VLOOKUP(JL867,$A$879:$F$2524,6,FALSE)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VLOOKUP(JU867,$A$879:$F$2524,6,FALSE)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VLOOKUP(KD867,$A$879:$F$2524,6,FALSE)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VLOOKUP(KM867,$A$879:$F$2524,6,FALSE)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VLOOKUP(KV867,$A$879:$F$2524,6,FALSE)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VLOOKUP(LE867,$A$879:$F$2524,6,FALSE)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VLOOKUP(LN867,$A$879:$F$2524,6,FALSE)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VLOOKUP(LW867,$A$879:$F$2524,6,FALSE)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VLOOKUP(MF867,$A$879:$F$2524,6,FALSE)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VLOOKUP(MO867,$A$879:$F$2524,6,FALSE)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VLOOKUP(MX867,$A$879:$F$2524,6,FALSE)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VLOOKUP(NG867,$A$879:$F$2524,6,FALSE)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VLOOKUP(NP867,$A$879:$F$2524,6,FALSE)</f>
        <v>13</v>
      </c>
      <c r="NT867" s="179" t="s">
        <v>69</v>
      </c>
      <c r="NU867" s="10">
        <f>NS867*1.1</f>
        <v>14.3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VLOOKUP(NY867,$A$879:$F$2524,6,FALSE)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VLOOKUP(OH867,$A$879:$F$2524,6,FALSE)</f>
        <v>7</v>
      </c>
      <c r="OL867" s="179" t="s">
        <v>69</v>
      </c>
      <c r="OM867" s="10">
        <f>OK867*1.1</f>
        <v>7.7000000000000011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VLOOKUP(OQ867,$A$879:$F$2524,6,FALSE)</f>
        <v>4</v>
      </c>
      <c r="OU867" s="179" t="s">
        <v>69</v>
      </c>
      <c r="OV867" s="10">
        <f>OT867*1.1</f>
        <v>4.4000000000000004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VLOOKUP(OZ867,$A$879:$F$2524,6,FALSE)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VLOOKUP(PI867,$A$879:$F$2524,6,FALSE)</f>
        <v>128</v>
      </c>
      <c r="PM867" s="179" t="s">
        <v>69</v>
      </c>
      <c r="PN867" s="10">
        <f>PL867*1.1</f>
        <v>140.80000000000001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VLOOKUP(PR867,$A$879:$F$2524,6,FALSE)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VLOOKUP(QA867,$A$879:$F$2524,6,FALSE)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VLOOKUP(QJ867,$A$879:$F$2524,6,FALSE)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VLOOKUP(QS867,$A$879:$F$2524,6,FALSE)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VLOOKUP(RB867,$A$879:$F$2524,6,FALSE)</f>
        <v>59</v>
      </c>
      <c r="RF867" s="179" t="s">
        <v>69</v>
      </c>
      <c r="RG867" s="10">
        <f>RE867*1.1</f>
        <v>64.900000000000006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VLOOKUP(RK867,$A$879:$F$2524,6,FALSE)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VLOOKUP(RT867,$A$879:$F$2524,6,FALSE)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VLOOKUP(SC867,$A$879:$F$2524,6,FALSE)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VLOOKUP(SL867,$A$879:$F$2524,6,FALSE)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VLOOKUP(SU867,$A$879:$F$2524,6,FALSE)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VLOOKUP(TD867,$A$879:$F$2524,6,FALSE)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VLOOKUP(TM867,$A$879:$F$2524,6,FALSE)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VLOOKUP(TV867,$A$879:$F$2524,6,FALSE)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VLOOKUP(UE867,$A$879:$F$2524,6,FALSE)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VLOOKUP(UN867,$A$879:$F$2524,6,FALSE)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VLOOKUP(UW867,$A$879:$F$2524,6,FALSE)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VLOOKUP(VF867,$A$879:$F$2524,6,FALSE)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VLOOKUP(VO867,$A$879:$F$2524,6,FALSE)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VLOOKUP(VX867,$A$879:$F$2524,6,FALSE)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VLOOKUP(WG867,$A$879:$F$2524,6,FALSE)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VLOOKUP(WP867,$A$879:$F$2524,6,FALSE)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VLOOKUP(WY867,$A$879:$F$2524,6,FALSE)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VLOOKUP(XH867,$A$879:$F$2524,6,FALSE)</f>
        <v>128</v>
      </c>
      <c r="XL867" s="179" t="s">
        <v>69</v>
      </c>
      <c r="XM867" s="10">
        <f>XK867*1.1</f>
        <v>140.80000000000001</v>
      </c>
      <c r="XO867" s="239"/>
      <c r="XP867" s="179" t="s">
        <v>124</v>
      </c>
      <c r="XQ867" s="361" t="s">
        <v>2609</v>
      </c>
      <c r="XS867" s="180"/>
      <c r="XT867" s="180">
        <f>VLOOKUP(XQ867,$A$879:$F$2524,6,FALSE)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VLOOKUP(XZ867,$A$879:$F$2524,6,FALSE)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VLOOKUP(YI867,$A$879:$F$2524,6,FALSE)</f>
        <v>111</v>
      </c>
      <c r="YM867" s="179" t="s">
        <v>69</v>
      </c>
      <c r="YN867" s="10">
        <f>YL867*1.1</f>
        <v>122.10000000000001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VLOOKUP(YR867,$A$879:$F$2524,6,FALSE)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1" t="s">
        <v>3180</v>
      </c>
      <c r="ZC867" s="180"/>
      <c r="ZD867" s="180">
        <f>VLOOKUP(ZA867,$A$879:$F$2524,6,FALSE)</f>
        <v>3</v>
      </c>
      <c r="ZE867" s="179" t="s">
        <v>69</v>
      </c>
      <c r="ZF867" s="10">
        <f>ZD867*1.1</f>
        <v>3.3000000000000003</v>
      </c>
      <c r="ZH867" s="239"/>
      <c r="ZI867" s="179" t="s">
        <v>124</v>
      </c>
      <c r="ZJ867" s="361" t="s">
        <v>3170</v>
      </c>
      <c r="ZL867" s="180"/>
      <c r="ZM867" s="180">
        <f>VLOOKUP(ZJ867,$A$879:$F$2524,6,FALSE)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VLOOKUP(ZS867,$A$879:$F$2524,6,FALSE)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VLOOKUP(AAB867,$A$879:$F$2524,6,FALSE)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VLOOKUP(AAK867,$A$879:$F$2524,6,FALSE)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VLOOKUP(AAT867,$A$879:$F$2524,6,FALSE)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VLOOKUP(ABC867,$A$879:$F$2524,6,FALSE)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VLOOKUP(ABL867,$A$879:$F$2524,6,FALSE)</f>
        <v>128</v>
      </c>
      <c r="ABP867" s="179" t="s">
        <v>69</v>
      </c>
      <c r="ABQ867" s="10">
        <f>ABO867*1.1</f>
        <v>140.80000000000001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VLOOKUP(ABU867,$A$879:$F$2524,6,FALSE)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VLOOKUP(ACD867,$A$879:$F$2524,6,FALSE)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VLOOKUP(ACM867,$A$879:$F$2524,6,FALSE)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VLOOKUP(ACV867,$A$879:$F$2524,6,FALSE)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VLOOKUP(ADE867,$A$879:$F$2524,6,FALSE)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VLOOKUP(ADN867,$A$879:$F$2524,6,FALSE)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VLOOKUP(ADW867,$A$879:$F$2524,6,FALSE)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VLOOKUP(AEF867,$A$879:$F$2524,6,FALSE)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VLOOKUP(AEO867,$A$879:$F$2524,6,FALSE)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VLOOKUP(AEX867,$A$879:$F$2524,6,FALSE)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VLOOKUP(AFG867,$A$879:$F$2524,6,FALSE)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VLOOKUP(AFP867,$A$879:$F$2524,6,FALSE)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VLOOKUP(AFY867,$A$879:$F$2524,6,FALSE)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VLOOKUP(AGH867,$A$879:$F$2524,6,FALSE)</f>
        <v>111</v>
      </c>
      <c r="AGL867" s="179" t="s">
        <v>69</v>
      </c>
      <c r="AGM867" s="10">
        <f>AGK867*1.1</f>
        <v>122.10000000000001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VLOOKUP(AGQ867,$A$879:$F$2524,6,FALSE)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VLOOKUP(AGZ867,$A$879:$F$2524,6,FALSE)</f>
        <v>128</v>
      </c>
      <c r="AHD867" s="179" t="s">
        <v>69</v>
      </c>
      <c r="AHE867" s="10">
        <f>AHC867*1.1</f>
        <v>140.80000000000001</v>
      </c>
      <c r="AHF867" s="10"/>
      <c r="AHG867" s="239"/>
      <c r="AHH867" s="179" t="s">
        <v>124</v>
      </c>
      <c r="AHI867" s="440" t="s">
        <v>3348</v>
      </c>
      <c r="AHK867" s="180"/>
      <c r="AHL867" s="180">
        <f>VLOOKUP(AHI867,$A$879:$F$2524,6,FALSE)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VLOOKUP(AHR867,$A$879:$F$2524,6,FALSE)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VLOOKUP(AIA867,$A$879:$F$2524,6,FALSE)</f>
        <v>128</v>
      </c>
      <c r="AIE867" s="179" t="s">
        <v>69</v>
      </c>
      <c r="AIF867" s="10">
        <f>AID867*1.1</f>
        <v>140.80000000000001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VLOOKUP(AIJ867,$A$879:$F$2524,6,FALSE)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VLOOKUP(AIS867,$A$879:$F$2524,6,FALSE)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VLOOKUP(AJB867,$A$879:$F$2524,6,FALSE)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VLOOKUP(AJK867,$A$879:$F$2524,6,FALSE)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VLOOKUP(AJT867,$A$879:$F$2524,6,FALSE)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VLOOKUP(AKC867,$A$879:$F$2524,6,FALSE)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VLOOKUP(AKL867,$A$879:$F$2524,6,FALSE)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VLOOKUP(AKU867,$A$879:$F$2524,6,FALSE)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VLOOKUP(ALD867,$A$879:$F$2524,6,FALSE)</f>
        <v>7</v>
      </c>
      <c r="ALH867" s="179" t="s">
        <v>69</v>
      </c>
      <c r="ALI867" s="10">
        <f>ALG867*1.1</f>
        <v>7.7000000000000011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VLOOKUP(ALM867,$A$879:$F$2524,6,FALSE)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VLOOKUP(ALV867,$A$879:$F$2524,6,FALSE)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VLOOKUP(AME867,$A$879:$F$2524,6,FALSE)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VLOOKUP(AMN867,$A$879:$F$2524,6,FALSE)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VLOOKUP(AMW867,$A$879:$F$2524,6,FALSE)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VLOOKUP(ANF867,$A$879:$F$2524,6,FALSE)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VLOOKUP(ANO867,$A$879:$F$2524,6,FALSE)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VLOOKUP(ANX867,$A$879:$F$2524,6,FALSE)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VLOOKUP(AOG867,$A$879:$F$2524,6,FALSE)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VLOOKUP(AOP867,$A$879:$F$2524,6,FALSE)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3506</v>
      </c>
      <c r="APA867" s="180"/>
      <c r="APB867" s="180">
        <f>VLOOKUP(AOY867,$A$879:$F$2524,6,FALSE)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VLOOKUP(APH867,$A$879:$F$2524,6,FALSE)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VLOOKUP(APQ867,$A$879:$F$2524,6,FALSE)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VLOOKUP(APZ867,$A$879:$F$2524,6,FALSE)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VLOOKUP(AQI867,$A$879:$F$2524,6,FALSE)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VLOOKUP(AQR867,$A$879:$F$2524,6,FALSE)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VLOOKUP(ARA867,$A$879:$F$2524,6,FALSE)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VLOOKUP(ARJ867,$A$879:$F$2524,6,FALSE)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VLOOKUP(ARS867,$A$879:$F$2524,6,FALSE)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VLOOKUP(ASB867,$A$879:$F$2524,6,FALSE)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VLOOKUP(ASK867,$A$879:$F$2524,6,FALSE)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VLOOKUP(AST867,$A$879:$F$2524,6,FALSE)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VLOOKUP(ATC867,$A$879:$F$2524,6,FALSE)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VLOOKUP(ATL867,$A$879:$F$2524,6,FALSE)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VLOOKUP(ATU867,$A$879:$F$2524,6,FALSE)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VLOOKUP(AUD867,$A$879:$F$2524,6,FALSE)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VLOOKUP(AUM867,$A$879:$F$2524,6,FALSE)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VLOOKUP(AUV867,$A$879:$F$2524,6,FALSE)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VLOOKUP(AVE867,$A$879:$F$2524,6,FALSE)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VLOOKUP(AVN867,$A$879:$F$2524,6,FALSE)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VLOOKUP(AVW867,$A$879:$F$2524,6,FALSE)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VLOOKUP(AWF867,$A$879:$F$2524,6,FALSE)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VLOOKUP(AWO867,$A$879:$F$2524,6,FALSE)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VLOOKUP(AWX867,$A$879:$F$2524,6,FALSE)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VLOOKUP(AXG867,$A$879:$F$2524,6,FALSE)</f>
        <v>7</v>
      </c>
      <c r="AXK867" s="179" t="s">
        <v>69</v>
      </c>
      <c r="AXL867" s="10">
        <f>AXJ867*1.1</f>
        <v>7.7000000000000011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VLOOKUP(AXP867,$A$879:$F$2524,6,FALSE)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VLOOKUP(AXY867,$A$879:$F$2524,6,FALSE)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VLOOKUP(AYH867,$A$879:$F$2524,6,FALSE)</f>
        <v>59</v>
      </c>
      <c r="AYL867" s="179" t="s">
        <v>69</v>
      </c>
      <c r="AYM867" s="10">
        <f>AYK867*1.1</f>
        <v>64.900000000000006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VLOOKUP(AYQ867,$A$879:$F$2524,6,FALSE)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VLOOKUP(AYZ867,$A$879:$F$2524,6,FALSE)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VLOOKUP(AZI867,$A$879:$F$2524,6,FALSE)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VLOOKUP(AZR867,$A$879:$F$2524,6,FALSE)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VLOOKUP(BAA867,$A$879:$F$2524,6,FALSE)</f>
        <v>111</v>
      </c>
      <c r="BAE867" s="179" t="s">
        <v>69</v>
      </c>
      <c r="BAF867" s="10">
        <f>BAD867*1.1</f>
        <v>122.10000000000001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VLOOKUP(BAJ867,$A$879:$F$2524,6,FALSE)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VLOOKUP(BAS867,$A$879:$F$2524,6,FALSE)</f>
        <v>128</v>
      </c>
      <c r="BAW867" s="179" t="s">
        <v>69</v>
      </c>
      <c r="BAX867" s="10">
        <f>BAV867*1.1</f>
        <v>140.80000000000001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VLOOKUP(BBB867,$A$879:$F$2524,6,FALSE)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VLOOKUP(BBK867,$A$879:$F$2524,6,FALSE)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VLOOKUP(BBT867,$A$879:$F$2524,6,FALSE)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VLOOKUP(BCC867,$A$879:$F$2524,6,FALSE)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VLOOKUP(BCL867,$A$879:$F$2524,6,FALSE)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VLOOKUP(BCU867,$A$879:$F$2524,6,FALSE)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VLOOKUP(BDD867,$A$879:$F$2524,6,FALSE)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VLOOKUP(BDM867,$A$879:$F$2524,6,FALSE)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VLOOKUP(BDV867,$A$879:$F$2524,6,FALSE)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VLOOKUP(BEE867,$A$879:$F$2524,6,FALSE)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VLOOKUP(BEN867,$A$879:$F$2524,6,FALSE)</f>
        <v>7</v>
      </c>
      <c r="BER867" s="179" t="s">
        <v>69</v>
      </c>
      <c r="BES867" s="10">
        <f>BEQ867*1.1</f>
        <v>7.7000000000000011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VLOOKUP(BEW867,$A$879:$F$2524,6,FALSE)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VLOOKUP(BFF867,$A$879:$F$2524,6,FALSE)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VLOOKUP(BFO867,$A$879:$F$2524,6,FALSE)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VLOOKUP(BFX867,$A$879:$F$2524,6,FALSE)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VLOOKUP(BGG867,$A$879:$F$2524,6,FALSE)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VLOOKUP(BGP867,$A$879:$F$2524,6,FALSE)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VLOOKUP(BGY867,$A$879:$F$2524,6,FALSE)</f>
        <v>7</v>
      </c>
      <c r="BHC867" s="179" t="s">
        <v>69</v>
      </c>
      <c r="BHD867" s="10">
        <f>BHB867*1.1</f>
        <v>7.7000000000000011</v>
      </c>
      <c r="BHE867" s="10"/>
    </row>
    <row r="868" spans="1:1565" ht="15">
      <c r="D868" s="1"/>
      <c r="H868" s="10">
        <f>SUM(G863:G867)</f>
        <v>400.49999999999994</v>
      </c>
      <c r="I868" s="232"/>
      <c r="Q868" s="10">
        <f>SUM(P863:P867)</f>
        <v>333.7</v>
      </c>
      <c r="R868" s="232"/>
      <c r="Z868" s="10">
        <f>SUM(Y863:Y867)</f>
        <v>334.19999999999993</v>
      </c>
      <c r="AA868" s="232"/>
      <c r="AI868" s="10">
        <f>SUM(AH863:AH867)</f>
        <v>314.59999999999997</v>
      </c>
      <c r="AJ868" s="232"/>
      <c r="AR868" s="10">
        <f>SUM(AQ863:AQ867)</f>
        <v>364.8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169.7</v>
      </c>
      <c r="BK868" s="232"/>
      <c r="BO868" s="1"/>
      <c r="BS868" s="10">
        <f>SUM(BR863:BR867)</f>
        <v>244.9</v>
      </c>
      <c r="BT868" s="232"/>
      <c r="BX868" s="1"/>
      <c r="CB868" s="10">
        <f>SUM(CA863:CA867)</f>
        <v>208.70000000000002</v>
      </c>
      <c r="CC868" s="232"/>
      <c r="CG868" s="1"/>
      <c r="CK868" s="10">
        <f>SUM(CJ863:CJ867)</f>
        <v>495.7</v>
      </c>
      <c r="CL868" s="232"/>
      <c r="CP868" s="1"/>
      <c r="CT868" s="10">
        <f>SUM(CS863:CS867)</f>
        <v>334.99999999999994</v>
      </c>
      <c r="CU868" s="232"/>
      <c r="CY868" s="1"/>
      <c r="DC868" s="10">
        <f>SUM(DB863:DB867)</f>
        <v>368.20000000000005</v>
      </c>
      <c r="DD868" s="232"/>
      <c r="DH868" s="1"/>
      <c r="DL868" s="10">
        <f>SUM(DK863:DK867)</f>
        <v>257.89999999999998</v>
      </c>
      <c r="DM868" s="232"/>
      <c r="DQ868" s="1"/>
      <c r="DU868" s="10">
        <f>SUM(DT863:DT867)</f>
        <v>458</v>
      </c>
      <c r="DV868" s="232"/>
      <c r="DX868" s="14"/>
      <c r="DZ868" s="1"/>
      <c r="ED868" s="10">
        <f>SUM(EC863:EC867)</f>
        <v>402.6</v>
      </c>
      <c r="EE868" s="232"/>
      <c r="EI868" s="1"/>
      <c r="EM868" s="10">
        <f>SUM(EL863:EL867)</f>
        <v>332.8</v>
      </c>
      <c r="EN868" s="232"/>
      <c r="ER868" s="1"/>
      <c r="EV868" s="10">
        <f>SUM(EU863:EU867)</f>
        <v>396.5</v>
      </c>
      <c r="EW868" s="232"/>
      <c r="FA868" s="1"/>
      <c r="FE868" s="10">
        <f>SUM(FD863:FD867)</f>
        <v>268.20000000000005</v>
      </c>
      <c r="FF868" s="232"/>
      <c r="FJ868" s="1"/>
      <c r="FN868" s="10">
        <f>SUM(FM863:FM867)</f>
        <v>344.8</v>
      </c>
      <c r="FO868" s="232"/>
      <c r="FS868" s="1"/>
      <c r="FW868" s="10">
        <f>SUM(FV863:FV867)</f>
        <v>370.09999999999997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548</v>
      </c>
      <c r="GP868" s="232"/>
      <c r="GR868" s="14"/>
      <c r="GX868" s="10">
        <f>SUM(GW863:GW867)</f>
        <v>146.6</v>
      </c>
      <c r="GY868" s="232"/>
      <c r="HC868" s="1"/>
      <c r="HG868" s="10">
        <f>SUM(HF863:HF867)</f>
        <v>51.400000000000006</v>
      </c>
      <c r="HH868" s="232"/>
      <c r="HP868" s="10">
        <f>SUM(HO863:HO867)</f>
        <v>240.2</v>
      </c>
      <c r="HQ868" s="232"/>
      <c r="HR868" s="1"/>
      <c r="HU868" s="1"/>
      <c r="HV868" s="1"/>
      <c r="HW868" s="1"/>
      <c r="HX868" s="1"/>
      <c r="HY868" s="10">
        <f>SUM(HX863:HX867)</f>
        <v>174.09999999999997</v>
      </c>
      <c r="HZ868" s="232"/>
      <c r="IA868" s="1"/>
      <c r="IB868" s="251"/>
      <c r="IE868" s="1"/>
      <c r="IF868" s="1"/>
      <c r="IG868" s="1"/>
      <c r="IH868" s="10">
        <f>SUM(IG863:IG867)</f>
        <v>192</v>
      </c>
      <c r="II868" s="232"/>
      <c r="IJ868" s="1"/>
      <c r="IM868" s="1"/>
      <c r="IN868" s="1"/>
      <c r="IO868" s="1"/>
      <c r="IP868" s="1"/>
      <c r="IQ868" s="10">
        <f>SUM(IP863:IP867)</f>
        <v>527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149.69999999999999</v>
      </c>
      <c r="JJ868" s="232"/>
      <c r="JK868" s="1"/>
      <c r="JN868" s="1"/>
      <c r="JO868" s="1"/>
      <c r="JP868" s="1"/>
      <c r="JQ868" s="1"/>
      <c r="JR868" s="10">
        <f>SUM(JQ863:JQ867)</f>
        <v>400.1</v>
      </c>
      <c r="JS868" s="232"/>
      <c r="JT868" s="1"/>
      <c r="JW868" s="1"/>
      <c r="JX868" s="1"/>
      <c r="JY868" s="1"/>
      <c r="JZ868" s="1"/>
      <c r="KA868" s="10">
        <f>SUM(JZ863:JZ867)</f>
        <v>384.5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231.7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332.79999999999995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182.9</v>
      </c>
      <c r="LU868" s="232"/>
      <c r="LV868" s="1"/>
      <c r="LY868" s="1"/>
      <c r="LZ868" s="1"/>
      <c r="MA868" s="1"/>
      <c r="MB868" s="1"/>
      <c r="MC868" s="10">
        <f>SUM(MB863:MB867)</f>
        <v>183.79999999999998</v>
      </c>
      <c r="MD868" s="232"/>
      <c r="ME868" s="1"/>
      <c r="MH868" s="1"/>
      <c r="MI868" s="1"/>
      <c r="MJ868" s="1"/>
      <c r="MK868" s="1"/>
      <c r="ML868" s="10">
        <f>SUM(MK863:MK867)</f>
        <v>164.00000000000003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248.29999999999998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208.5</v>
      </c>
      <c r="NW868" s="232"/>
      <c r="NX868" s="1"/>
      <c r="NY868" s="14"/>
      <c r="OB868" s="1"/>
      <c r="OC868" s="1"/>
      <c r="OD868" s="1"/>
      <c r="OE868" s="10">
        <f>SUM(OD863:OD867)</f>
        <v>459.3</v>
      </c>
      <c r="OF868" s="232"/>
      <c r="OG868" s="1"/>
      <c r="OJ868" s="1"/>
      <c r="OK868" s="1"/>
      <c r="OL868" s="1"/>
      <c r="OM868" s="1"/>
      <c r="ON868" s="10">
        <f>SUM(OM863:OM867)</f>
        <v>12</v>
      </c>
      <c r="OO868" s="232"/>
      <c r="OP868" s="1"/>
      <c r="OS868" s="1"/>
      <c r="OT868" s="1"/>
      <c r="OU868" s="1"/>
      <c r="OV868" s="1"/>
      <c r="OW868" s="10">
        <f>SUM(OV863:OV867)</f>
        <v>96.8</v>
      </c>
      <c r="OX868" s="232"/>
      <c r="OY868" s="1"/>
      <c r="PB868" s="1"/>
      <c r="PC868" s="1"/>
      <c r="PD868" s="1"/>
      <c r="PE868" s="1"/>
      <c r="PF868" s="10">
        <f>SUM(PE863:PE867)</f>
        <v>280.09999999999997</v>
      </c>
      <c r="PG868" s="232"/>
      <c r="PH868" s="1"/>
      <c r="PK868" s="1"/>
      <c r="PL868" s="1"/>
      <c r="PM868" s="1"/>
      <c r="PN868" s="1"/>
      <c r="PO868" s="10">
        <f>SUM(PN863:PN867)</f>
        <v>389.70000000000005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162.9</v>
      </c>
      <c r="PY868" s="232"/>
      <c r="PZ868" s="1"/>
      <c r="QC868" s="1"/>
      <c r="QD868" s="1"/>
      <c r="QE868" s="1"/>
      <c r="QF868" s="1"/>
      <c r="QG868" s="10">
        <f>SUM(QF863:QF867)</f>
        <v>364.8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4.5</v>
      </c>
      <c r="QZ868" s="232"/>
      <c r="RA868" s="1"/>
      <c r="RD868" s="1"/>
      <c r="RE868" s="1"/>
      <c r="RF868" s="1"/>
      <c r="RG868" s="1"/>
      <c r="RH868" s="10">
        <f>SUM(RG863:RG867)</f>
        <v>365.5</v>
      </c>
      <c r="RI868" s="232"/>
      <c r="RJ868" s="1"/>
      <c r="RK868" s="14"/>
      <c r="RN868" s="1"/>
      <c r="RO868" s="1"/>
      <c r="RP868" s="1"/>
      <c r="RQ868" s="10">
        <f>SUM(RP863:RP867)</f>
        <v>180.5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93.5</v>
      </c>
      <c r="SJ868" s="41"/>
      <c r="SK868" s="2"/>
      <c r="SN868" s="1"/>
      <c r="SO868" s="1"/>
      <c r="SP868" s="1"/>
      <c r="SQ868" s="1"/>
      <c r="SR868" s="10">
        <f>SUM(SQ863:SQ867)</f>
        <v>338.70000000000005</v>
      </c>
      <c r="SS868" s="41"/>
      <c r="ST868" s="2"/>
      <c r="SW868" s="1"/>
      <c r="SX868" s="1"/>
      <c r="SY868" s="1"/>
      <c r="SZ868" s="1"/>
      <c r="TA868" s="10">
        <f>SUM(SZ863:SZ867)</f>
        <v>301.89999999999998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10.6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130.19999999999999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142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418.29999999999995</v>
      </c>
      <c r="XF868" s="41"/>
      <c r="XG868" s="2"/>
      <c r="XN868" s="10">
        <f>SUM(XM863:XM867)</f>
        <v>295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523</v>
      </c>
      <c r="YG868" s="41"/>
      <c r="YH868" s="2"/>
      <c r="YK868" s="1"/>
      <c r="YL868" s="1"/>
      <c r="YM868" s="1"/>
      <c r="YN868" s="1"/>
      <c r="YO868" s="10">
        <f>SUM(YN863:YN867)</f>
        <v>135.20000000000002</v>
      </c>
      <c r="YP868" s="41"/>
      <c r="YQ868" s="2"/>
      <c r="YX868" s="10">
        <f>SUM(YW863:YW867)</f>
        <v>315.50000000000006</v>
      </c>
      <c r="YY868" s="41"/>
      <c r="YZ868" s="2"/>
      <c r="ZG868" s="10">
        <f>SUM(ZF863:ZF867)</f>
        <v>26.7</v>
      </c>
      <c r="ZH868" s="41"/>
      <c r="ZI868" s="2"/>
      <c r="ZP868" s="10">
        <f>SUM(ZO863:ZO867)</f>
        <v>198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17.5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197.5</v>
      </c>
      <c r="ABA868" s="41"/>
      <c r="ABB868" s="2"/>
      <c r="ABE868" s="1"/>
      <c r="ABF868" s="1"/>
      <c r="ABG868" s="1"/>
      <c r="ABH868" s="1"/>
      <c r="ABI868" s="10">
        <f>SUM(ABH863:ABH867)</f>
        <v>136</v>
      </c>
      <c r="ABJ868" s="41"/>
      <c r="ABK868" s="2"/>
      <c r="ABN868" s="1"/>
      <c r="ABO868" s="1"/>
      <c r="ABP868" s="1"/>
      <c r="ABQ868" s="1"/>
      <c r="ABR868" s="10">
        <f>SUM(ABQ863:ABQ867)</f>
        <v>148.70000000000002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25.1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170.4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232.39999999999998</v>
      </c>
      <c r="AGF868" s="41"/>
      <c r="AGG868" s="2"/>
      <c r="AGJ868" s="1"/>
      <c r="AGK868" s="1"/>
      <c r="AGL868" s="1"/>
      <c r="AGM868" s="1"/>
      <c r="AGN868" s="10">
        <f>SUM(AGM863:AGM867)</f>
        <v>210.60000000000002</v>
      </c>
      <c r="AGO868" s="41"/>
      <c r="AGP868" s="2"/>
      <c r="AGS868" s="1"/>
      <c r="AGT868" s="1"/>
      <c r="AGU868" s="1"/>
      <c r="AGV868" s="1"/>
      <c r="AGW868" s="10">
        <f>SUM(AGV863:AGV867)</f>
        <v>23.299999999999997</v>
      </c>
      <c r="AGX868" s="41"/>
      <c r="AGY868" s="2"/>
      <c r="AHB868" s="1"/>
      <c r="AHC868" s="1"/>
      <c r="AHD868" s="1"/>
      <c r="AHE868" s="1"/>
      <c r="AHF868" s="10">
        <f>SUM(AHE863:AHE867)</f>
        <v>503.8</v>
      </c>
      <c r="AHG868" s="41"/>
      <c r="AHH868" s="2"/>
      <c r="AHK868" s="1"/>
      <c r="AHL868" s="1"/>
      <c r="AHM868" s="1"/>
      <c r="AHN868" s="1"/>
      <c r="AHO868" s="10">
        <f>SUM(AHN863:AHN867)</f>
        <v>393.29999999999995</v>
      </c>
      <c r="AHP868" s="41"/>
      <c r="AHQ868" s="2"/>
      <c r="AHT868" s="1"/>
      <c r="AHU868" s="1"/>
      <c r="AHV868" s="1"/>
      <c r="AHW868" s="1"/>
      <c r="AHX868" s="10">
        <f>SUM(AHW863:AHW867)</f>
        <v>206.5</v>
      </c>
      <c r="AHY868" s="41"/>
      <c r="AHZ868" s="2"/>
      <c r="AIC868" s="1"/>
      <c r="AID868" s="1"/>
      <c r="AIE868" s="1"/>
      <c r="AIF868" s="1"/>
      <c r="AIG868" s="10">
        <f>SUM(AIF863:AIF867)</f>
        <v>322.5</v>
      </c>
      <c r="AIH868" s="41"/>
      <c r="AII868" s="2"/>
      <c r="AIL868" s="1"/>
      <c r="AIM868" s="1"/>
      <c r="AIN868" s="1"/>
      <c r="AIO868" s="1"/>
      <c r="AIP868" s="10">
        <f>SUM(AIO863:AIO867)</f>
        <v>369.5</v>
      </c>
      <c r="AIQ868" s="41"/>
      <c r="AIR868" s="2"/>
      <c r="AIU868" s="1"/>
      <c r="AIV868" s="1"/>
      <c r="AIW868" s="1"/>
      <c r="AIX868" s="1"/>
      <c r="AIY868" s="10">
        <f>SUM(AIX863:AIX867)</f>
        <v>183.99999999999997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624.30000000000007</v>
      </c>
      <c r="AJR868" s="41"/>
      <c r="AJS868" s="2"/>
      <c r="AJV868" s="1"/>
      <c r="AJW868" s="1"/>
      <c r="AJX868" s="1"/>
      <c r="AJY868" s="1"/>
      <c r="AJZ868" s="10">
        <f>SUM(AJY863:AJY867)</f>
        <v>35.200000000000003</v>
      </c>
      <c r="AKA868" s="41"/>
      <c r="AKB868" s="2"/>
      <c r="AKE868" s="1"/>
      <c r="AKF868" s="1"/>
      <c r="AKG868" s="1"/>
      <c r="AKH868" s="1"/>
      <c r="AKI868" s="10">
        <f>SUM(AKH863:AKH867)</f>
        <v>74.5</v>
      </c>
      <c r="AKJ868" s="41"/>
      <c r="AKK868" s="2"/>
      <c r="AKN868" s="1"/>
      <c r="AKO868" s="1"/>
      <c r="AKP868" s="1"/>
      <c r="AKQ868" s="1"/>
      <c r="AKR868" s="10">
        <f>SUM(AKQ863:AKQ867)</f>
        <v>348.59999999999997</v>
      </c>
      <c r="AKS868" s="41"/>
      <c r="AKT868" s="2"/>
      <c r="AKW868" s="1"/>
      <c r="AKX868" s="1"/>
      <c r="AKY868" s="1"/>
      <c r="AKZ868" s="1"/>
      <c r="ALA868" s="10">
        <f>SUM(AKZ863:AKZ867)</f>
        <v>469</v>
      </c>
      <c r="ALB868" s="41"/>
      <c r="ALC868" s="2"/>
      <c r="ALF868" s="1"/>
      <c r="ALG868" s="1"/>
      <c r="ALH868" s="1"/>
      <c r="ALI868" s="1"/>
      <c r="ALJ868" s="10">
        <f>SUM(ALI863:ALI867)</f>
        <v>196.4</v>
      </c>
      <c r="ALK868" s="41"/>
      <c r="ALL868" s="2"/>
      <c r="ALO868" s="1"/>
      <c r="ALP868" s="1"/>
      <c r="ALQ868" s="1"/>
      <c r="ALR868" s="1"/>
      <c r="ALS868" s="10">
        <f>SUM(ALR863:ALR867)</f>
        <v>239.20000000000002</v>
      </c>
      <c r="ALT868" s="41"/>
      <c r="ALU868" s="2"/>
      <c r="ALX868" s="1"/>
      <c r="ALY868" s="1"/>
      <c r="ALZ868" s="1"/>
      <c r="AMA868" s="1"/>
      <c r="AMB868" s="10">
        <f>SUM(AMA863:AMA867)</f>
        <v>106.79999999999998</v>
      </c>
      <c r="AMC868" s="41"/>
      <c r="AMD868" s="2"/>
      <c r="AMG868" s="1"/>
      <c r="AMH868" s="1"/>
      <c r="AMI868" s="1"/>
      <c r="AMJ868" s="1"/>
      <c r="AMK868" s="10">
        <f>SUM(AMJ863:AMJ867)</f>
        <v>244</v>
      </c>
      <c r="AML868" s="41"/>
      <c r="AMM868" s="2"/>
      <c r="AMP868" s="1"/>
      <c r="AMQ868" s="1"/>
      <c r="AMR868" s="1"/>
      <c r="AMS868" s="1"/>
      <c r="AMT868" s="10">
        <f>SUM(AMS863:AMS867)</f>
        <v>235.1</v>
      </c>
      <c r="AMU868" s="41"/>
      <c r="AMV868" s="2"/>
      <c r="AMY868" s="1"/>
      <c r="AMZ868" s="1"/>
      <c r="ANA868" s="1"/>
      <c r="ANB868" s="1"/>
      <c r="ANC868" s="10">
        <f>SUM(ANB863:ANB867)</f>
        <v>183.99999999999997</v>
      </c>
      <c r="AND868" s="41"/>
      <c r="ANE868" s="2"/>
      <c r="ANH868" s="1"/>
      <c r="ANI868" s="1"/>
      <c r="ANJ868" s="1"/>
      <c r="ANK868" s="1"/>
      <c r="ANL868" s="10">
        <f>SUM(ANK863:ANK867)</f>
        <v>188.6</v>
      </c>
      <c r="ANM868" s="41"/>
      <c r="ANN868" s="2"/>
      <c r="ANQ868" s="1"/>
      <c r="ANR868" s="1"/>
      <c r="ANS868" s="1"/>
      <c r="ANT868" s="1"/>
      <c r="ANU868" s="10">
        <f>SUM(ANT863:ANT867)</f>
        <v>208.79999999999998</v>
      </c>
      <c r="ANV868" s="41"/>
      <c r="ANW868" s="2"/>
      <c r="ANZ868" s="1"/>
      <c r="AOA868" s="1"/>
      <c r="AOB868" s="1"/>
      <c r="AOC868" s="1"/>
      <c r="AOD868" s="10">
        <f>SUM(AOC863:AOC867)</f>
        <v>256.7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299.60000000000002</v>
      </c>
      <c r="AOW868" s="41"/>
      <c r="AOX868" s="2"/>
      <c r="APA868" s="1"/>
      <c r="APB868" s="1"/>
      <c r="APC868" s="1"/>
      <c r="APD868" s="1"/>
      <c r="APE868" s="10">
        <f>SUM(APD863:APD867)</f>
        <v>422.3</v>
      </c>
      <c r="APF868" s="41"/>
      <c r="APG868" s="2"/>
      <c r="APJ868" s="1"/>
      <c r="APK868" s="1"/>
      <c r="APL868" s="1"/>
      <c r="APM868" s="1"/>
      <c r="APN868" s="10">
        <f>SUM(APM863:APM867)</f>
        <v>19.599999999999998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275.89999999999998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166.39999999999998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178.39999999999998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51.500000000000007</v>
      </c>
      <c r="AWV868" s="41"/>
      <c r="AWZ868" s="1"/>
      <c r="AXA868" s="1"/>
      <c r="AXB868" s="1"/>
      <c r="AXC868" s="1"/>
      <c r="AXD868" s="10">
        <f>SUM(AXC863:AXC867)</f>
        <v>246.29999999999998</v>
      </c>
      <c r="AXE868" s="41"/>
      <c r="AXI868" s="1"/>
      <c r="AXJ868" s="1"/>
      <c r="AXK868" s="1"/>
      <c r="AXL868" s="1"/>
      <c r="AXM868" s="10">
        <f>SUM(AXL863:AXL867)</f>
        <v>223.89999999999998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178.29999999999998</v>
      </c>
      <c r="AYF868" s="41"/>
      <c r="AYJ868" s="1"/>
      <c r="AYK868" s="1"/>
      <c r="AYL868" s="1"/>
      <c r="AYM868" s="1"/>
      <c r="AYN868" s="10">
        <f>SUM(AYM863:AYM867)</f>
        <v>247.6</v>
      </c>
      <c r="AYO868" s="41"/>
      <c r="AYS868" s="1"/>
      <c r="AYT868" s="1"/>
      <c r="AYU868" s="1"/>
      <c r="AYV868" s="1"/>
      <c r="AYW868" s="10">
        <f>SUM(AYV863:AYV867)</f>
        <v>236.59999999999997</v>
      </c>
      <c r="AYX868" s="41"/>
      <c r="AZB868" s="1"/>
      <c r="AZC868" s="1"/>
      <c r="AZD868" s="1"/>
      <c r="AZE868" s="1"/>
      <c r="AZF868" s="10">
        <f>SUM(AZE863:AZE867)</f>
        <v>59.6</v>
      </c>
      <c r="AZG868" s="41"/>
      <c r="AZK868" s="1"/>
      <c r="AZL868" s="1"/>
      <c r="AZM868" s="1"/>
      <c r="AZN868" s="1"/>
      <c r="AZO868" s="10">
        <f>SUM(AZN863:AZN867)</f>
        <v>48.500000000000007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408.3</v>
      </c>
      <c r="BAH868" s="41"/>
      <c r="BAL868" s="1"/>
      <c r="BAM868" s="1"/>
      <c r="BAN868" s="1"/>
      <c r="BAO868" s="1"/>
      <c r="BAP868" s="10">
        <f>SUM(BAO863:BAO867)</f>
        <v>243.59999999999997</v>
      </c>
      <c r="BAQ868" s="41"/>
      <c r="BAU868" s="1"/>
      <c r="BAV868" s="1"/>
      <c r="BAW868" s="1"/>
      <c r="BAX868" s="1"/>
      <c r="BAY868" s="10">
        <f>SUM(BAX863:BAX867)</f>
        <v>246.20000000000002</v>
      </c>
      <c r="BAZ868" s="41"/>
      <c r="BBD868" s="1"/>
      <c r="BBE868" s="1"/>
      <c r="BBF868" s="1"/>
      <c r="BBG868" s="1"/>
      <c r="BBH868" s="10">
        <f>SUM(BBG863:BBG867)</f>
        <v>50.6</v>
      </c>
      <c r="BBI868" s="41"/>
      <c r="BBM868" s="1"/>
      <c r="BBN868" s="1"/>
      <c r="BBO868" s="1"/>
      <c r="BBP868" s="1"/>
      <c r="BBQ868" s="10">
        <f>SUM(BBP863:BBP867)</f>
        <v>237.5</v>
      </c>
      <c r="BBR868" s="41"/>
      <c r="BBV868" s="1"/>
      <c r="BBW868" s="1"/>
      <c r="BBX868" s="1"/>
      <c r="BBY868" s="1"/>
      <c r="BBZ868" s="10">
        <f>SUM(BBY863:BBY867)</f>
        <v>406.7</v>
      </c>
      <c r="BCA868" s="41"/>
      <c r="BCE868" s="1"/>
      <c r="BCF868" s="1"/>
      <c r="BCG868" s="1"/>
      <c r="BCH868" s="1"/>
      <c r="BCI868" s="10">
        <f>SUM(BCH863:BCH867)</f>
        <v>144.30000000000001</v>
      </c>
      <c r="BCJ868" s="41"/>
      <c r="BCN868" s="1"/>
      <c r="BCO868" s="1"/>
      <c r="BCP868" s="1"/>
      <c r="BCQ868" s="1"/>
      <c r="BCR868" s="10">
        <f>SUM(BCQ863:BCQ867)</f>
        <v>428.40000000000003</v>
      </c>
      <c r="BCS868" s="41"/>
      <c r="BCW868" s="1"/>
      <c r="BCX868" s="1"/>
      <c r="BCY868" s="1"/>
      <c r="BCZ868" s="1"/>
      <c r="BDA868" s="10">
        <f>SUM(BCZ863:BCZ867)</f>
        <v>302.10000000000002</v>
      </c>
      <c r="BDB868" s="41"/>
      <c r="BDF868" s="1"/>
      <c r="BDG868" s="1"/>
      <c r="BDH868" s="1"/>
      <c r="BDI868" s="1"/>
      <c r="BDJ868" s="10">
        <f>SUM(BDI863:BDI867)</f>
        <v>372.70000000000005</v>
      </c>
      <c r="BDK868" s="41"/>
      <c r="BDO868" s="1"/>
      <c r="BDP868" s="1"/>
      <c r="BDQ868" s="1"/>
      <c r="BDR868" s="1"/>
      <c r="BDS868" s="10">
        <f>SUM(BDR863:BDR867)</f>
        <v>358.2</v>
      </c>
      <c r="BDT868" s="41"/>
      <c r="BDX868" s="1"/>
      <c r="BDY868" s="1"/>
      <c r="BDZ868" s="1"/>
      <c r="BEA868" s="1"/>
      <c r="BEB868" s="10">
        <f>SUM(BEA863:BEA867)</f>
        <v>98.8</v>
      </c>
      <c r="BEC868" s="41"/>
      <c r="BEG868" s="1"/>
      <c r="BEH868" s="1"/>
      <c r="BEI868" s="1"/>
      <c r="BEJ868" s="1"/>
      <c r="BEK868" s="10">
        <f>SUM(BEJ863:BEJ867)</f>
        <v>159.29999999999998</v>
      </c>
      <c r="BEL868" s="41"/>
      <c r="BEP868" s="1"/>
      <c r="BEQ868" s="1"/>
      <c r="BER868" s="1"/>
      <c r="BES868" s="1"/>
      <c r="BET868" s="10">
        <f>SUM(BES863:BES867)</f>
        <v>191.6</v>
      </c>
      <c r="BEU868" s="41"/>
      <c r="BEY868" s="1"/>
      <c r="BEZ868" s="1"/>
      <c r="BFA868" s="1"/>
      <c r="BFB868" s="1"/>
      <c r="BFC868" s="10">
        <f>SUM(BFB863:BFB867)</f>
        <v>37.700000000000003</v>
      </c>
      <c r="BFD868" s="41"/>
      <c r="BFH868" s="1"/>
      <c r="BFI868" s="1"/>
      <c r="BFJ868" s="1"/>
      <c r="BFK868" s="1"/>
      <c r="BFL868" s="10">
        <f>SUM(BFK863:BFK867)</f>
        <v>60.3</v>
      </c>
      <c r="BFM868" s="41"/>
      <c r="BFQ868" s="1"/>
      <c r="BFR868" s="1"/>
      <c r="BFS868" s="1"/>
      <c r="BFT868" s="1"/>
      <c r="BFU868" s="10">
        <f>SUM(BFT863:BFT867)</f>
        <v>230.6</v>
      </c>
      <c r="BFV868" s="41"/>
      <c r="BFZ868" s="1"/>
      <c r="BGA868" s="1"/>
      <c r="BGB868" s="1"/>
      <c r="BGC868" s="1"/>
      <c r="BGD868" s="10">
        <f>SUM(BGC863:BGC867)</f>
        <v>241.70000000000002</v>
      </c>
      <c r="BGE868" s="41"/>
      <c r="BGI868" s="1"/>
      <c r="BGJ868" s="1"/>
      <c r="BGK868" s="1"/>
      <c r="BGL868" s="1"/>
      <c r="BGM868" s="10">
        <f>SUM(BGL863:BGL867)</f>
        <v>177.5</v>
      </c>
      <c r="BGN868" s="41"/>
      <c r="BGR868" s="1"/>
      <c r="BGS868" s="1"/>
      <c r="BGT868" s="1"/>
      <c r="BGU868" s="1"/>
      <c r="BGV868" s="10">
        <f>SUM(BGU863:BGU867)</f>
        <v>222.89999999999998</v>
      </c>
      <c r="BGW868" s="41"/>
      <c r="BHA868" s="1"/>
      <c r="BHB868" s="1"/>
      <c r="BHC868" s="1"/>
      <c r="BHD868" s="1"/>
      <c r="BHE868" s="10">
        <f>SUM(BHD863:BHD867)</f>
        <v>381.59999999999997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11656.85</v>
      </c>
      <c r="H870" s="56"/>
      <c r="I870" s="238"/>
      <c r="J870" s="56"/>
      <c r="N870" s="15" t="s">
        <v>1243</v>
      </c>
      <c r="O870" s="56"/>
      <c r="P870" s="181">
        <f>SUM(P797:P867)</f>
        <v>11016.500000000002</v>
      </c>
      <c r="Q870" s="56"/>
      <c r="R870" s="238"/>
      <c r="S870" s="56"/>
      <c r="W870" s="15" t="s">
        <v>1243</v>
      </c>
      <c r="X870" s="56"/>
      <c r="Y870" s="181">
        <f>SUM(Y797:Y867)</f>
        <v>10031.6</v>
      </c>
      <c r="Z870" s="56"/>
      <c r="AA870" s="238"/>
      <c r="AB870" s="56"/>
      <c r="AF870" s="15" t="s">
        <v>1243</v>
      </c>
      <c r="AG870" s="56"/>
      <c r="AH870" s="181">
        <f>SUM(AH797:AH867)</f>
        <v>11487.4</v>
      </c>
      <c r="AI870" s="56"/>
      <c r="AJ870" s="238"/>
      <c r="AK870" s="56"/>
      <c r="AO870" s="15" t="s">
        <v>1243</v>
      </c>
      <c r="AP870" s="56"/>
      <c r="AQ870" s="181">
        <f>SUM(AQ797:AQ867)</f>
        <v>11087.249999999998</v>
      </c>
      <c r="AR870" s="56"/>
      <c r="AS870" s="238"/>
      <c r="AT870" s="56"/>
      <c r="AX870" s="15" t="s">
        <v>1243</v>
      </c>
      <c r="AY870" s="56"/>
      <c r="AZ870" s="181">
        <f>SUM(AZ797:AZ867)</f>
        <v>10527.799999999997</v>
      </c>
      <c r="BA870" s="56"/>
      <c r="BB870" s="238"/>
      <c r="BC870" s="56"/>
      <c r="BG870" s="15" t="s">
        <v>1243</v>
      </c>
      <c r="BH870" s="56"/>
      <c r="BI870" s="181">
        <f>SUM(BI797:BI867)</f>
        <v>11403.450000000003</v>
      </c>
      <c r="BJ870" s="56"/>
      <c r="BK870" s="238"/>
      <c r="BL870" s="56"/>
      <c r="BP870" s="15" t="s">
        <v>1243</v>
      </c>
      <c r="BQ870" s="56"/>
      <c r="BR870" s="181">
        <f>SUM(BR797:BR867)</f>
        <v>10190.799999999999</v>
      </c>
      <c r="BS870" s="56"/>
      <c r="BT870" s="238"/>
      <c r="BU870" s="56"/>
      <c r="BY870" s="15" t="s">
        <v>1243</v>
      </c>
      <c r="BZ870" s="56"/>
      <c r="CA870" s="181">
        <f>SUM(CA797:CA867)</f>
        <v>12115.750000000002</v>
      </c>
      <c r="CB870" s="56"/>
      <c r="CC870" s="238"/>
      <c r="CD870" s="56"/>
      <c r="CH870" s="15" t="s">
        <v>1243</v>
      </c>
      <c r="CI870" s="56"/>
      <c r="CJ870" s="181">
        <f>SUM(CJ797:CJ867)</f>
        <v>10009.299999999999</v>
      </c>
      <c r="CK870" s="56"/>
      <c r="CL870" s="238"/>
      <c r="CM870" s="56"/>
      <c r="CQ870" s="15" t="s">
        <v>1243</v>
      </c>
      <c r="CR870" s="56"/>
      <c r="CS870" s="181">
        <f>SUM(CS797:CS867)</f>
        <v>10809.6</v>
      </c>
      <c r="CT870" s="56"/>
      <c r="CU870" s="238"/>
      <c r="CV870" s="56"/>
      <c r="CZ870" s="15" t="s">
        <v>1243</v>
      </c>
      <c r="DA870" s="56"/>
      <c r="DB870" s="181">
        <f>SUM(DB797:DB867)</f>
        <v>10998.2</v>
      </c>
      <c r="DC870" s="56"/>
      <c r="DD870" s="238"/>
      <c r="DE870" s="56"/>
      <c r="DI870" s="15" t="s">
        <v>1243</v>
      </c>
      <c r="DJ870" s="56"/>
      <c r="DK870" s="181">
        <f>SUM(DK797:DK867)</f>
        <v>10949.700000000004</v>
      </c>
      <c r="DL870" s="56"/>
      <c r="DM870" s="238"/>
      <c r="DN870" s="56"/>
      <c r="DR870" s="15" t="s">
        <v>1243</v>
      </c>
      <c r="DS870" s="56"/>
      <c r="DT870" s="181">
        <f>SUM(DT797:DT867)</f>
        <v>11267.349999999999</v>
      </c>
      <c r="DU870" s="56"/>
      <c r="DV870" s="238"/>
      <c r="DW870" s="56"/>
      <c r="EA870" s="15" t="s">
        <v>1243</v>
      </c>
      <c r="EB870" s="56"/>
      <c r="EC870" s="181">
        <f>SUM(EC797:EC867)</f>
        <v>11890.299999999997</v>
      </c>
      <c r="ED870" s="56"/>
      <c r="EE870" s="238"/>
      <c r="EF870" s="56"/>
      <c r="EJ870" s="15" t="s">
        <v>1243</v>
      </c>
      <c r="EK870" s="56"/>
      <c r="EL870" s="181">
        <f>SUM(EL797:EL867)</f>
        <v>10407.199999999999</v>
      </c>
      <c r="EM870" s="56"/>
      <c r="EN870" s="238"/>
      <c r="EO870" s="56"/>
      <c r="ES870" s="15" t="s">
        <v>1243</v>
      </c>
      <c r="ET870" s="56"/>
      <c r="EU870" s="181">
        <f>SUM(EU797:EU867)</f>
        <v>9819.6500000000033</v>
      </c>
      <c r="EV870" s="56"/>
      <c r="EW870" s="238"/>
      <c r="EX870" s="56"/>
      <c r="FB870" s="15" t="s">
        <v>1243</v>
      </c>
      <c r="FC870" s="56"/>
      <c r="FD870" s="181">
        <f>SUM(FD797:FD867)</f>
        <v>9742.8000000000029</v>
      </c>
      <c r="FE870" s="56"/>
      <c r="FF870" s="238"/>
      <c r="FG870" s="56"/>
      <c r="FK870" s="15" t="s">
        <v>1243</v>
      </c>
      <c r="FL870" s="56"/>
      <c r="FM870" s="181">
        <f>SUM(FM797:FM867)</f>
        <v>10199.699999999999</v>
      </c>
      <c r="FN870" s="56"/>
      <c r="FO870" s="238"/>
      <c r="FP870" s="56"/>
      <c r="FT870" s="15" t="s">
        <v>1243</v>
      </c>
      <c r="FU870" s="56"/>
      <c r="FV870" s="181">
        <f>SUM(FV797:FV867)</f>
        <v>10990.499999999995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10047.700000000001</v>
      </c>
      <c r="GO870" s="56"/>
      <c r="GP870" s="238"/>
      <c r="GQ870" s="56"/>
      <c r="GU870" s="15" t="s">
        <v>1243</v>
      </c>
      <c r="GV870" s="56"/>
      <c r="GW870" s="181">
        <f>SUM(GW797:GW867)</f>
        <v>10542.599999999997</v>
      </c>
      <c r="GX870" s="56"/>
      <c r="GY870" s="238"/>
      <c r="GZ870" s="56"/>
      <c r="HD870" s="15" t="s">
        <v>1243</v>
      </c>
      <c r="HE870" s="56"/>
      <c r="HF870" s="181">
        <f>SUM(HF797:HF867)</f>
        <v>8199.4000000000015</v>
      </c>
      <c r="HG870" s="56"/>
      <c r="HH870" s="238"/>
      <c r="HI870" s="56"/>
      <c r="HM870" s="15" t="s">
        <v>1243</v>
      </c>
      <c r="HN870" s="56"/>
      <c r="HO870" s="181">
        <f>SUM(HO797:HO867)</f>
        <v>10914.199999999995</v>
      </c>
      <c r="HP870" s="56"/>
      <c r="HQ870" s="238"/>
      <c r="HR870" s="56"/>
      <c r="HV870" s="15" t="s">
        <v>1243</v>
      </c>
      <c r="HW870" s="56"/>
      <c r="HX870" s="181">
        <f>SUM(HX797:HX867)</f>
        <v>9350.7999999999993</v>
      </c>
      <c r="HY870" s="56"/>
      <c r="HZ870" s="238"/>
      <c r="IA870" s="56"/>
      <c r="IE870" s="15" t="s">
        <v>1243</v>
      </c>
      <c r="IF870" s="56"/>
      <c r="IG870" s="181">
        <f>SUM(IG797:IG867)</f>
        <v>10263.700000000004</v>
      </c>
      <c r="IH870" s="56"/>
      <c r="II870" s="238"/>
      <c r="IJ870" s="56"/>
      <c r="IN870" s="15" t="s">
        <v>1243</v>
      </c>
      <c r="IO870" s="56"/>
      <c r="IP870" s="181">
        <f>SUM(IP797:IP867)</f>
        <v>10091.099999999999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11037.5</v>
      </c>
      <c r="IZ870" s="56"/>
      <c r="JA870" s="238"/>
      <c r="JB870" s="56"/>
      <c r="JF870" s="15" t="s">
        <v>1243</v>
      </c>
      <c r="JG870" s="56"/>
      <c r="JH870" s="181">
        <f>SUM(JH797:JH867)</f>
        <v>10560.300000000007</v>
      </c>
      <c r="JI870" s="56"/>
      <c r="JJ870" s="238"/>
      <c r="JK870" s="56"/>
      <c r="JO870" s="15" t="s">
        <v>1243</v>
      </c>
      <c r="JP870" s="56"/>
      <c r="JQ870" s="181">
        <f>SUM(JQ797:JQ867)</f>
        <v>11787.5</v>
      </c>
      <c r="JR870" s="56"/>
      <c r="JS870" s="238"/>
      <c r="JT870" s="56"/>
      <c r="JX870" s="15" t="s">
        <v>1243</v>
      </c>
      <c r="JY870" s="56"/>
      <c r="JZ870" s="181">
        <f>SUM(JZ797:JZ867)</f>
        <v>10079.300000000001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9689.2000000000007</v>
      </c>
      <c r="KS870" s="56"/>
      <c r="KT870" s="238"/>
      <c r="KU870" s="56"/>
      <c r="KY870" s="15" t="s">
        <v>1243</v>
      </c>
      <c r="KZ870" s="56"/>
      <c r="LA870" s="181">
        <f>SUM(LA797:LA867)</f>
        <v>10229.500000000002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10897.100000000004</v>
      </c>
      <c r="LT870" s="56"/>
      <c r="LU870" s="238"/>
      <c r="LV870" s="56"/>
      <c r="LZ870" s="15" t="s">
        <v>1243</v>
      </c>
      <c r="MA870" s="56"/>
      <c r="MB870" s="181">
        <f>SUM(MB797:MB867)</f>
        <v>9653.15</v>
      </c>
      <c r="MC870" s="56"/>
      <c r="MD870" s="238"/>
      <c r="ME870" s="56"/>
      <c r="MI870" s="15" t="s">
        <v>1243</v>
      </c>
      <c r="MJ870" s="56"/>
      <c r="MK870" s="181">
        <f>SUM(MK797:MK867)</f>
        <v>9289.5000000000018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12197.35</v>
      </c>
      <c r="ND870" s="56"/>
      <c r="NE870" s="238"/>
      <c r="NF870" s="56"/>
      <c r="NJ870" s="15" t="s">
        <v>1243</v>
      </c>
      <c r="NK870" s="56"/>
      <c r="NL870" s="181">
        <f>SUM(NL797:NL867)</f>
        <v>9223.3999999999978</v>
      </c>
      <c r="NM870" s="56"/>
      <c r="NN870" s="238"/>
      <c r="NO870" s="56"/>
      <c r="NS870" s="15" t="s">
        <v>1243</v>
      </c>
      <c r="NT870" s="56"/>
      <c r="NU870" s="181">
        <f>SUM(NU797:NU867)</f>
        <v>9058.7000000000025</v>
      </c>
      <c r="NV870" s="56"/>
      <c r="NW870" s="238"/>
      <c r="NX870" s="56"/>
      <c r="OB870" s="15" t="s">
        <v>1243</v>
      </c>
      <c r="OC870" s="56"/>
      <c r="OD870" s="181">
        <f>SUM(OD797:OD867)</f>
        <v>11140.599999999999</v>
      </c>
      <c r="OE870" s="56"/>
      <c r="OF870" s="238"/>
      <c r="OG870" s="56"/>
      <c r="OK870" s="15" t="s">
        <v>1243</v>
      </c>
      <c r="OL870" s="56"/>
      <c r="OM870" s="181">
        <f>SUM(OM797:OM867)</f>
        <v>8424</v>
      </c>
      <c r="ON870" s="56"/>
      <c r="OO870" s="238"/>
      <c r="OP870" s="56"/>
      <c r="OT870" s="15" t="s">
        <v>1243</v>
      </c>
      <c r="OU870" s="56"/>
      <c r="OV870" s="181">
        <f>SUM(OV797:OV867)</f>
        <v>9833.2000000000007</v>
      </c>
      <c r="OW870" s="56"/>
      <c r="OX870" s="238"/>
      <c r="OY870" s="56"/>
      <c r="PC870" s="15" t="s">
        <v>1243</v>
      </c>
      <c r="PD870" s="56"/>
      <c r="PE870" s="181">
        <f>SUM(PE797:PE867)</f>
        <v>9907.7499999999982</v>
      </c>
      <c r="PF870" s="56"/>
      <c r="PG870" s="238"/>
      <c r="PH870" s="56"/>
      <c r="PL870" s="15" t="s">
        <v>1243</v>
      </c>
      <c r="PM870" s="56"/>
      <c r="PN870" s="181">
        <f>SUM(PN797:PN867)</f>
        <v>10174.099999999999</v>
      </c>
      <c r="PO870" s="56"/>
      <c r="PP870" s="238"/>
      <c r="PQ870" s="56"/>
      <c r="PU870" s="15" t="s">
        <v>1243</v>
      </c>
      <c r="PV870" s="56"/>
      <c r="PW870" s="181">
        <f>SUM(PW797:PW867)</f>
        <v>9188.8000000000011</v>
      </c>
      <c r="PX870" s="56"/>
      <c r="PY870" s="238"/>
      <c r="PZ870" s="56"/>
      <c r="QD870" s="15" t="s">
        <v>1243</v>
      </c>
      <c r="QE870" s="56"/>
      <c r="QF870" s="181">
        <f>SUM(QF797:QF867)</f>
        <v>9693.5999999999985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8819.4999999999982</v>
      </c>
      <c r="QY870" s="56"/>
      <c r="QZ870" s="238"/>
      <c r="RA870" s="56"/>
      <c r="RE870" s="15" t="s">
        <v>1243</v>
      </c>
      <c r="RF870" s="56"/>
      <c r="RG870" s="181">
        <f>SUM(RG797:RG867)</f>
        <v>8323.0000000000018</v>
      </c>
      <c r="RH870" s="56"/>
      <c r="RI870" s="238"/>
      <c r="RJ870" s="56"/>
      <c r="RN870" s="15" t="s">
        <v>1243</v>
      </c>
      <c r="RO870" s="56"/>
      <c r="RP870" s="181">
        <f>SUM(RP797:RP867)</f>
        <v>10181.499999999998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9312.2000000000025</v>
      </c>
      <c r="SJ870" s="240"/>
      <c r="SK870" s="163"/>
      <c r="SO870" s="15" t="s">
        <v>1243</v>
      </c>
      <c r="SQ870" s="181">
        <f>SUM(SQ797:SQ867)</f>
        <v>10072.500000000002</v>
      </c>
      <c r="SS870" s="240"/>
      <c r="ST870" s="163"/>
      <c r="SX870" s="15" t="s">
        <v>1243</v>
      </c>
      <c r="SZ870" s="181">
        <f>SUM(SZ797:SZ867)</f>
        <v>11430.4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8521.4</v>
      </c>
      <c r="TT870" s="240"/>
      <c r="TU870" s="163"/>
      <c r="TY870" s="15" t="s">
        <v>1243</v>
      </c>
      <c r="UA870" s="181">
        <f>SUM(UA797:UA867)</f>
        <v>8856.3499999999967</v>
      </c>
      <c r="UC870" s="240"/>
      <c r="UD870" s="163"/>
      <c r="UH870" s="15" t="s">
        <v>1243</v>
      </c>
      <c r="UJ870" s="181">
        <f>SUM(UJ797:UJ867)</f>
        <v>6402.199999999998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8138.7999999999993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7245.3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10959.649999999998</v>
      </c>
      <c r="WN870" s="240"/>
      <c r="WO870" s="163"/>
      <c r="WS870" s="15" t="s">
        <v>1243</v>
      </c>
      <c r="WU870" s="181">
        <f>SUM(WU797:WU867)</f>
        <v>8845.1999999999989</v>
      </c>
      <c r="WW870" s="240"/>
      <c r="WX870" s="163"/>
      <c r="XB870" s="15" t="s">
        <v>1243</v>
      </c>
      <c r="XD870" s="181">
        <f>SUM(XD797:XD867)</f>
        <v>10865.949999999999</v>
      </c>
      <c r="XF870" s="240"/>
      <c r="XG870" s="163"/>
      <c r="XK870" s="15" t="s">
        <v>1243</v>
      </c>
      <c r="XM870" s="181">
        <f>SUM(XM797:XM867)</f>
        <v>9431.9999999999964</v>
      </c>
      <c r="XO870" s="240"/>
      <c r="XP870" s="163"/>
      <c r="XT870" s="15" t="s">
        <v>1243</v>
      </c>
      <c r="XV870" s="181">
        <f>SUM(XV797:XV867)</f>
        <v>10249.800000000001</v>
      </c>
      <c r="XX870" s="240"/>
      <c r="XY870" s="163"/>
      <c r="YC870" s="15" t="s">
        <v>1243</v>
      </c>
      <c r="YE870" s="181">
        <f>SUM(YE797:YE867)</f>
        <v>9493.2000000000025</v>
      </c>
      <c r="YG870" s="240"/>
      <c r="YH870" s="163"/>
      <c r="YL870" s="15" t="s">
        <v>1243</v>
      </c>
      <c r="YN870" s="181">
        <f>SUM(YN797:YN867)</f>
        <v>10341.250000000002</v>
      </c>
      <c r="YP870" s="240"/>
      <c r="YQ870" s="163"/>
      <c r="YU870" s="15" t="s">
        <v>1243</v>
      </c>
      <c r="YW870" s="181">
        <f>SUM(YW797:YW867)</f>
        <v>8760.2000000000025</v>
      </c>
      <c r="YY870" s="240"/>
      <c r="YZ870" s="163"/>
      <c r="ZD870" s="15" t="s">
        <v>1243</v>
      </c>
      <c r="ZF870" s="181">
        <f>SUM(ZF797:ZF867)</f>
        <v>7511.4500000000007</v>
      </c>
      <c r="ZH870" s="240"/>
      <c r="ZI870" s="163"/>
      <c r="ZM870" s="15" t="s">
        <v>1243</v>
      </c>
      <c r="ZO870" s="181">
        <f>SUM(ZO797:ZO867)</f>
        <v>10974.1</v>
      </c>
      <c r="ZQ870" s="240"/>
      <c r="ZR870" s="163"/>
      <c r="ZV870" s="15" t="s">
        <v>1243</v>
      </c>
      <c r="ZX870" s="181">
        <f>SUM(ZX797:ZX867)</f>
        <v>10030.100000000002</v>
      </c>
      <c r="ZZ870" s="240"/>
      <c r="AAA870" s="163"/>
      <c r="AAE870" s="15" t="s">
        <v>1243</v>
      </c>
      <c r="AAG870" s="181">
        <f>SUM(AAG797:AAG867)</f>
        <v>8535.7000000000007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9606.5500000000029</v>
      </c>
      <c r="ABA870" s="240"/>
      <c r="ABB870" s="163"/>
      <c r="ABF870" s="15" t="s">
        <v>1243</v>
      </c>
      <c r="ABH870" s="181">
        <f>SUM(ABH797:ABH867)</f>
        <v>9029.2999999999975</v>
      </c>
      <c r="ABJ870" s="240"/>
      <c r="ABK870" s="163"/>
      <c r="ABO870" s="15" t="s">
        <v>1243</v>
      </c>
      <c r="ABQ870" s="181">
        <f>SUM(ABQ797:ABQ867)</f>
        <v>8044.1000000000013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8040.5000000000009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6627.75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11301.400000000003</v>
      </c>
      <c r="AGF870" s="240"/>
      <c r="AGG870" s="163"/>
      <c r="AGK870" s="15" t="s">
        <v>1243</v>
      </c>
      <c r="AGM870" s="181">
        <f>SUM(AGM797:AGM867)</f>
        <v>10984.199999999999</v>
      </c>
      <c r="AGO870" s="240"/>
      <c r="AGP870" s="163"/>
      <c r="AGT870" s="15" t="s">
        <v>1243</v>
      </c>
      <c r="AGV870" s="181">
        <f>SUM(AGV797:AGV867)</f>
        <v>9025.4</v>
      </c>
      <c r="AGX870" s="240"/>
      <c r="AGY870" s="163"/>
      <c r="AHC870" s="15" t="s">
        <v>1243</v>
      </c>
      <c r="AHE870" s="181">
        <f>SUM(AHE797:AHE867)</f>
        <v>10818.799999999996</v>
      </c>
      <c r="AHG870" s="240"/>
      <c r="AHH870" s="163"/>
      <c r="AHL870" s="15" t="s">
        <v>1243</v>
      </c>
      <c r="AHN870" s="181">
        <f>SUM(AHN797:AHN867)</f>
        <v>9963.2000000000007</v>
      </c>
      <c r="AHP870" s="240"/>
      <c r="AHQ870" s="163"/>
      <c r="AHU870" s="15" t="s">
        <v>1243</v>
      </c>
      <c r="AHW870" s="181">
        <f>SUM(AHW797:AHW867)</f>
        <v>11093.500000000002</v>
      </c>
      <c r="AHY870" s="240"/>
      <c r="AHZ870" s="163"/>
      <c r="AID870" s="15" t="s">
        <v>1243</v>
      </c>
      <c r="AIF870" s="181">
        <f>SUM(AIF797:AIF867)</f>
        <v>8938.1999999999971</v>
      </c>
      <c r="AIH870" s="240"/>
      <c r="AII870" s="163"/>
      <c r="AIM870" s="15" t="s">
        <v>1243</v>
      </c>
      <c r="AIO870" s="181">
        <f>SUM(AIO797:AIO867)</f>
        <v>10034.700000000001</v>
      </c>
      <c r="AIQ870" s="240"/>
      <c r="AIR870" s="163"/>
      <c r="AIV870" s="15" t="s">
        <v>1243</v>
      </c>
      <c r="AIX870" s="181">
        <f>SUM(AIX797:AIX867)</f>
        <v>11028.800000000001</v>
      </c>
      <c r="AIZ870" s="240"/>
      <c r="AJA870" s="163"/>
      <c r="AJE870" s="15" t="s">
        <v>1243</v>
      </c>
      <c r="AJG870" s="181">
        <f>SUM(AJG797:AJG867)</f>
        <v>9524.6</v>
      </c>
      <c r="AJI870" s="240"/>
      <c r="AJJ870" s="163"/>
      <c r="AJN870" s="15" t="s">
        <v>1243</v>
      </c>
      <c r="AJP870" s="181">
        <f>SUM(AJP797:AJP867)</f>
        <v>11991.500000000002</v>
      </c>
      <c r="AJR870" s="240"/>
      <c r="AJS870" s="163"/>
      <c r="AJW870" s="15" t="s">
        <v>1243</v>
      </c>
      <c r="AJY870" s="181">
        <f>SUM(AJY797:AJY867)</f>
        <v>10264.400000000001</v>
      </c>
      <c r="AKA870" s="240"/>
      <c r="AKB870" s="163"/>
      <c r="AKF870" s="15" t="s">
        <v>1243</v>
      </c>
      <c r="AKH870" s="181">
        <f>SUM(AKH797:AKH867)</f>
        <v>10684.8</v>
      </c>
      <c r="AKJ870" s="240"/>
      <c r="AKK870" s="163"/>
      <c r="AKO870" s="15" t="s">
        <v>1243</v>
      </c>
      <c r="AKQ870" s="181">
        <f>SUM(AKQ797:AKQ867)</f>
        <v>10726.4</v>
      </c>
      <c r="AKS870" s="240"/>
      <c r="AKT870" s="163"/>
      <c r="AKX870" s="15" t="s">
        <v>1243</v>
      </c>
      <c r="AKZ870" s="181">
        <f>SUM(AKZ797:AKZ867)</f>
        <v>11501.599999999997</v>
      </c>
      <c r="ALB870" s="240"/>
      <c r="ALC870" s="163"/>
      <c r="ALG870" s="15" t="s">
        <v>1243</v>
      </c>
      <c r="ALI870" s="181">
        <f>SUM(ALI797:ALI867)</f>
        <v>9397.25</v>
      </c>
      <c r="ALK870" s="240"/>
      <c r="ALL870" s="163"/>
      <c r="ALP870" s="15" t="s">
        <v>1243</v>
      </c>
      <c r="ALR870" s="181">
        <f>SUM(ALR797:ALR867)</f>
        <v>9985.3000000000011</v>
      </c>
      <c r="ALT870" s="240"/>
      <c r="ALU870" s="163"/>
      <c r="ALY870" s="15" t="s">
        <v>1243</v>
      </c>
      <c r="AMA870" s="181">
        <f>SUM(AMA797:AMA867)</f>
        <v>10802.699999999999</v>
      </c>
      <c r="AMC870" s="240"/>
      <c r="AMD870" s="163"/>
      <c r="AMH870" s="15" t="s">
        <v>1243</v>
      </c>
      <c r="AMJ870" s="181">
        <f>SUM(AMJ797:AMJ867)</f>
        <v>10458.700000000001</v>
      </c>
      <c r="AML870" s="240"/>
      <c r="AMM870" s="163"/>
      <c r="AMQ870" s="15" t="s">
        <v>1243</v>
      </c>
      <c r="AMS870" s="181">
        <f>SUM(AMS797:AMS867)</f>
        <v>9834.4999999999964</v>
      </c>
      <c r="AMU870" s="240"/>
      <c r="AMV870" s="163"/>
      <c r="AMZ870" s="15" t="s">
        <v>1243</v>
      </c>
      <c r="ANB870" s="181">
        <f>SUM(ANB797:ANB867)</f>
        <v>10081.700000000003</v>
      </c>
      <c r="AND870" s="240"/>
      <c r="ANE870" s="163"/>
      <c r="ANI870" s="15" t="s">
        <v>1243</v>
      </c>
      <c r="ANK870" s="181">
        <f>SUM(ANK797:ANK867)</f>
        <v>10236.700000000003</v>
      </c>
      <c r="ANM870" s="240"/>
      <c r="ANN870" s="163"/>
      <c r="ANR870" s="15" t="s">
        <v>1243</v>
      </c>
      <c r="ANT870" s="181">
        <f>SUM(ANT797:ANT867)</f>
        <v>9528.7999999999975</v>
      </c>
      <c r="ANV870" s="240"/>
      <c r="ANW870" s="163"/>
      <c r="AOA870" s="15" t="s">
        <v>1243</v>
      </c>
      <c r="AOC870" s="181">
        <f>SUM(AOC797:AOC867)</f>
        <v>9773.4000000000051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9534.2999999999993</v>
      </c>
      <c r="AOW870" s="240"/>
      <c r="AOX870" s="163"/>
      <c r="APB870" s="15" t="s">
        <v>1243</v>
      </c>
      <c r="APD870" s="181">
        <f>SUM(APD797:APD867)</f>
        <v>11436.399999999996</v>
      </c>
      <c r="APF870" s="240"/>
      <c r="APG870" s="163"/>
      <c r="APK870" s="15" t="s">
        <v>1243</v>
      </c>
      <c r="APM870" s="181">
        <f>SUM(APM797:APM867)</f>
        <v>9393.2000000000007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8599.0000000000018</v>
      </c>
      <c r="AQG870" s="240"/>
      <c r="AQL870" s="15" t="s">
        <v>1243</v>
      </c>
      <c r="AQN870" s="181">
        <f>SUM(AQN797:AQN867)</f>
        <v>9310.4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8334.6000000000022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5614.7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10499.500000000002</v>
      </c>
      <c r="AWV870" s="240"/>
      <c r="AXA870" s="15" t="s">
        <v>1243</v>
      </c>
      <c r="AXC870" s="181">
        <f>SUM(AXC797:AXC867)</f>
        <v>9740.5000000000036</v>
      </c>
      <c r="AXE870" s="240"/>
      <c r="AXJ870" s="15" t="s">
        <v>1243</v>
      </c>
      <c r="AXL870" s="181">
        <f>SUM(AXL797:AXL867)</f>
        <v>9857.9999999999982</v>
      </c>
      <c r="AXN870" s="240"/>
      <c r="AXS870" s="15" t="s">
        <v>1243</v>
      </c>
      <c r="AXU870" s="181">
        <f>SUM(AXU797:AXU867)</f>
        <v>9364.0000000000036</v>
      </c>
      <c r="AXW870" s="240"/>
      <c r="AYB870" s="15" t="s">
        <v>1243</v>
      </c>
      <c r="AYD870" s="181">
        <f>SUM(AYD797:AYD867)</f>
        <v>10301.6</v>
      </c>
      <c r="AYF870" s="240"/>
      <c r="AYK870" s="15" t="s">
        <v>1243</v>
      </c>
      <c r="AYM870" s="181">
        <f>SUM(AYM797:AYM867)</f>
        <v>9913.0000000000018</v>
      </c>
      <c r="AYO870" s="240"/>
      <c r="AYT870" s="15" t="s">
        <v>1243</v>
      </c>
      <c r="AYV870" s="181">
        <f>SUM(AYV797:AYV867)</f>
        <v>7900.8999999999987</v>
      </c>
      <c r="AYX870" s="240"/>
      <c r="AZC870" s="15" t="s">
        <v>1243</v>
      </c>
      <c r="AZE870" s="181">
        <f>SUM(AZE797:AZE867)</f>
        <v>10227.1</v>
      </c>
      <c r="AZG870" s="240"/>
      <c r="AZL870" s="15" t="s">
        <v>1243</v>
      </c>
      <c r="AZN870" s="181">
        <f>SUM(AZN797:AZN867)</f>
        <v>9155.9</v>
      </c>
      <c r="AZP870" s="240"/>
      <c r="AZU870" s="15" t="s">
        <v>1243</v>
      </c>
      <c r="AZW870" s="181">
        <f>SUM(AZW797:AZW867)</f>
        <v>8567.2999999999956</v>
      </c>
      <c r="AZY870" s="240"/>
      <c r="BAD870" s="15" t="s">
        <v>1243</v>
      </c>
      <c r="BAF870" s="181">
        <f>SUM(BAF797:BAF867)</f>
        <v>10046.9</v>
      </c>
      <c r="BAH870" s="240"/>
      <c r="BAM870" s="15" t="s">
        <v>1243</v>
      </c>
      <c r="BAO870" s="181">
        <f>SUM(BAO797:BAO867)</f>
        <v>10559.699999999997</v>
      </c>
      <c r="BAQ870" s="240"/>
      <c r="BAV870" s="15" t="s">
        <v>1243</v>
      </c>
      <c r="BAX870" s="181">
        <f>SUM(BAX797:BAX867)</f>
        <v>10195.100000000002</v>
      </c>
      <c r="BAZ870" s="240"/>
      <c r="BBE870" s="15" t="s">
        <v>1243</v>
      </c>
      <c r="BBG870" s="181">
        <f>SUM(BBG797:BBG867)</f>
        <v>9948.6000000000022</v>
      </c>
      <c r="BBI870" s="240"/>
      <c r="BBN870" s="15" t="s">
        <v>1243</v>
      </c>
      <c r="BBP870" s="181">
        <f>SUM(BBP797:BBP867)</f>
        <v>11145.099999999999</v>
      </c>
      <c r="BBR870" s="240"/>
      <c r="BBW870" s="15" t="s">
        <v>1243</v>
      </c>
      <c r="BBY870" s="181">
        <f>SUM(BBY797:BBY867)</f>
        <v>10004.099999999999</v>
      </c>
      <c r="BCA870" s="240"/>
      <c r="BCF870" s="15" t="s">
        <v>1243</v>
      </c>
      <c r="BCH870" s="181">
        <f>SUM(BCH797:BCH867)</f>
        <v>9614.0999999999949</v>
      </c>
      <c r="BCJ870" s="240"/>
      <c r="BCO870" s="15" t="s">
        <v>1243</v>
      </c>
      <c r="BCQ870" s="181">
        <f>SUM(BCQ797:BCQ867)</f>
        <v>10019.400000000001</v>
      </c>
      <c r="BCS870" s="240"/>
      <c r="BCX870" s="15" t="s">
        <v>1243</v>
      </c>
      <c r="BCZ870" s="181">
        <f>SUM(BCZ797:BCZ867)</f>
        <v>10542.500000000002</v>
      </c>
      <c r="BDB870" s="240"/>
      <c r="BDG870" s="15" t="s">
        <v>1243</v>
      </c>
      <c r="BDI870" s="181">
        <f>SUM(BDI797:BDI867)</f>
        <v>10278.9</v>
      </c>
      <c r="BDK870" s="240"/>
      <c r="BDP870" s="15" t="s">
        <v>1243</v>
      </c>
      <c r="BDR870" s="181">
        <f>SUM(BDR797:BDR867)</f>
        <v>12134.500000000002</v>
      </c>
      <c r="BDT870" s="240"/>
      <c r="BDY870" s="15" t="s">
        <v>1243</v>
      </c>
      <c r="BEA870" s="181">
        <f>SUM(BEA797:BEA867)</f>
        <v>8246.9999999999964</v>
      </c>
      <c r="BEC870" s="240"/>
      <c r="BEH870" s="15" t="s">
        <v>1243</v>
      </c>
      <c r="BEJ870" s="181">
        <f>SUM(BEJ797:BEJ867)</f>
        <v>9651.85</v>
      </c>
      <c r="BEL870" s="240"/>
      <c r="BEQ870" s="15" t="s">
        <v>1243</v>
      </c>
      <c r="BES870" s="181">
        <f>SUM(BES797:BES867)</f>
        <v>8692.7000000000007</v>
      </c>
      <c r="BEU870" s="240"/>
      <c r="BEZ870" s="15" t="s">
        <v>1243</v>
      </c>
      <c r="BFB870" s="181">
        <f>SUM(BFB797:BFB867)</f>
        <v>8825.3000000000029</v>
      </c>
      <c r="BFD870" s="240"/>
      <c r="BFI870" s="15" t="s">
        <v>1243</v>
      </c>
      <c r="BFK870" s="181">
        <f>SUM(BFK797:BFK867)</f>
        <v>10413.900000000001</v>
      </c>
      <c r="BFM870" s="240"/>
      <c r="BFR870" s="15" t="s">
        <v>1243</v>
      </c>
      <c r="BFT870" s="181">
        <f>SUM(BFT797:BFT867)</f>
        <v>10300.800000000007</v>
      </c>
      <c r="BFV870" s="240"/>
      <c r="BGA870" s="15" t="s">
        <v>1243</v>
      </c>
      <c r="BGC870" s="181">
        <f>SUM(BGC797:BGC867)</f>
        <v>9903.0999999999967</v>
      </c>
      <c r="BGE870" s="240"/>
      <c r="BGJ870" s="15" t="s">
        <v>1243</v>
      </c>
      <c r="BGL870" s="181">
        <f>SUM(BGL797:BGL867)</f>
        <v>8986.3000000000029</v>
      </c>
      <c r="BGN870" s="240"/>
      <c r="BGS870" s="15" t="s">
        <v>1243</v>
      </c>
      <c r="BGU870" s="181">
        <f>SUM(BGU797:BGU867)</f>
        <v>8644.5000000000018</v>
      </c>
      <c r="BGW870" s="240"/>
      <c r="BHB870" s="15" t="s">
        <v>1243</v>
      </c>
      <c r="BHD870" s="181">
        <f>SUM(BHD797:BHD867)</f>
        <v>10406.799999999997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6</v>
      </c>
      <c r="I881" s="49">
        <v>6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15</v>
      </c>
      <c r="I890" s="49">
        <v>15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22</v>
      </c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523</v>
      </c>
      <c r="H896" s="49">
        <v>431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72</v>
      </c>
      <c r="H902" s="49">
        <v>52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31</v>
      </c>
      <c r="H904" s="49">
        <v>1</v>
      </c>
      <c r="I904" s="49">
        <v>15</v>
      </c>
      <c r="J904" s="49">
        <v>15</v>
      </c>
      <c r="AMW904" s="372"/>
      <c r="AMY904" s="438"/>
      <c r="ANB904" s="438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197</v>
      </c>
      <c r="H908" s="49">
        <v>145</v>
      </c>
      <c r="I908" s="49">
        <v>49</v>
      </c>
      <c r="J908" s="49">
        <v>3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134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70</v>
      </c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5</v>
      </c>
      <c r="H918" s="49">
        <v>5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70</v>
      </c>
      <c r="H920" s="49">
        <v>44</v>
      </c>
      <c r="I920" s="49">
        <v>20</v>
      </c>
      <c r="J920" s="49">
        <v>6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13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174</v>
      </c>
      <c r="H929" s="49">
        <v>124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40</v>
      </c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1</v>
      </c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8</v>
      </c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0"/>
        <v>2</v>
      </c>
      <c r="F938" s="249">
        <f t="shared" si="1"/>
        <v>4</v>
      </c>
      <c r="J938" s="49">
        <v>4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18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44</v>
      </c>
      <c r="H940" s="49">
        <v>35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106</v>
      </c>
      <c r="H942" s="49">
        <v>72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115</v>
      </c>
      <c r="H943" s="49">
        <v>92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4"/>
      <c r="C946" s="504"/>
      <c r="D946" s="314" t="s">
        <v>129</v>
      </c>
      <c r="E946" s="49">
        <f t="shared" si="2"/>
        <v>0</v>
      </c>
      <c r="F946" s="249">
        <f t="shared" si="3"/>
        <v>0</v>
      </c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2"/>
        <v>0</v>
      </c>
      <c r="F948" s="249">
        <f t="shared" si="3"/>
        <v>0</v>
      </c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37</v>
      </c>
      <c r="H951" s="49">
        <v>28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112</v>
      </c>
      <c r="H952" s="49">
        <v>112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4</v>
      </c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2"/>
        <v>2</v>
      </c>
      <c r="F954" s="249">
        <f t="shared" si="3"/>
        <v>2</v>
      </c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43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252</v>
      </c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22</v>
      </c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28</v>
      </c>
      <c r="H966" s="49">
        <v>28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96</v>
      </c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23</v>
      </c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3</v>
      </c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38</v>
      </c>
      <c r="J975" s="49">
        <v>38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218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25</v>
      </c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79</v>
      </c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59</v>
      </c>
      <c r="H979" s="49">
        <v>30</v>
      </c>
      <c r="I979" s="49">
        <v>29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68</v>
      </c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112</v>
      </c>
      <c r="H983" s="49">
        <v>65</v>
      </c>
      <c r="I983" s="49">
        <v>5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50</v>
      </c>
      <c r="H990" s="49">
        <v>35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3441</v>
      </c>
      <c r="B998" s="504"/>
      <c r="C998" s="504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10</v>
      </c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I1003" s="49">
        <v>25</v>
      </c>
    </row>
    <row r="1004" spans="1:11" s="49" customFormat="1" ht="18">
      <c r="A1004" s="264" t="s">
        <v>3437</v>
      </c>
      <c r="B1004" s="504"/>
      <c r="C1004" s="504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11</v>
      </c>
      <c r="J1006" s="49">
        <v>11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I1007" s="49">
        <v>5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K1008" s="49">
        <v>10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160</v>
      </c>
      <c r="H1009" s="49">
        <v>120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59</v>
      </c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12</v>
      </c>
      <c r="J1011" s="49">
        <v>12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7</v>
      </c>
      <c r="I1014" s="49">
        <v>7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15</v>
      </c>
      <c r="H1016" s="49">
        <v>9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183</v>
      </c>
      <c r="H1020" s="49">
        <v>79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8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3</v>
      </c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21</v>
      </c>
      <c r="H1029" s="49">
        <v>12</v>
      </c>
      <c r="J1029" s="49">
        <v>9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61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45</v>
      </c>
      <c r="I1034" s="49">
        <v>35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18</v>
      </c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15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4"/>
        <v>4</v>
      </c>
      <c r="F1041" s="249">
        <f t="shared" si="5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15</v>
      </c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165</v>
      </c>
      <c r="H1049" s="49">
        <v>100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56</v>
      </c>
      <c r="H1054" s="49">
        <v>21</v>
      </c>
      <c r="I1054" s="49">
        <v>15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94</v>
      </c>
      <c r="H1055" s="49">
        <v>24</v>
      </c>
      <c r="I1055" s="49">
        <v>44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266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33</v>
      </c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20</v>
      </c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4"/>
        <v>1</v>
      </c>
      <c r="F1069" s="249">
        <f t="shared" si="5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89</v>
      </c>
      <c r="H1073" s="49">
        <v>65</v>
      </c>
      <c r="J1073" s="49">
        <v>24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19</v>
      </c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245</v>
      </c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20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59</v>
      </c>
      <c r="H1082" s="49">
        <v>30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38</v>
      </c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8</v>
      </c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88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65</v>
      </c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6"/>
        <v>6</v>
      </c>
      <c r="F1118" s="249">
        <f t="shared" si="7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29</v>
      </c>
      <c r="H1119" s="49">
        <v>3</v>
      </c>
      <c r="I1119" s="49">
        <v>11</v>
      </c>
      <c r="J1119" s="49">
        <v>15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3505</v>
      </c>
      <c r="B1121" s="504"/>
      <c r="C1121" s="504"/>
      <c r="D1121" s="314" t="s">
        <v>129</v>
      </c>
      <c r="E1121" s="49">
        <f t="shared" si="6"/>
        <v>55</v>
      </c>
      <c r="F1121" s="249">
        <f t="shared" si="7"/>
        <v>111</v>
      </c>
      <c r="H1121" s="49">
        <v>79</v>
      </c>
      <c r="I1121" s="49">
        <v>32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179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4"/>
      <c r="C1124" s="504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16</v>
      </c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47</v>
      </c>
      <c r="H1127" s="49">
        <v>28</v>
      </c>
      <c r="I1127" s="49">
        <v>4</v>
      </c>
      <c r="J1127" s="49">
        <v>15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34</v>
      </c>
      <c r="F1129" s="249">
        <f t="shared" si="7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45</v>
      </c>
      <c r="H1133" s="49">
        <v>13</v>
      </c>
      <c r="I1133" s="49">
        <v>4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3348</v>
      </c>
      <c r="B1137" s="504"/>
      <c r="C1137" s="504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15</v>
      </c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6</v>
      </c>
      <c r="I1141" s="49">
        <v>4</v>
      </c>
      <c r="J1141" s="49">
        <v>2</v>
      </c>
    </row>
    <row r="1142" spans="1:11" s="49" customFormat="1" ht="18">
      <c r="A1142" s="264" t="s">
        <v>3443</v>
      </c>
      <c r="B1142" s="504"/>
      <c r="C1142" s="504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9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10</v>
      </c>
      <c r="I1149" s="49">
        <v>1</v>
      </c>
      <c r="J1149" s="49">
        <v>9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1</v>
      </c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39</v>
      </c>
      <c r="H1152" s="49">
        <v>26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8</v>
      </c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4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10</v>
      </c>
      <c r="J1161" s="49">
        <v>10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3546</v>
      </c>
      <c r="B1164" s="504"/>
      <c r="C1164" s="504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276</v>
      </c>
      <c r="H1171" s="49">
        <v>236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18</v>
      </c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28</v>
      </c>
      <c r="J1176" s="49">
        <v>27</v>
      </c>
      <c r="K1176" s="49">
        <v>1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8</v>
      </c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71</v>
      </c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30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40</v>
      </c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180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59</v>
      </c>
      <c r="I1198" s="49">
        <v>16</v>
      </c>
      <c r="J1198" s="49">
        <v>43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154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13</v>
      </c>
      <c r="I1200" s="49">
        <v>13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67</v>
      </c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26</v>
      </c>
      <c r="I1207" s="49">
        <v>7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393</v>
      </c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48</v>
      </c>
      <c r="H1210" s="49">
        <v>30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65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0"/>
        <v>9</v>
      </c>
      <c r="F1214" s="249">
        <f t="shared" si="11"/>
        <v>146</v>
      </c>
      <c r="H1214" s="49">
        <v>103</v>
      </c>
      <c r="I1214" s="49">
        <v>37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27</v>
      </c>
      <c r="H1216" s="49">
        <v>27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145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7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4</v>
      </c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137</v>
      </c>
      <c r="H1227" s="49">
        <v>106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3275</v>
      </c>
      <c r="B1234" s="504"/>
      <c r="C1234" s="504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15</v>
      </c>
      <c r="I1239" s="49">
        <v>15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7</v>
      </c>
      <c r="I1240" s="49">
        <v>7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261</v>
      </c>
      <c r="H1250" s="49">
        <v>188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55</v>
      </c>
      <c r="H1252" s="49">
        <v>42</v>
      </c>
      <c r="I1252" s="49">
        <v>4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20</v>
      </c>
      <c r="H1256" s="49">
        <v>10</v>
      </c>
      <c r="J1256" s="49">
        <v>10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14</v>
      </c>
      <c r="H1261" s="49">
        <v>7</v>
      </c>
      <c r="I1261" s="49">
        <v>7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2"/>
        <v>0</v>
      </c>
      <c r="F1266" s="249">
        <f t="shared" si="13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12</v>
      </c>
      <c r="J1267" s="49">
        <v>12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11</v>
      </c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32</v>
      </c>
      <c r="H1270" s="49">
        <v>18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10</v>
      </c>
      <c r="F1276" s="249">
        <f t="shared" si="13"/>
        <v>13</v>
      </c>
      <c r="H1276" s="49">
        <v>11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7</v>
      </c>
      <c r="H1277" s="49">
        <v>7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27</v>
      </c>
      <c r="H1278" s="49">
        <v>27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2"/>
        <v>66</v>
      </c>
      <c r="F1283" s="249">
        <f t="shared" si="13"/>
        <v>9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326</v>
      </c>
      <c r="H1284" s="49">
        <v>326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2"/>
        <v>13</v>
      </c>
      <c r="F1291" s="249">
        <f t="shared" si="13"/>
        <v>46</v>
      </c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13</v>
      </c>
      <c r="H1294" s="49">
        <v>3</v>
      </c>
      <c r="I1294" s="49">
        <v>4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2"/>
        <v>0</v>
      </c>
      <c r="F1295" s="249">
        <f t="shared" si="13"/>
        <v>6</v>
      </c>
      <c r="I1295" s="49">
        <v>6</v>
      </c>
    </row>
    <row r="1296" spans="1:10" s="49" customFormat="1" ht="18">
      <c r="A1296" s="264" t="s">
        <v>3274</v>
      </c>
      <c r="B1296" s="504"/>
      <c r="C1296" s="504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16</v>
      </c>
      <c r="H1297" s="49">
        <v>16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91</v>
      </c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121</v>
      </c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2</v>
      </c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2"/>
        <v>1</v>
      </c>
      <c r="F1302" s="249">
        <f t="shared" si="13"/>
        <v>16</v>
      </c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86</v>
      </c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135</v>
      </c>
      <c r="H1305" s="49">
        <v>65</v>
      </c>
      <c r="I1305" s="49">
        <v>37</v>
      </c>
      <c r="J1305" s="49">
        <v>33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17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2"/>
        <v>4</v>
      </c>
      <c r="F1310" s="249">
        <f t="shared" si="13"/>
        <v>14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25</v>
      </c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35</v>
      </c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10</v>
      </c>
      <c r="H1320" s="49">
        <v>3</v>
      </c>
      <c r="I1320" s="49">
        <v>5</v>
      </c>
      <c r="J1320" s="49">
        <v>2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5</v>
      </c>
      <c r="H1324" s="49">
        <v>5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11</v>
      </c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76</v>
      </c>
      <c r="H1333" s="49">
        <v>16</v>
      </c>
      <c r="I1333" s="49">
        <v>30</v>
      </c>
      <c r="J1333" s="49">
        <v>30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59</v>
      </c>
      <c r="H1334" s="49">
        <v>42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3</v>
      </c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14"/>
        <v>0</v>
      </c>
      <c r="F1344" s="249">
        <f t="shared" si="15"/>
        <v>17</v>
      </c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H1348" s="49">
        <v>7</v>
      </c>
    </row>
    <row r="1349" spans="1:11" s="49" customFormat="1" ht="18">
      <c r="A1349" s="264" t="s">
        <v>3317</v>
      </c>
      <c r="B1349" s="504"/>
      <c r="C1349" s="504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11</v>
      </c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135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20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14"/>
        <v>0</v>
      </c>
      <c r="F1357" s="249">
        <f t="shared" si="15"/>
        <v>5</v>
      </c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3365</v>
      </c>
      <c r="B1368" s="504"/>
      <c r="C1368" s="504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16</v>
      </c>
      <c r="J1377" s="49">
        <v>16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104</v>
      </c>
      <c r="H1384" s="49">
        <v>80</v>
      </c>
      <c r="I1384" s="49">
        <v>24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14"/>
        <v>37</v>
      </c>
      <c r="F1385" s="249">
        <f t="shared" si="15"/>
        <v>1</v>
      </c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106</v>
      </c>
      <c r="H1387" s="49">
        <v>55</v>
      </c>
      <c r="I1387" s="49">
        <v>18</v>
      </c>
      <c r="J1387" s="49">
        <v>33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54</v>
      </c>
      <c r="H1390" s="49">
        <v>3</v>
      </c>
      <c r="I1390" s="49">
        <v>24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176</v>
      </c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3</v>
      </c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15</v>
      </c>
      <c r="H1393" s="49">
        <v>15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2</v>
      </c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3312</v>
      </c>
      <c r="B1398" s="504"/>
      <c r="C1398" s="504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16"/>
        <v>20</v>
      </c>
      <c r="F1399" s="249">
        <f t="shared" si="17"/>
        <v>9</v>
      </c>
      <c r="H1399" s="49">
        <v>9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15</v>
      </c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85</v>
      </c>
      <c r="H1410" s="49">
        <v>76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181</v>
      </c>
      <c r="H1416" s="49">
        <v>181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33</v>
      </c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29</v>
      </c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6</v>
      </c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237</v>
      </c>
      <c r="H1436" s="49">
        <v>237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16"/>
        <v>3</v>
      </c>
      <c r="F1437" s="249">
        <f t="shared" si="17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66</v>
      </c>
      <c r="H1438" s="49">
        <v>3</v>
      </c>
      <c r="I1438" s="49">
        <v>53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40</v>
      </c>
      <c r="I1439" s="49">
        <v>9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111</v>
      </c>
      <c r="H1442" s="49">
        <v>25</v>
      </c>
      <c r="I1442" s="49">
        <v>58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15</v>
      </c>
      <c r="J1443" s="49">
        <v>15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16"/>
        <v>10</v>
      </c>
      <c r="F1445" s="249">
        <f t="shared" si="17"/>
        <v>71</v>
      </c>
      <c r="H1445" s="49">
        <v>70</v>
      </c>
      <c r="I1445" s="49">
        <v>1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18</v>
      </c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23</v>
      </c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37</v>
      </c>
      <c r="H1457" s="49">
        <v>35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45</v>
      </c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61</v>
      </c>
      <c r="H1465" s="49">
        <v>8</v>
      </c>
      <c r="I1465" s="49">
        <v>43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26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50</v>
      </c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3349</v>
      </c>
      <c r="B1471" s="504"/>
      <c r="C1471" s="504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1</v>
      </c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8</v>
      </c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155</v>
      </c>
      <c r="H1477" s="49">
        <v>101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43</v>
      </c>
      <c r="H1478" s="49">
        <v>8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397</v>
      </c>
      <c r="H1479" s="49">
        <v>366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55</v>
      </c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216</v>
      </c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317</v>
      </c>
      <c r="H1484" s="49">
        <v>317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9</v>
      </c>
      <c r="H1488" s="49">
        <v>9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84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72</v>
      </c>
      <c r="H1495" s="49">
        <v>40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49</v>
      </c>
      <c r="H1499" s="49">
        <v>1</v>
      </c>
      <c r="I1499" s="49">
        <v>29</v>
      </c>
      <c r="J1499" s="49">
        <v>19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252</v>
      </c>
      <c r="H1500" s="49">
        <v>198</v>
      </c>
      <c r="I1500" s="49">
        <v>41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9</v>
      </c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127</v>
      </c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370</v>
      </c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2</v>
      </c>
      <c r="I1512" s="49">
        <v>2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18</v>
      </c>
      <c r="H1513" s="49">
        <v>2</v>
      </c>
      <c r="I1513" s="49">
        <v>11</v>
      </c>
      <c r="J1513" s="49">
        <v>5</v>
      </c>
    </row>
    <row r="1514" spans="1:11" s="49" customFormat="1" ht="18">
      <c r="A1514" s="264" t="s">
        <v>3540</v>
      </c>
      <c r="B1514" s="504"/>
      <c r="C1514" s="504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131</v>
      </c>
      <c r="H1516" s="49">
        <v>125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9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13</v>
      </c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3335</v>
      </c>
      <c r="B1525" s="504"/>
      <c r="C1525" s="504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133</v>
      </c>
      <c r="H1527" s="49">
        <v>2</v>
      </c>
      <c r="I1527" s="49">
        <v>84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109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58</v>
      </c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37</v>
      </c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34</v>
      </c>
      <c r="H1553" s="49">
        <v>33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3329</v>
      </c>
      <c r="B1556" s="504"/>
      <c r="C1556" s="504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177</v>
      </c>
      <c r="H1558" s="49">
        <v>137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0"/>
        <v>13</v>
      </c>
      <c r="F1561" s="249">
        <f t="shared" si="21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50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24</v>
      </c>
      <c r="H1565" s="49">
        <v>17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296</v>
      </c>
      <c r="H1568" s="49">
        <v>296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1</v>
      </c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15</v>
      </c>
      <c r="I1571" s="49">
        <v>15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4</v>
      </c>
      <c r="I1573" s="49">
        <v>4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0"/>
        <v>2</v>
      </c>
      <c r="F1578" s="249">
        <f t="shared" si="21"/>
        <v>4</v>
      </c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1</v>
      </c>
      <c r="H1579" s="49">
        <v>1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3452</v>
      </c>
      <c r="B1581" s="504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3499</v>
      </c>
      <c r="B1582" s="504"/>
      <c r="C1582" s="504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84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597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27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15</v>
      </c>
      <c r="I1603" s="49">
        <v>15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27</v>
      </c>
      <c r="H1604" s="49">
        <v>10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3</v>
      </c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11</v>
      </c>
      <c r="H1610" s="49">
        <v>5</v>
      </c>
      <c r="J1610" s="49">
        <v>6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204</v>
      </c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18</v>
      </c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462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62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115</v>
      </c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2"/>
        <v>11</v>
      </c>
      <c r="F1627" s="249">
        <f t="shared" si="23"/>
        <v>6</v>
      </c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92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2"/>
        <v>133</v>
      </c>
      <c r="F1630" s="249">
        <f t="shared" si="23"/>
        <v>932</v>
      </c>
      <c r="H1630" s="49">
        <v>932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11</v>
      </c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35</v>
      </c>
      <c r="I1634" s="49">
        <v>35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307</v>
      </c>
      <c r="H1636" s="49">
        <v>254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32</v>
      </c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13</v>
      </c>
      <c r="H1638" s="49">
        <v>13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6</v>
      </c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25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2"/>
        <v>0</v>
      </c>
      <c r="F1646" s="249">
        <f t="shared" si="23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38</v>
      </c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11</v>
      </c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3454</v>
      </c>
      <c r="B1660" s="504"/>
      <c r="C1660" s="504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120</v>
      </c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86</v>
      </c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2</v>
      </c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19</v>
      </c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24"/>
        <v>25</v>
      </c>
      <c r="F1678" s="249">
        <f t="shared" si="25"/>
        <v>102</v>
      </c>
      <c r="H1678" s="49">
        <v>73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45</v>
      </c>
      <c r="H1679" s="49">
        <v>35</v>
      </c>
      <c r="J1679" s="49">
        <v>10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204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39</v>
      </c>
      <c r="H1686" s="49">
        <v>38</v>
      </c>
      <c r="I1686" s="49">
        <v>1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169</v>
      </c>
      <c r="H1688" s="49">
        <v>143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244</v>
      </c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64</v>
      </c>
      <c r="H1690" s="49">
        <v>52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42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3343</v>
      </c>
      <c r="B1698" s="504"/>
      <c r="C1698" s="504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18</v>
      </c>
      <c r="I1699" s="49">
        <v>7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55</v>
      </c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5</v>
      </c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44</v>
      </c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14</v>
      </c>
      <c r="H1709" s="49">
        <v>14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148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176</v>
      </c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213</v>
      </c>
      <c r="H1723" s="49">
        <v>210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11</v>
      </c>
      <c r="H1727" s="49">
        <v>9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1</v>
      </c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3506</v>
      </c>
      <c r="B1731" s="504"/>
      <c r="C1731" s="504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2</v>
      </c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16</v>
      </c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271</v>
      </c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57</v>
      </c>
      <c r="I1740" s="49">
        <v>54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27</v>
      </c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254</v>
      </c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75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51</v>
      </c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41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216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21</v>
      </c>
      <c r="I1772" s="49">
        <v>1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116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144</v>
      </c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116</v>
      </c>
      <c r="H1789" s="49">
        <v>116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2</v>
      </c>
      <c r="J1790" s="49">
        <v>2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2</v>
      </c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134</v>
      </c>
      <c r="H1794" s="49">
        <v>131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66</v>
      </c>
      <c r="H1796" s="49">
        <v>53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17</v>
      </c>
      <c r="J1801" s="49">
        <v>17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31</v>
      </c>
      <c r="H1806" s="49">
        <v>31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2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66</v>
      </c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110</v>
      </c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78</v>
      </c>
      <c r="H1824" s="49">
        <v>78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41</v>
      </c>
      <c r="I1825" s="49">
        <v>41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128</v>
      </c>
      <c r="H1829" s="49">
        <v>36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47</v>
      </c>
      <c r="H1831" s="49">
        <v>27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5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23</v>
      </c>
      <c r="H1834" s="49">
        <v>13</v>
      </c>
      <c r="J1834" s="49">
        <v>10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33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3297</v>
      </c>
      <c r="B1839" s="504"/>
      <c r="C1839" s="504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15</v>
      </c>
      <c r="I1842" s="49">
        <v>15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8</v>
      </c>
      <c r="H1844" s="49">
        <v>8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417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15</v>
      </c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23</v>
      </c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37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7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486</v>
      </c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35</v>
      </c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204</v>
      </c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8</v>
      </c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62</v>
      </c>
      <c r="H1864" s="49">
        <v>12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60</v>
      </c>
      <c r="H1870" s="49">
        <v>40</v>
      </c>
      <c r="I1870" s="49">
        <v>20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125</v>
      </c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4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0"/>
        <v>0</v>
      </c>
      <c r="F1885" s="249">
        <f t="shared" si="31"/>
        <v>15</v>
      </c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217</v>
      </c>
      <c r="H1886" s="49">
        <v>156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175</v>
      </c>
      <c r="H1888" s="49">
        <v>152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22</v>
      </c>
      <c r="H1890" s="49">
        <v>4</v>
      </c>
      <c r="J1890" s="49">
        <v>18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40</v>
      </c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20</v>
      </c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121</v>
      </c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60</v>
      </c>
      <c r="H1898" s="49">
        <v>32</v>
      </c>
      <c r="I1898" s="49">
        <v>28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21</v>
      </c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192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5</v>
      </c>
      <c r="I1908" s="49">
        <v>5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17</v>
      </c>
      <c r="H1909" s="49">
        <v>17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73</v>
      </c>
      <c r="H1918" s="49">
        <v>65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131</v>
      </c>
      <c r="H1922" s="49">
        <v>106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7</v>
      </c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2"/>
        <v>59</v>
      </c>
      <c r="F1926" s="249">
        <f t="shared" si="33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2"/>
        <v>11</v>
      </c>
      <c r="F1936" s="249">
        <f t="shared" si="33"/>
        <v>103</v>
      </c>
      <c r="H1936" s="49">
        <v>93</v>
      </c>
      <c r="J1936" s="49">
        <v>10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3476</v>
      </c>
      <c r="B1938" s="504"/>
      <c r="C1938" s="504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38</v>
      </c>
      <c r="H1945" s="49">
        <v>38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1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5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19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42</v>
      </c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33</v>
      </c>
      <c r="H1954" s="49">
        <v>33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4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4641</v>
      </c>
      <c r="B1962" s="28"/>
      <c r="C1962" s="28"/>
      <c r="D1962" s="28"/>
      <c r="E1962" s="28"/>
      <c r="F1962" s="249">
        <f>SUM(G1962:K1962)</f>
        <v>2</v>
      </c>
      <c r="H1962" s="49">
        <v>2</v>
      </c>
      <c r="K1962" s="174"/>
    </row>
    <row r="1963" spans="1:11" s="49" customFormat="1" ht="18">
      <c r="A1963" s="252" t="s">
        <v>4510</v>
      </c>
      <c r="B1963" s="28"/>
      <c r="C1963" s="28"/>
      <c r="D1963" s="28"/>
      <c r="E1963" s="28"/>
      <c r="F1963" s="249">
        <f>SUM(G1963:K1963)</f>
        <v>4</v>
      </c>
      <c r="J1963" s="49">
        <v>4</v>
      </c>
      <c r="K1963" s="174"/>
    </row>
    <row r="1964" spans="1:11" s="49" customFormat="1" ht="18">
      <c r="A1964" s="252" t="s">
        <v>4692</v>
      </c>
      <c r="B1964" s="28"/>
      <c r="C1964" s="28"/>
      <c r="D1964" s="28"/>
      <c r="E1964" s="28"/>
      <c r="F1964" s="249">
        <f>SUM(G1964:K1964)</f>
        <v>1</v>
      </c>
      <c r="J1964" s="49">
        <v>1</v>
      </c>
      <c r="K1964" s="174"/>
    </row>
    <row r="1965" spans="1:11" s="49" customFormat="1" ht="18">
      <c r="A1965" s="252" t="s">
        <v>4573</v>
      </c>
      <c r="B1965" s="28"/>
      <c r="C1965" s="28"/>
      <c r="D1965" s="28"/>
      <c r="E1965" s="28"/>
      <c r="F1965" s="249">
        <f>SUM(G1965:K1965)</f>
        <v>12</v>
      </c>
      <c r="J1965" s="49">
        <v>12</v>
      </c>
      <c r="K1965" s="174"/>
    </row>
    <row r="1966" spans="1:11" s="49" customFormat="1" ht="18">
      <c r="A1966" s="252" t="s">
        <v>4385</v>
      </c>
      <c r="B1966" s="28"/>
      <c r="C1966" s="28"/>
      <c r="D1966" s="28"/>
      <c r="E1966" s="28"/>
      <c r="F1966" s="249">
        <f>SUM(G1966:K1966)</f>
        <v>1</v>
      </c>
      <c r="J1966" s="49">
        <v>1</v>
      </c>
    </row>
    <row r="1967" spans="1:11" s="49" customFormat="1" ht="18">
      <c r="A1967" s="252" t="s">
        <v>4513</v>
      </c>
      <c r="B1967" s="28"/>
      <c r="C1967" s="28"/>
      <c r="D1967" s="28"/>
      <c r="E1967" s="28"/>
      <c r="F1967" s="249">
        <f>SUM(G1967:K1967)</f>
        <v>1</v>
      </c>
      <c r="J1967" s="49">
        <v>1</v>
      </c>
      <c r="K1967" s="174"/>
    </row>
    <row r="1968" spans="1:11" s="49" customFormat="1" ht="18">
      <c r="A1968" s="252" t="s">
        <v>4794</v>
      </c>
      <c r="B1968" s="28"/>
      <c r="C1968" s="28"/>
      <c r="D1968" s="28"/>
      <c r="E1968" s="28"/>
      <c r="F1968" s="249">
        <f>SUM(G1968:K1968)</f>
        <v>1</v>
      </c>
      <c r="J1968" s="49">
        <v>1</v>
      </c>
      <c r="K1968" s="174"/>
    </row>
    <row r="1969" spans="1:11" s="49" customFormat="1" ht="18">
      <c r="A1969" s="252" t="s">
        <v>4522</v>
      </c>
      <c r="B1969" s="28"/>
      <c r="C1969" s="28"/>
      <c r="D1969" s="28"/>
      <c r="E1969" s="28"/>
      <c r="F1969" s="249">
        <f>SUM(G1969:K1969)</f>
        <v>20</v>
      </c>
      <c r="J1969" s="49">
        <v>20</v>
      </c>
      <c r="K1969" s="174"/>
    </row>
    <row r="1970" spans="1:11" s="49" customFormat="1" ht="18">
      <c r="A1970" s="252" t="s">
        <v>4638</v>
      </c>
      <c r="B1970" s="28"/>
      <c r="C1970" s="28"/>
      <c r="D1970" s="28"/>
      <c r="E1970" s="28"/>
      <c r="F1970" s="249">
        <f>SUM(G1970:K1970)</f>
        <v>8</v>
      </c>
      <c r="J1970" s="49">
        <v>8</v>
      </c>
      <c r="K1970" s="174"/>
    </row>
    <row r="1971" spans="1:11" s="49" customFormat="1" ht="18">
      <c r="A1971" s="252" t="s">
        <v>4792</v>
      </c>
      <c r="B1971" s="28"/>
      <c r="C1971" s="28"/>
      <c r="D1971" s="28"/>
      <c r="E1971" s="28"/>
      <c r="F1971" s="249">
        <f>SUM(G1971:K1971)</f>
        <v>4</v>
      </c>
      <c r="J1971" s="49">
        <v>4</v>
      </c>
      <c r="K1971" s="174"/>
    </row>
    <row r="1972" spans="1:11" s="49" customFormat="1" ht="18">
      <c r="A1972" s="252" t="s">
        <v>4584</v>
      </c>
      <c r="B1972" s="28"/>
      <c r="C1972" s="28"/>
      <c r="D1972" s="28"/>
      <c r="E1972" s="28"/>
      <c r="F1972" s="249">
        <f>SUM(G1972:K1972)</f>
        <v>2</v>
      </c>
      <c r="J1972" s="49">
        <v>2</v>
      </c>
      <c r="K1972" s="174"/>
    </row>
    <row r="1973" spans="1:11" s="49" customFormat="1" ht="18">
      <c r="A1973" s="252" t="s">
        <v>4738</v>
      </c>
      <c r="B1973" s="28"/>
      <c r="C1973" s="28"/>
      <c r="D1973" s="28"/>
      <c r="E1973" s="28"/>
      <c r="F1973" s="249">
        <f>SUM(G1973:K1973)</f>
        <v>1</v>
      </c>
      <c r="I1973" s="49">
        <v>1</v>
      </c>
      <c r="K1973" s="174"/>
    </row>
    <row r="1974" spans="1:11" s="49" customFormat="1" ht="18">
      <c r="A1974" s="252" t="s">
        <v>4640</v>
      </c>
      <c r="B1974" s="28"/>
      <c r="C1974" s="28"/>
      <c r="D1974" s="28"/>
      <c r="E1974" s="28"/>
      <c r="F1974" s="249">
        <f>SUM(G1974:K1974)</f>
        <v>7</v>
      </c>
      <c r="H1974" s="49">
        <v>6</v>
      </c>
      <c r="J1974" s="49">
        <v>1</v>
      </c>
      <c r="K1974" s="174"/>
    </row>
    <row r="1975" spans="1:11" s="49" customFormat="1" ht="18">
      <c r="A1975" s="252" t="s">
        <v>4575</v>
      </c>
      <c r="B1975" s="28"/>
      <c r="C1975" s="28"/>
      <c r="D1975" s="28"/>
      <c r="E1975" s="28"/>
      <c r="F1975" s="249">
        <f>SUM(G1975:K1975)</f>
        <v>7</v>
      </c>
      <c r="I1975" s="49">
        <v>2</v>
      </c>
      <c r="J1975" s="49">
        <v>5</v>
      </c>
      <c r="K1975" s="174"/>
    </row>
    <row r="1976" spans="1:11" s="49" customFormat="1" ht="18">
      <c r="A1976" s="252" t="s">
        <v>4739</v>
      </c>
      <c r="B1976" s="28"/>
      <c r="C1976" s="28"/>
      <c r="D1976" s="28"/>
      <c r="E1976" s="28"/>
      <c r="F1976" s="249">
        <f>SUM(G1976:K1976)</f>
        <v>35</v>
      </c>
      <c r="I1976" s="49">
        <v>35</v>
      </c>
      <c r="K1976" s="174"/>
    </row>
    <row r="1977" spans="1:11" s="49" customFormat="1" ht="18">
      <c r="A1977" s="252" t="s">
        <v>4523</v>
      </c>
      <c r="B1977" s="28"/>
      <c r="C1977" s="28"/>
      <c r="D1977" s="28"/>
      <c r="E1977" s="28"/>
      <c r="F1977" s="249">
        <f>SUM(G1977:K1977)</f>
        <v>11</v>
      </c>
      <c r="J1977" s="49">
        <v>11</v>
      </c>
      <c r="K1977" s="174"/>
    </row>
    <row r="1978" spans="1:11" s="49" customFormat="1" ht="18">
      <c r="A1978" s="252" t="s">
        <v>4639</v>
      </c>
      <c r="B1978" s="28"/>
      <c r="C1978" s="28"/>
      <c r="D1978" s="28"/>
      <c r="E1978" s="28"/>
      <c r="F1978" s="249">
        <f>SUM(G1978:K1978)</f>
        <v>10</v>
      </c>
      <c r="H1978" s="49">
        <v>1</v>
      </c>
      <c r="J1978" s="49">
        <v>9</v>
      </c>
      <c r="K1978" s="174"/>
    </row>
    <row r="1979" spans="1:11" s="49" customFormat="1" ht="18">
      <c r="A1979" s="252" t="s">
        <v>4748</v>
      </c>
      <c r="B1979" s="28"/>
      <c r="C1979" s="28"/>
      <c r="D1979" s="28"/>
      <c r="E1979" s="28"/>
      <c r="F1979" s="249">
        <f>SUM(G1979:K1979)</f>
        <v>30</v>
      </c>
      <c r="H1979" s="49">
        <v>12</v>
      </c>
      <c r="J1979" s="49">
        <v>18</v>
      </c>
      <c r="K1979" s="174"/>
    </row>
    <row r="1980" spans="1:11" s="49" customFormat="1" ht="18">
      <c r="A1980" s="252" t="s">
        <v>4643</v>
      </c>
      <c r="B1980" s="28"/>
      <c r="C1980" s="28"/>
      <c r="D1980" s="28"/>
      <c r="E1980" s="28"/>
      <c r="F1980" s="249">
        <f>SUM(G1980:K1980)</f>
        <v>41</v>
      </c>
      <c r="H1980" s="49">
        <v>41</v>
      </c>
      <c r="K1980" s="174"/>
    </row>
    <row r="1981" spans="1:11" s="49" customFormat="1" ht="18">
      <c r="A1981" s="252" t="s">
        <v>4637</v>
      </c>
      <c r="B1981" s="28"/>
      <c r="C1981" s="28"/>
      <c r="D1981" s="28"/>
      <c r="E1981" s="28"/>
      <c r="F1981" s="249">
        <f>SUM(G1981:K1981)</f>
        <v>3</v>
      </c>
      <c r="J1981" s="49">
        <v>3</v>
      </c>
      <c r="K1981" s="174"/>
    </row>
    <row r="1982" spans="1:11" s="49" customFormat="1" ht="18">
      <c r="A1982" s="252" t="s">
        <v>4440</v>
      </c>
      <c r="B1982" s="28"/>
      <c r="C1982" s="28"/>
      <c r="D1982" s="28"/>
      <c r="E1982" s="28"/>
      <c r="F1982" s="249">
        <f>SUM(G1982:K1982)</f>
        <v>16</v>
      </c>
      <c r="H1982" s="49">
        <v>16</v>
      </c>
      <c r="K1982" s="174"/>
    </row>
    <row r="1983" spans="1:11" s="49" customFormat="1" ht="18">
      <c r="A1983" s="252" t="s">
        <v>4635</v>
      </c>
      <c r="B1983" s="28"/>
      <c r="C1983" s="28"/>
      <c r="D1983" s="28"/>
      <c r="E1983" s="28"/>
      <c r="F1983" s="249">
        <f>SUM(G1983:K1983)</f>
        <v>1</v>
      </c>
      <c r="J1983" s="49">
        <v>1</v>
      </c>
      <c r="K1983" s="174"/>
    </row>
    <row r="1984" spans="1:11" s="49" customFormat="1" ht="18">
      <c r="A1984" s="252" t="s">
        <v>4383</v>
      </c>
      <c r="B1984" s="28"/>
      <c r="C1984" s="28"/>
      <c r="D1984" s="28"/>
      <c r="E1984" s="28"/>
      <c r="F1984" s="249">
        <f>SUM(G1984:K1984)</f>
        <v>6</v>
      </c>
      <c r="K1984" s="49">
        <v>6</v>
      </c>
    </row>
    <row r="1985" spans="1:11" s="49" customFormat="1" ht="18">
      <c r="A1985" s="252" t="s">
        <v>4502</v>
      </c>
      <c r="B1985" s="28"/>
      <c r="C1985" s="28"/>
      <c r="D1985" s="28"/>
      <c r="E1985" s="28"/>
      <c r="F1985" s="249">
        <f>SUM(G1985:K1985)</f>
        <v>17</v>
      </c>
      <c r="H1985" s="49">
        <v>6</v>
      </c>
      <c r="J1985" s="49">
        <v>11</v>
      </c>
      <c r="K1985" s="174"/>
    </row>
    <row r="1986" spans="1:11" s="49" customFormat="1" ht="18">
      <c r="A1986" s="252" t="s">
        <v>4734</v>
      </c>
      <c r="B1986" s="28"/>
      <c r="C1986" s="28"/>
      <c r="D1986" s="28"/>
      <c r="E1986" s="28"/>
      <c r="F1986" s="249">
        <f>SUM(G1986:K1986)</f>
        <v>11</v>
      </c>
      <c r="J1986" s="49">
        <v>11</v>
      </c>
      <c r="K1986" s="174"/>
    </row>
    <row r="1987" spans="1:11" s="49" customFormat="1" ht="18">
      <c r="A1987" s="252" t="s">
        <v>4574</v>
      </c>
      <c r="B1987" s="28"/>
      <c r="C1987" s="28"/>
      <c r="D1987" s="28"/>
      <c r="E1987" s="28"/>
      <c r="F1987" s="249">
        <f>SUM(G1987:K1987)</f>
        <v>2</v>
      </c>
      <c r="J1987" s="49">
        <v>2</v>
      </c>
      <c r="K1987" s="174"/>
    </row>
    <row r="1988" spans="1:11" s="49" customFormat="1" ht="18">
      <c r="A1988" s="252" t="s">
        <v>4735</v>
      </c>
      <c r="B1988" s="28"/>
      <c r="C1988" s="28"/>
      <c r="D1988" s="28"/>
      <c r="E1988" s="28"/>
      <c r="F1988" s="249">
        <f>SUM(G1988:K1988)</f>
        <v>6</v>
      </c>
      <c r="J1988" s="49">
        <v>6</v>
      </c>
      <c r="K1988" s="174"/>
    </row>
    <row r="1989" spans="1:11" s="49" customFormat="1" ht="18">
      <c r="A1989" s="252" t="s">
        <v>4745</v>
      </c>
      <c r="B1989" s="28"/>
      <c r="C1989" s="28"/>
      <c r="D1989" s="28"/>
      <c r="E1989" s="28"/>
      <c r="F1989" s="249">
        <f>SUM(G1989:K1989)</f>
        <v>2</v>
      </c>
      <c r="J1989" s="49">
        <v>2</v>
      </c>
      <c r="K1989" s="174"/>
    </row>
    <row r="1990" spans="1:11" s="49" customFormat="1" ht="18">
      <c r="A1990" s="252" t="s">
        <v>4579</v>
      </c>
      <c r="B1990" s="28"/>
      <c r="C1990" s="28"/>
      <c r="D1990" s="28"/>
      <c r="E1990" s="28"/>
      <c r="F1990" s="249">
        <f>SUM(G1990:K1990)</f>
        <v>13</v>
      </c>
      <c r="I1990" s="49">
        <v>13</v>
      </c>
      <c r="K1990" s="174"/>
    </row>
    <row r="1991" spans="1:11" s="49" customFormat="1" ht="18">
      <c r="A1991" s="252" t="s">
        <v>4632</v>
      </c>
      <c r="B1991" s="28"/>
      <c r="C1991" s="28"/>
      <c r="D1991" s="28"/>
      <c r="E1991" s="28"/>
      <c r="F1991" s="249">
        <f>SUM(G1991:K1991)</f>
        <v>10</v>
      </c>
      <c r="J1991" s="49">
        <v>10</v>
      </c>
      <c r="K1991" s="174"/>
    </row>
    <row r="1992" spans="1:11" s="49" customFormat="1" ht="18">
      <c r="A1992" s="252" t="s">
        <v>4439</v>
      </c>
      <c r="B1992" s="28"/>
      <c r="C1992" s="28"/>
      <c r="D1992" s="28"/>
      <c r="E1992" s="28"/>
      <c r="F1992" s="249">
        <f>SUM(G1992:K1992)</f>
        <v>3</v>
      </c>
      <c r="I1992" s="49">
        <v>3</v>
      </c>
      <c r="K1992" s="174"/>
    </row>
    <row r="1993" spans="1:11" s="49" customFormat="1" ht="18">
      <c r="A1993" s="252" t="s">
        <v>4736</v>
      </c>
      <c r="B1993" s="28"/>
      <c r="C1993" s="28"/>
      <c r="D1993" s="28"/>
      <c r="E1993" s="28"/>
      <c r="F1993" s="249">
        <f>SUM(G1993:K1993)</f>
        <v>5</v>
      </c>
      <c r="J1993" s="49">
        <v>5</v>
      </c>
      <c r="K1993" s="174"/>
    </row>
    <row r="1994" spans="1:11" s="49" customFormat="1" ht="18">
      <c r="A1994" s="252" t="s">
        <v>4743</v>
      </c>
      <c r="B1994" s="28"/>
      <c r="C1994" s="28"/>
      <c r="D1994" s="28"/>
      <c r="E1994" s="28"/>
      <c r="F1994" s="249">
        <f>SUM(G1994:K1994)</f>
        <v>4</v>
      </c>
      <c r="J1994" s="49">
        <v>4</v>
      </c>
      <c r="K1994" s="174"/>
    </row>
    <row r="1995" spans="1:11" s="49" customFormat="1" ht="18">
      <c r="A1995" s="252" t="s">
        <v>4793</v>
      </c>
      <c r="B1995" s="28"/>
      <c r="C1995" s="28"/>
      <c r="D1995" s="28"/>
      <c r="E1995" s="28"/>
      <c r="F1995" s="249">
        <f>SUM(G1995:K1995)</f>
        <v>6</v>
      </c>
      <c r="J1995" s="49">
        <v>6</v>
      </c>
      <c r="K1995" s="174"/>
    </row>
    <row r="1996" spans="1:11" s="49" customFormat="1" ht="18">
      <c r="A1996" s="252" t="s">
        <v>4630</v>
      </c>
      <c r="B1996" s="28"/>
      <c r="C1996" s="28"/>
      <c r="D1996" s="28"/>
      <c r="E1996" s="28"/>
      <c r="F1996" s="249">
        <f>SUM(G1996:K1996)</f>
        <v>1</v>
      </c>
      <c r="J1996" s="49">
        <v>1</v>
      </c>
      <c r="K1996" s="174"/>
    </row>
    <row r="1997" spans="1:11" s="49" customFormat="1" ht="18">
      <c r="A1997" s="252" t="s">
        <v>4742</v>
      </c>
      <c r="B1997" s="28"/>
      <c r="C1997" s="28"/>
      <c r="D1997" s="28"/>
      <c r="E1997" s="28"/>
      <c r="F1997" s="249">
        <f>SUM(G1997:K1997)</f>
        <v>6</v>
      </c>
      <c r="J1997" s="49">
        <v>6</v>
      </c>
      <c r="K1997" s="174"/>
    </row>
    <row r="1998" spans="1:11" s="49" customFormat="1" ht="18">
      <c r="A1998" s="252" t="s">
        <v>4248</v>
      </c>
      <c r="B1998" s="28"/>
      <c r="C1998" s="28"/>
      <c r="D1998" s="28"/>
      <c r="E1998" s="28"/>
      <c r="F1998" s="249">
        <f>SUM(G1998:K1998)</f>
        <v>8</v>
      </c>
      <c r="J1998" s="49">
        <v>8</v>
      </c>
      <c r="K1998" s="174"/>
    </row>
    <row r="1999" spans="1:11" s="49" customFormat="1" ht="18">
      <c r="A1999" s="252" t="s">
        <v>4577</v>
      </c>
      <c r="B1999" s="28"/>
      <c r="C1999" s="28"/>
      <c r="D1999" s="28"/>
      <c r="E1999" s="28"/>
      <c r="F1999" s="249">
        <f>SUM(G1999:K1999)</f>
        <v>1</v>
      </c>
      <c r="J1999" s="49">
        <v>1</v>
      </c>
      <c r="K1999" s="174"/>
    </row>
    <row r="2000" spans="1:11" s="49" customFormat="1" ht="18">
      <c r="A2000" s="252" t="s">
        <v>4213</v>
      </c>
      <c r="B2000" s="28"/>
      <c r="C2000" s="28"/>
      <c r="D2000" s="28"/>
      <c r="E2000" s="28"/>
      <c r="F2000" s="249">
        <f>SUM(G2000:K2000)</f>
        <v>12</v>
      </c>
      <c r="H2000" s="49">
        <v>12</v>
      </c>
      <c r="K2000" s="174"/>
    </row>
    <row r="2001" spans="1:11" s="49" customFormat="1" ht="18">
      <c r="A2001" s="252" t="s">
        <v>4740</v>
      </c>
      <c r="B2001" s="28"/>
      <c r="C2001" s="28"/>
      <c r="D2001" s="28"/>
      <c r="E2001" s="28"/>
      <c r="F2001" s="249">
        <f>SUM(G2001:K2001)</f>
        <v>2</v>
      </c>
      <c r="I2001" s="49">
        <v>2</v>
      </c>
      <c r="K2001" s="174"/>
    </row>
    <row r="2002" spans="1:11" s="49" customFormat="1" ht="18">
      <c r="A2002" s="252" t="s">
        <v>4419</v>
      </c>
      <c r="B2002" s="28"/>
      <c r="C2002" s="28"/>
      <c r="D2002" s="28"/>
      <c r="E2002" s="28"/>
      <c r="F2002" s="249">
        <f>SUM(G2002:K2002)</f>
        <v>17</v>
      </c>
      <c r="I2002" s="49">
        <v>17</v>
      </c>
    </row>
    <row r="2003" spans="1:11" s="49" customFormat="1" ht="18">
      <c r="A2003" s="252" t="s">
        <v>4384</v>
      </c>
      <c r="B2003" s="28"/>
      <c r="C2003" s="28"/>
      <c r="D2003" s="28"/>
      <c r="E2003" s="28"/>
      <c r="F2003" s="249">
        <f>SUM(G2003:K2003)</f>
        <v>2</v>
      </c>
      <c r="J2003" s="49">
        <v>2</v>
      </c>
    </row>
    <row r="2004" spans="1:11" s="49" customFormat="1" ht="18">
      <c r="A2004" s="252" t="s">
        <v>4694</v>
      </c>
      <c r="B2004" s="28"/>
      <c r="C2004" s="28"/>
      <c r="D2004" s="28"/>
      <c r="E2004" s="28"/>
      <c r="F2004" s="249">
        <f>SUM(G2004:K2004)</f>
        <v>3</v>
      </c>
      <c r="J2004" s="49">
        <v>3</v>
      </c>
      <c r="K2004" s="174"/>
    </row>
    <row r="2005" spans="1:11" s="49" customFormat="1" ht="18">
      <c r="A2005" s="252" t="s">
        <v>4741</v>
      </c>
      <c r="B2005" s="28"/>
      <c r="C2005" s="28"/>
      <c r="D2005" s="28"/>
      <c r="E2005" s="28"/>
      <c r="F2005" s="249">
        <f>SUM(G2005:K2005)</f>
        <v>5</v>
      </c>
      <c r="I2005" s="49">
        <v>5</v>
      </c>
      <c r="K2005" s="174"/>
    </row>
    <row r="2006" spans="1:11" s="49" customFormat="1" ht="18">
      <c r="A2006" s="252" t="s">
        <v>4737</v>
      </c>
      <c r="B2006" s="28"/>
      <c r="C2006" s="28"/>
      <c r="D2006" s="28"/>
      <c r="E2006" s="28"/>
      <c r="F2006" s="249">
        <f>SUM(G2006:K2006)</f>
        <v>1</v>
      </c>
      <c r="J2006" s="49">
        <v>1</v>
      </c>
      <c r="K2006" s="174"/>
    </row>
    <row r="2007" spans="1:11" s="49" customFormat="1" ht="18">
      <c r="A2007" s="252" t="s">
        <v>4363</v>
      </c>
      <c r="B2007" s="28"/>
      <c r="C2007" s="28"/>
      <c r="D2007" s="28"/>
      <c r="E2007" s="28"/>
      <c r="F2007" s="249">
        <f>SUM(G2007:K2007)</f>
        <v>1</v>
      </c>
      <c r="J2007" s="49">
        <v>1</v>
      </c>
      <c r="K2007" s="174"/>
    </row>
    <row r="2008" spans="1:11" s="49" customFormat="1" ht="18">
      <c r="A2008" s="252" t="s">
        <v>4214</v>
      </c>
      <c r="B2008" s="28"/>
      <c r="C2008" s="28"/>
      <c r="D2008" s="28"/>
      <c r="E2008" s="28"/>
      <c r="F2008" s="249">
        <f>SUM(G2008:K2008)</f>
        <v>4</v>
      </c>
      <c r="H2008" s="49">
        <v>4</v>
      </c>
      <c r="K2008" s="174"/>
    </row>
    <row r="2009" spans="1:11" s="49" customFormat="1" ht="18">
      <c r="A2009" s="252" t="s">
        <v>4521</v>
      </c>
      <c r="B2009" s="28"/>
      <c r="C2009" s="28"/>
      <c r="D2009" s="28"/>
      <c r="E2009" s="28"/>
      <c r="F2009" s="249">
        <f>SUM(G2009:K2009)</f>
        <v>1</v>
      </c>
      <c r="J2009" s="49">
        <v>1</v>
      </c>
      <c r="K2009" s="174"/>
    </row>
    <row r="2010" spans="1:11" s="49" customFormat="1" ht="18">
      <c r="A2010" s="252" t="s">
        <v>4386</v>
      </c>
      <c r="B2010" s="28"/>
      <c r="C2010" s="28"/>
      <c r="D2010" s="28"/>
      <c r="E2010" s="28"/>
      <c r="F2010" s="249">
        <f>SUM(G2010:K2010)</f>
        <v>1</v>
      </c>
      <c r="J2010" s="49">
        <v>1</v>
      </c>
    </row>
    <row r="2011" spans="1:11" s="49" customFormat="1" ht="18">
      <c r="A2011" s="252" t="s">
        <v>4578</v>
      </c>
      <c r="B2011" s="28"/>
      <c r="C2011" s="28"/>
      <c r="D2011" s="28"/>
      <c r="E2011" s="28"/>
      <c r="F2011" s="249">
        <f>SUM(G2011:K2011)</f>
        <v>1</v>
      </c>
      <c r="J2011" s="49">
        <v>1</v>
      </c>
      <c r="K2011" s="174"/>
    </row>
    <row r="2012" spans="1:11" s="49" customFormat="1" ht="18">
      <c r="A2012" s="252" t="s">
        <v>4438</v>
      </c>
      <c r="B2012" s="28"/>
      <c r="C2012" s="28"/>
      <c r="D2012" s="28"/>
      <c r="E2012" s="28"/>
      <c r="F2012" s="249">
        <f>SUM(G2012:K2012)</f>
        <v>13</v>
      </c>
      <c r="I2012" s="49">
        <v>5</v>
      </c>
      <c r="J2012" s="49">
        <v>8</v>
      </c>
      <c r="K2012" s="174"/>
    </row>
    <row r="2013" spans="1:11" s="49" customFormat="1" ht="18">
      <c r="A2013" s="252" t="s">
        <v>4582</v>
      </c>
      <c r="B2013" s="28"/>
      <c r="C2013" s="28"/>
      <c r="D2013" s="28"/>
      <c r="E2013" s="28"/>
      <c r="F2013" s="249">
        <f>SUM(G2013:K2013)</f>
        <v>22</v>
      </c>
      <c r="J2013" s="49">
        <v>22</v>
      </c>
      <c r="K2013" s="174"/>
    </row>
    <row r="2014" spans="1:11" s="49" customFormat="1" ht="18">
      <c r="A2014" s="252" t="s">
        <v>4688</v>
      </c>
      <c r="B2014" s="28"/>
      <c r="C2014" s="28"/>
      <c r="D2014" s="28"/>
      <c r="E2014" s="28"/>
      <c r="F2014" s="249">
        <f>SUM(G2014:K2014)</f>
        <v>5</v>
      </c>
      <c r="J2014" s="49">
        <v>5</v>
      </c>
      <c r="K2014" s="174"/>
    </row>
    <row r="2015" spans="1:11" s="49" customFormat="1" ht="18">
      <c r="A2015" s="252" t="s">
        <v>4746</v>
      </c>
      <c r="B2015" s="28"/>
      <c r="C2015" s="28"/>
      <c r="D2015" s="28"/>
      <c r="E2015" s="28"/>
      <c r="F2015" s="249">
        <f>SUM(G2015:K2015)</f>
        <v>3</v>
      </c>
      <c r="J2015" s="49">
        <v>3</v>
      </c>
      <c r="K2015" s="174"/>
    </row>
    <row r="2016" spans="1:11" s="49" customFormat="1" ht="18">
      <c r="A2016" s="252" t="s">
        <v>4506</v>
      </c>
      <c r="B2016" s="28"/>
      <c r="C2016" s="28"/>
      <c r="D2016" s="28"/>
      <c r="E2016" s="28"/>
      <c r="F2016" s="249">
        <f>SUM(G2016:K2016)</f>
        <v>4</v>
      </c>
      <c r="H2016" s="49">
        <v>2</v>
      </c>
      <c r="J2016" s="49">
        <v>2</v>
      </c>
      <c r="K2016" s="174"/>
    </row>
    <row r="2017" spans="1:11" s="49" customFormat="1" ht="18">
      <c r="A2017" s="252" t="s">
        <v>4209</v>
      </c>
      <c r="B2017" s="28"/>
      <c r="C2017" s="28"/>
      <c r="D2017" s="28"/>
      <c r="E2017" s="28"/>
      <c r="F2017" s="249">
        <f>SUM(G2017:K2017)</f>
        <v>59</v>
      </c>
      <c r="H2017" s="49">
        <v>59</v>
      </c>
      <c r="K2017" s="174"/>
    </row>
    <row r="2018" spans="1:11" s="49" customFormat="1" ht="18">
      <c r="A2018" s="252" t="s">
        <v>4581</v>
      </c>
      <c r="B2018" s="28"/>
      <c r="C2018" s="28"/>
      <c r="D2018" s="28"/>
      <c r="E2018" s="28"/>
      <c r="F2018" s="249">
        <f>SUM(G2018:K2018)</f>
        <v>1</v>
      </c>
      <c r="I2018" s="49">
        <v>1</v>
      </c>
      <c r="K2018" s="174"/>
    </row>
    <row r="2019" spans="1:11" s="49" customFormat="1" ht="18">
      <c r="A2019" s="252" t="s">
        <v>4511</v>
      </c>
      <c r="B2019" s="28"/>
      <c r="C2019" s="28"/>
      <c r="D2019" s="28"/>
      <c r="E2019" s="28"/>
      <c r="F2019" s="249">
        <f>SUM(G2019:K2019)</f>
        <v>4</v>
      </c>
      <c r="J2019" s="49">
        <v>4</v>
      </c>
      <c r="K2019" s="174"/>
    </row>
    <row r="2020" spans="1:11" s="49" customFormat="1" ht="18">
      <c r="A2020" s="252" t="s">
        <v>4421</v>
      </c>
      <c r="B2020" s="28"/>
      <c r="C2020" s="28"/>
      <c r="D2020" s="28"/>
      <c r="E2020" s="28"/>
      <c r="F2020" s="249">
        <f>SUM(G2020:K2020)</f>
        <v>1</v>
      </c>
      <c r="J2020" s="49">
        <v>1</v>
      </c>
      <c r="K2020" s="174"/>
    </row>
    <row r="2021" spans="1:11" s="49" customFormat="1" ht="18">
      <c r="A2021" s="252" t="s">
        <v>4501</v>
      </c>
      <c r="B2021" s="28"/>
      <c r="C2021" s="28"/>
      <c r="D2021" s="28"/>
      <c r="E2021" s="28"/>
      <c r="F2021" s="249">
        <f>SUM(G2021:K2021)</f>
        <v>3</v>
      </c>
      <c r="J2021" s="49">
        <v>3</v>
      </c>
      <c r="K2021" s="174"/>
    </row>
    <row r="2022" spans="1:11" s="49" customFormat="1" ht="18">
      <c r="A2022" s="252" t="s">
        <v>4420</v>
      </c>
      <c r="B2022" s="28"/>
      <c r="C2022" s="28"/>
      <c r="D2022" s="28"/>
      <c r="E2022" s="28"/>
      <c r="F2022" s="249">
        <f>SUM(G2022:K2022)</f>
        <v>6</v>
      </c>
      <c r="J2022" s="49">
        <v>6</v>
      </c>
      <c r="K2022" s="174"/>
    </row>
    <row r="2023" spans="1:11" s="49" customFormat="1" ht="18">
      <c r="A2023" s="252" t="s">
        <v>4695</v>
      </c>
      <c r="B2023" s="28"/>
      <c r="C2023" s="28"/>
      <c r="D2023" s="28"/>
      <c r="E2023" s="28"/>
      <c r="F2023" s="249">
        <f>SUM(G2023:K2023)</f>
        <v>1</v>
      </c>
      <c r="J2023" s="49">
        <v>1</v>
      </c>
      <c r="K2023" s="174"/>
    </row>
    <row r="2024" spans="1:11" s="49" customFormat="1" ht="18">
      <c r="A2024" s="252" t="s">
        <v>4507</v>
      </c>
      <c r="B2024" s="28"/>
      <c r="C2024" s="28"/>
      <c r="D2024" s="28"/>
      <c r="E2024" s="28"/>
      <c r="F2024" s="249">
        <f>SUM(G2024:K2024)</f>
        <v>1</v>
      </c>
      <c r="J2024" s="49">
        <v>1</v>
      </c>
      <c r="K2024" s="174"/>
    </row>
    <row r="2025" spans="1:11" s="49" customFormat="1" ht="18">
      <c r="A2025" s="252" t="s">
        <v>4509</v>
      </c>
      <c r="B2025" s="28"/>
      <c r="C2025" s="28"/>
      <c r="D2025" s="28"/>
      <c r="E2025" s="28"/>
      <c r="F2025" s="249">
        <f>SUM(G2025:K2025)</f>
        <v>8</v>
      </c>
      <c r="J2025" s="49">
        <v>8</v>
      </c>
      <c r="K2025" s="174"/>
    </row>
    <row r="2026" spans="1:11" s="49" customFormat="1" ht="18">
      <c r="A2026" s="252" t="s">
        <v>4387</v>
      </c>
      <c r="B2026" s="28"/>
      <c r="C2026" s="28"/>
      <c r="D2026" s="28"/>
      <c r="E2026" s="28"/>
      <c r="F2026" s="249">
        <f>SUM(G2026:K2026)</f>
        <v>16</v>
      </c>
      <c r="J2026" s="49">
        <v>16</v>
      </c>
      <c r="K2026" s="174"/>
    </row>
    <row r="2027" spans="1:11" s="49" customFormat="1" ht="18">
      <c r="A2027" s="252" t="s">
        <v>4693</v>
      </c>
      <c r="B2027" s="28"/>
      <c r="C2027" s="28"/>
      <c r="D2027" s="28"/>
      <c r="E2027" s="28"/>
      <c r="F2027" s="249">
        <f>SUM(G2027:K2027)</f>
        <v>1</v>
      </c>
      <c r="J2027" s="49">
        <v>1</v>
      </c>
      <c r="K2027" s="174"/>
    </row>
    <row r="2028" spans="1:11" s="49" customFormat="1" ht="18">
      <c r="A2028" s="252" t="s">
        <v>4636</v>
      </c>
      <c r="B2028" s="28"/>
      <c r="C2028" s="28"/>
      <c r="D2028" s="28"/>
      <c r="E2028" s="28"/>
      <c r="F2028" s="249">
        <f>SUM(G2028:K2028)</f>
        <v>1</v>
      </c>
      <c r="J2028" s="49">
        <v>1</v>
      </c>
      <c r="K2028" s="174"/>
    </row>
    <row r="2029" spans="1:11" s="49" customFormat="1" ht="18">
      <c r="A2029" s="252" t="s">
        <v>4634</v>
      </c>
      <c r="B2029" s="28"/>
      <c r="C2029" s="28"/>
      <c r="D2029" s="28"/>
      <c r="E2029" s="28"/>
      <c r="F2029" s="249">
        <f>SUM(G2029:K2029)</f>
        <v>2</v>
      </c>
      <c r="J2029" s="49">
        <v>2</v>
      </c>
      <c r="K2029" s="174"/>
    </row>
    <row r="2030" spans="1:11" s="49" customFormat="1" ht="18">
      <c r="A2030" s="252" t="s">
        <v>4212</v>
      </c>
      <c r="B2030" s="28"/>
      <c r="C2030" s="28"/>
      <c r="D2030" s="28"/>
      <c r="E2030" s="28"/>
      <c r="F2030" s="249">
        <f>SUM(G2030:K2030)</f>
        <v>15</v>
      </c>
      <c r="H2030" s="49">
        <v>15</v>
      </c>
      <c r="K2030" s="174"/>
    </row>
    <row r="2031" spans="1:11" s="49" customFormat="1" ht="18">
      <c r="A2031" s="252" t="s">
        <v>4576</v>
      </c>
      <c r="B2031" s="28"/>
      <c r="C2031" s="28"/>
      <c r="D2031" s="28"/>
      <c r="E2031" s="28"/>
      <c r="F2031" s="249">
        <f>SUM(G2031:K2031)</f>
        <v>3</v>
      </c>
      <c r="J2031" s="49">
        <v>3</v>
      </c>
      <c r="K2031" s="174"/>
    </row>
    <row r="2032" spans="1:11" s="49" customFormat="1" ht="18">
      <c r="A2032" s="252" t="s">
        <v>4691</v>
      </c>
      <c r="B2032" s="28"/>
      <c r="C2032" s="28"/>
      <c r="D2032" s="28"/>
      <c r="E2032" s="28"/>
      <c r="F2032" s="249">
        <f>SUM(G2032:K2032)</f>
        <v>1</v>
      </c>
      <c r="J2032" s="49">
        <v>1</v>
      </c>
      <c r="K2032" s="174"/>
    </row>
    <row r="2033" spans="1:11" s="49" customFormat="1" ht="18">
      <c r="A2033" s="252" t="s">
        <v>4580</v>
      </c>
      <c r="B2033" s="28"/>
      <c r="C2033" s="28"/>
      <c r="D2033" s="28"/>
      <c r="E2033" s="28"/>
      <c r="F2033" s="249">
        <f>SUM(G2033:K2033)</f>
        <v>2</v>
      </c>
      <c r="I2033" s="49">
        <v>2</v>
      </c>
      <c r="K2033" s="174"/>
    </row>
    <row r="2034" spans="1:11" s="49" customFormat="1" ht="18">
      <c r="A2034" s="252" t="s">
        <v>4633</v>
      </c>
      <c r="B2034" s="28"/>
      <c r="C2034" s="28"/>
      <c r="D2034" s="28"/>
      <c r="E2034" s="28"/>
      <c r="F2034" s="249">
        <f>SUM(G2034:K2034)</f>
        <v>1</v>
      </c>
      <c r="J2034" s="49">
        <v>1</v>
      </c>
      <c r="K2034" s="174"/>
    </row>
    <row r="2035" spans="1:11" s="49" customFormat="1" ht="18">
      <c r="A2035" s="252" t="s">
        <v>4243</v>
      </c>
      <c r="B2035" s="28"/>
      <c r="C2035" s="28"/>
      <c r="D2035" s="28"/>
      <c r="E2035" s="28"/>
      <c r="F2035" s="249">
        <f>SUM(G2035:K2035)</f>
        <v>3</v>
      </c>
      <c r="J2035" s="49">
        <v>3</v>
      </c>
      <c r="K2035" s="174"/>
    </row>
    <row r="2036" spans="1:11" s="49" customFormat="1" ht="18">
      <c r="A2036" s="252" t="s">
        <v>4247</v>
      </c>
      <c r="B2036" s="28"/>
      <c r="C2036" s="28"/>
      <c r="D2036" s="28"/>
      <c r="E2036" s="28"/>
      <c r="F2036" s="249">
        <f>SUM(G2036:K2036)</f>
        <v>63</v>
      </c>
      <c r="I2036" s="49">
        <v>42</v>
      </c>
      <c r="J2036" s="49">
        <v>21</v>
      </c>
      <c r="K2036" s="174"/>
    </row>
    <row r="2037" spans="1:11" s="49" customFormat="1" ht="18">
      <c r="A2037" s="252" t="s">
        <v>4628</v>
      </c>
      <c r="B2037" s="28"/>
      <c r="C2037" s="28"/>
      <c r="D2037" s="28"/>
      <c r="E2037" s="28"/>
      <c r="F2037" s="249">
        <f>SUM(G2037:K2037)</f>
        <v>9</v>
      </c>
      <c r="J2037" s="49">
        <v>9</v>
      </c>
      <c r="K2037" s="174"/>
    </row>
    <row r="2038" spans="1:11" s="49" customFormat="1" ht="18">
      <c r="A2038" s="252" t="s">
        <v>4629</v>
      </c>
      <c r="B2038" s="28"/>
      <c r="C2038" s="28"/>
      <c r="D2038" s="28"/>
      <c r="E2038" s="28"/>
      <c r="F2038" s="249">
        <f>SUM(G2038:K2038)</f>
        <v>1</v>
      </c>
      <c r="J2038" s="49">
        <v>1</v>
      </c>
      <c r="K2038" s="174"/>
    </row>
    <row r="2039" spans="1:11" s="49" customFormat="1" ht="18">
      <c r="A2039" s="252" t="s">
        <v>4744</v>
      </c>
      <c r="B2039" s="28"/>
      <c r="C2039" s="28"/>
      <c r="D2039" s="28"/>
      <c r="E2039" s="28"/>
      <c r="F2039" s="249">
        <f>SUM(G2039:K2039)</f>
        <v>13</v>
      </c>
      <c r="J2039" s="49">
        <v>13</v>
      </c>
      <c r="K2039" s="174"/>
    </row>
    <row r="2040" spans="1:11" s="49" customFormat="1" ht="18">
      <c r="A2040" s="252" t="s">
        <v>4441</v>
      </c>
      <c r="B2040" s="28"/>
      <c r="C2040" s="28"/>
      <c r="D2040" s="28"/>
      <c r="E2040" s="28"/>
      <c r="F2040" s="249">
        <f>SUM(G2040:K2040)</f>
        <v>2</v>
      </c>
      <c r="H2040" s="49">
        <v>2</v>
      </c>
      <c r="K2040" s="174"/>
    </row>
    <row r="2041" spans="1:11" s="49" customFormat="1" ht="18">
      <c r="A2041" s="252" t="s">
        <v>4503</v>
      </c>
      <c r="B2041" s="28"/>
      <c r="C2041" s="28"/>
      <c r="D2041" s="28"/>
      <c r="E2041" s="28"/>
      <c r="F2041" s="249">
        <f>SUM(G2041:K2041)</f>
        <v>9</v>
      </c>
      <c r="J2041" s="49">
        <v>9</v>
      </c>
      <c r="K2041" s="174"/>
    </row>
    <row r="2042" spans="1:11" s="49" customFormat="1" ht="18">
      <c r="A2042" s="252" t="s">
        <v>4583</v>
      </c>
      <c r="B2042" s="28"/>
      <c r="C2042" s="28"/>
      <c r="D2042" s="28"/>
      <c r="E2042" s="28"/>
      <c r="F2042" s="249">
        <f>SUM(G2042:K2042)</f>
        <v>8</v>
      </c>
      <c r="J2042" s="49">
        <v>8</v>
      </c>
      <c r="K2042" s="174"/>
    </row>
    <row r="2043" spans="1:11" s="49" customFormat="1" ht="18">
      <c r="A2043" s="252" t="s">
        <v>4508</v>
      </c>
      <c r="B2043" s="28"/>
      <c r="C2043" s="28"/>
      <c r="D2043" s="28"/>
      <c r="E2043" s="28"/>
      <c r="F2043" s="249">
        <f>SUM(G2043:K2043)</f>
        <v>1</v>
      </c>
      <c r="J2043" s="49">
        <v>1</v>
      </c>
      <c r="K2043" s="174"/>
    </row>
    <row r="2044" spans="1:11" s="49" customFormat="1" ht="18">
      <c r="A2044" s="252" t="s">
        <v>4504</v>
      </c>
      <c r="B2044" s="28"/>
      <c r="C2044" s="28"/>
      <c r="D2044" s="28"/>
      <c r="E2044" s="28"/>
      <c r="F2044" s="249">
        <f>SUM(G2044:K2044)</f>
        <v>6</v>
      </c>
      <c r="J2044" s="49">
        <v>6</v>
      </c>
      <c r="K2044" s="174"/>
    </row>
    <row r="2045" spans="1:11" s="49" customFormat="1" ht="18">
      <c r="A2045" s="252" t="s">
        <v>4505</v>
      </c>
      <c r="B2045" s="28"/>
      <c r="C2045" s="28"/>
      <c r="D2045" s="28"/>
      <c r="E2045" s="28"/>
      <c r="F2045" s="249">
        <f>SUM(G2045:K2045)</f>
        <v>2</v>
      </c>
      <c r="J2045" s="49">
        <v>2</v>
      </c>
      <c r="K2045" s="174"/>
    </row>
    <row r="2046" spans="1:11" s="49" customFormat="1" ht="18">
      <c r="A2046" s="252" t="s">
        <v>4690</v>
      </c>
      <c r="B2046" s="28"/>
      <c r="C2046" s="28"/>
      <c r="D2046" s="28"/>
      <c r="E2046" s="28"/>
      <c r="F2046" s="249">
        <f>SUM(G2046:K2046)</f>
        <v>1</v>
      </c>
      <c r="I2046" s="49">
        <v>1</v>
      </c>
      <c r="K2046" s="174"/>
    </row>
    <row r="2047" spans="1:11" s="49" customFormat="1" ht="18">
      <c r="A2047" s="252" t="s">
        <v>4631</v>
      </c>
      <c r="B2047" s="28"/>
      <c r="C2047" s="28"/>
      <c r="D2047" s="28"/>
      <c r="E2047" s="28"/>
      <c r="F2047" s="249">
        <f>SUM(G2047:K2047)</f>
        <v>3</v>
      </c>
      <c r="J2047" s="49">
        <v>3</v>
      </c>
      <c r="K2047" s="174"/>
    </row>
    <row r="2048" spans="1:11" s="49" customFormat="1" ht="18">
      <c r="A2048" s="252" t="s">
        <v>4249</v>
      </c>
      <c r="B2048" s="28"/>
      <c r="C2048" s="28"/>
      <c r="D2048" s="28"/>
      <c r="E2048" s="28"/>
      <c r="F2048" s="249">
        <f>SUM(G2048:K2048)</f>
        <v>30</v>
      </c>
      <c r="H2048" s="49">
        <v>15</v>
      </c>
      <c r="I2048" s="49">
        <v>13</v>
      </c>
      <c r="J2048" s="49">
        <v>2</v>
      </c>
      <c r="K2048" s="174"/>
    </row>
    <row r="2049" spans="1:11" s="49" customFormat="1" ht="18">
      <c r="A2049" s="252" t="s">
        <v>4512</v>
      </c>
      <c r="B2049" s="28"/>
      <c r="C2049" s="28"/>
      <c r="D2049" s="28"/>
      <c r="E2049" s="28"/>
      <c r="F2049" s="249">
        <f>SUM(G2049:K2049)</f>
        <v>3</v>
      </c>
      <c r="J2049" s="49">
        <v>3</v>
      </c>
      <c r="K2049" s="174"/>
    </row>
    <row r="2050" spans="1:11" s="49" customFormat="1" ht="18">
      <c r="A2050" s="252" t="s">
        <v>4696</v>
      </c>
      <c r="B2050" s="28"/>
      <c r="C2050" s="28"/>
      <c r="D2050" s="28"/>
      <c r="E2050" s="28"/>
      <c r="F2050" s="249">
        <f>SUM(G2050:K2050)</f>
        <v>3</v>
      </c>
      <c r="H2050" s="49">
        <v>3</v>
      </c>
      <c r="K2050" s="174"/>
    </row>
    <row r="2051" spans="1:11" s="49" customFormat="1" ht="18">
      <c r="A2051" s="252" t="s">
        <v>4733</v>
      </c>
      <c r="B2051" s="28"/>
      <c r="C2051" s="28"/>
      <c r="D2051" s="28"/>
      <c r="E2051" s="28"/>
      <c r="F2051" s="249">
        <f>SUM(G2051:K2051)</f>
        <v>2</v>
      </c>
      <c r="I2051" s="49">
        <v>2</v>
      </c>
      <c r="K2051" s="174"/>
    </row>
    <row r="2052" spans="1:11" s="49" customFormat="1" ht="18">
      <c r="A2052" s="252" t="s">
        <v>4749</v>
      </c>
      <c r="B2052" s="28"/>
      <c r="C2052" s="28"/>
      <c r="D2052" s="28"/>
      <c r="E2052" s="28"/>
      <c r="F2052" s="249">
        <f>SUM(G2052:K2052)</f>
        <v>9</v>
      </c>
      <c r="H2052" s="49">
        <v>9</v>
      </c>
      <c r="K2052" s="174"/>
    </row>
    <row r="2053" spans="1:11" s="49" customFormat="1" ht="18">
      <c r="A2053" s="252" t="s">
        <v>4642</v>
      </c>
      <c r="B2053" s="28"/>
      <c r="C2053" s="28"/>
      <c r="D2053" s="28"/>
      <c r="E2053" s="28"/>
      <c r="F2053" s="249">
        <f>SUM(G2053:K2053)</f>
        <v>15</v>
      </c>
      <c r="H2053" s="49">
        <v>15</v>
      </c>
      <c r="K2053" s="174"/>
    </row>
    <row r="2054" spans="1:11" s="49" customFormat="1" ht="18">
      <c r="A2054" s="252" t="s">
        <v>4437</v>
      </c>
      <c r="B2054" s="28"/>
      <c r="C2054" s="28"/>
      <c r="D2054" s="28"/>
      <c r="E2054" s="28"/>
      <c r="F2054" s="249">
        <f>SUM(G2054:K2054)</f>
        <v>14</v>
      </c>
      <c r="I2054" s="49">
        <v>14</v>
      </c>
      <c r="K2054" s="174"/>
    </row>
    <row r="2055" spans="1:11" s="49" customFormat="1" ht="18">
      <c r="A2055" s="252" t="s">
        <v>4362</v>
      </c>
      <c r="B2055" s="28"/>
      <c r="C2055" s="28"/>
      <c r="D2055" s="28"/>
      <c r="E2055" s="28"/>
      <c r="F2055" s="249">
        <f>SUM(G2055:K2055)</f>
        <v>2</v>
      </c>
      <c r="J2055" s="49">
        <v>2</v>
      </c>
      <c r="K2055" s="174"/>
    </row>
    <row r="2056" spans="1:11" s="49" customFormat="1" ht="18">
      <c r="A2056" s="252" t="s">
        <v>4244</v>
      </c>
      <c r="B2056" s="28"/>
      <c r="C2056" s="28"/>
      <c r="D2056" s="28"/>
      <c r="E2056" s="28"/>
      <c r="F2056" s="249">
        <f>SUM(G2056:K2056)</f>
        <v>2</v>
      </c>
      <c r="J2056" s="49">
        <v>2</v>
      </c>
      <c r="K2056" s="174"/>
    </row>
    <row r="2057" spans="1:11" s="49" customFormat="1" ht="18">
      <c r="A2057" s="252" t="s">
        <v>4689</v>
      </c>
      <c r="B2057" s="28"/>
      <c r="C2057" s="28"/>
      <c r="D2057" s="28"/>
      <c r="E2057" s="28"/>
      <c r="F2057" s="249">
        <f>SUM(G2057:K2057)</f>
        <v>6</v>
      </c>
      <c r="J2057" s="49">
        <v>6</v>
      </c>
      <c r="K2057" s="174"/>
    </row>
    <row r="2058" spans="1:11" s="49" customFormat="1" ht="18">
      <c r="A2058" s="252" t="s">
        <v>4208</v>
      </c>
      <c r="B2058" s="28"/>
      <c r="C2058" s="28"/>
      <c r="D2058" s="28"/>
      <c r="E2058" s="28"/>
      <c r="F2058" s="249">
        <f>SUM(G2058:K2058)</f>
        <v>14</v>
      </c>
      <c r="H2058" s="49">
        <v>14</v>
      </c>
      <c r="K2058" s="174"/>
    </row>
    <row r="2059" spans="1:11" s="49" customFormat="1" ht="18">
      <c r="A2059" s="252" t="s">
        <v>4211</v>
      </c>
      <c r="B2059" s="28"/>
      <c r="C2059" s="28"/>
      <c r="D2059" s="28"/>
      <c r="E2059" s="28"/>
      <c r="F2059" s="249">
        <f>SUM(G2059:K2059)</f>
        <v>5</v>
      </c>
      <c r="H2059" s="49">
        <v>5</v>
      </c>
      <c r="K2059" s="174"/>
    </row>
    <row r="2060" spans="1:11" s="49" customFormat="1" ht="18">
      <c r="A2060" s="252" t="s">
        <v>4790</v>
      </c>
      <c r="B2060" s="28"/>
      <c r="C2060" s="28"/>
      <c r="D2060" s="28"/>
      <c r="E2060" s="28"/>
      <c r="F2060" s="249">
        <f>SUM(G2060:K2060)</f>
        <v>3</v>
      </c>
      <c r="J2060" s="49">
        <v>3</v>
      </c>
      <c r="K2060" s="174"/>
    </row>
    <row r="2061" spans="1:11" s="49" customFormat="1" ht="18">
      <c r="A2061" s="252" t="s">
        <v>4747</v>
      </c>
      <c r="B2061" s="28"/>
      <c r="C2061" s="28"/>
      <c r="D2061" s="28"/>
      <c r="E2061" s="28"/>
      <c r="F2061" s="249">
        <f>SUM(G2061:K2061)</f>
        <v>1</v>
      </c>
      <c r="H2061" s="49">
        <v>1</v>
      </c>
      <c r="K2061" s="174"/>
    </row>
    <row r="2062" spans="1:11" s="49" customFormat="1" ht="18">
      <c r="A2062" s="252" t="s">
        <v>4210</v>
      </c>
      <c r="B2062" s="28"/>
      <c r="C2062" s="28"/>
      <c r="D2062" s="28"/>
      <c r="E2062" s="28"/>
      <c r="F2062" s="249">
        <f>SUM(G2062:K2062)</f>
        <v>108</v>
      </c>
      <c r="H2062" s="49">
        <v>108</v>
      </c>
      <c r="K2062" s="174"/>
    </row>
    <row r="2063" spans="1:11" s="49" customFormat="1" ht="18">
      <c r="A2063" s="252" t="s">
        <v>4791</v>
      </c>
      <c r="B2063" s="28"/>
      <c r="C2063" s="28"/>
      <c r="D2063" s="28"/>
      <c r="E2063" s="28"/>
      <c r="F2063" s="249">
        <f>SUM(G2063:K2063)</f>
        <v>1</v>
      </c>
      <c r="J2063" s="49">
        <v>1</v>
      </c>
      <c r="K2063" s="174"/>
    </row>
    <row r="2064" spans="1:11" s="49" customFormat="1" ht="18">
      <c r="A2064" s="252" t="s">
        <v>4841</v>
      </c>
      <c r="B2064" s="28"/>
      <c r="C2064" s="28"/>
      <c r="D2064" s="28"/>
      <c r="E2064" s="28"/>
      <c r="F2064" s="249">
        <f>SUM(G2064:K2064)</f>
        <v>1</v>
      </c>
      <c r="I2064" s="49">
        <v>1</v>
      </c>
      <c r="K2064" s="174"/>
    </row>
    <row r="2065" spans="1:11" s="49" customFormat="1" ht="18">
      <c r="A2065" s="252" t="s">
        <v>4842</v>
      </c>
      <c r="B2065" s="28"/>
      <c r="C2065" s="28"/>
      <c r="D2065" s="28"/>
      <c r="E2065" s="28"/>
      <c r="F2065" s="249">
        <f>SUM(G2065:K2065)</f>
        <v>6</v>
      </c>
      <c r="K2065" s="49">
        <v>6</v>
      </c>
    </row>
    <row r="2066" spans="1:11" s="49" customFormat="1" ht="18">
      <c r="A2066" s="252" t="s">
        <v>4843</v>
      </c>
      <c r="B2066" s="28"/>
      <c r="C2066" s="28"/>
      <c r="D2066" s="28"/>
      <c r="E2066" s="28"/>
      <c r="F2066" s="249">
        <f t="shared" ref="F2066:F2068" si="34">SUM(G2066:K2066)</f>
        <v>6</v>
      </c>
      <c r="K2066" s="49">
        <v>6</v>
      </c>
    </row>
    <row r="2067" spans="1:11" s="49" customFormat="1" ht="18">
      <c r="A2067" s="252" t="s">
        <v>4844</v>
      </c>
      <c r="B2067" s="28"/>
      <c r="C2067" s="28"/>
      <c r="D2067" s="28"/>
      <c r="E2067" s="28"/>
      <c r="F2067" s="249">
        <f t="shared" si="34"/>
        <v>3</v>
      </c>
      <c r="K2067" s="49">
        <v>3</v>
      </c>
    </row>
    <row r="2068" spans="1:11" s="49" customFormat="1" ht="18">
      <c r="A2068" s="252" t="s">
        <v>4845</v>
      </c>
      <c r="B2068" s="28"/>
      <c r="C2068" s="28"/>
      <c r="D2068" s="28"/>
      <c r="E2068" s="28"/>
      <c r="F2068" s="249">
        <f t="shared" si="34"/>
        <v>1</v>
      </c>
      <c r="K2068" s="49">
        <v>1</v>
      </c>
    </row>
    <row r="2069" spans="1:11" s="49" customFormat="1" ht="18">
      <c r="A2069" s="252" t="s">
        <v>4890</v>
      </c>
      <c r="B2069" s="28"/>
      <c r="C2069" s="28"/>
      <c r="D2069" s="28"/>
      <c r="E2069" s="28"/>
      <c r="F2069" s="249">
        <f>SUM(G2069:K2069)</f>
        <v>1</v>
      </c>
      <c r="I2069" s="49">
        <v>1</v>
      </c>
    </row>
    <row r="2070" spans="1:11" s="49" customFormat="1" ht="18">
      <c r="A2070" s="252" t="s">
        <v>4891</v>
      </c>
      <c r="B2070" s="28"/>
      <c r="C2070" s="28"/>
      <c r="D2070" s="28"/>
      <c r="E2070" s="28"/>
      <c r="F2070" s="249">
        <f>SUM(G2070:K2070)</f>
        <v>24</v>
      </c>
      <c r="I2070" s="49">
        <v>24</v>
      </c>
    </row>
    <row r="2071" spans="1:11" s="49" customFormat="1" ht="18">
      <c r="A2071" s="252" t="s">
        <v>4892</v>
      </c>
      <c r="B2071" s="28"/>
      <c r="C2071" s="28"/>
      <c r="D2071" s="28"/>
      <c r="E2071" s="28"/>
      <c r="F2071" s="249">
        <f>SUM(G2071:K2071)</f>
        <v>9</v>
      </c>
      <c r="H2071" s="49">
        <v>9</v>
      </c>
    </row>
    <row r="2072" spans="1:11" s="49" customFormat="1" ht="18">
      <c r="A2072" s="252" t="s">
        <v>4893</v>
      </c>
      <c r="B2072" s="28"/>
      <c r="C2072" s="28"/>
      <c r="D2072" s="28"/>
      <c r="E2072" s="28"/>
      <c r="F2072" s="249">
        <f>SUM(G2072:K2072)</f>
        <v>7</v>
      </c>
      <c r="H2072" s="49">
        <v>7</v>
      </c>
    </row>
    <row r="2073" spans="1:11" s="49" customFormat="1" ht="18">
      <c r="A2073" s="252"/>
      <c r="B2073" s="28"/>
      <c r="C2073" s="28"/>
      <c r="D2073" s="28"/>
      <c r="E2073" s="28"/>
      <c r="F2073" s="249"/>
    </row>
    <row r="2074" spans="1:11" s="49" customFormat="1" ht="18">
      <c r="A2074" s="252"/>
      <c r="B2074" s="28"/>
      <c r="C2074" s="28"/>
      <c r="D2074" s="28"/>
      <c r="E2074" s="28"/>
      <c r="F2074" s="249"/>
    </row>
    <row r="2075" spans="1:11" s="49" customFormat="1" ht="18">
      <c r="A2075" s="252"/>
      <c r="B2075" s="28"/>
      <c r="C2075" s="28"/>
      <c r="D2075" s="28"/>
      <c r="E2075" s="28"/>
      <c r="F2075" s="249"/>
    </row>
    <row r="2076" spans="1:11" s="49" customFormat="1" ht="18" customHeight="1">
      <c r="A2076" s="28"/>
      <c r="B2076" s="28"/>
      <c r="C2076" s="28"/>
      <c r="D2076" s="28"/>
      <c r="E2076" s="28"/>
      <c r="G2076" s="28"/>
      <c r="K2076" s="174"/>
    </row>
    <row r="2077" spans="1:11" s="49" customFormat="1" ht="18" customHeight="1">
      <c r="A2077" s="28"/>
      <c r="B2077" s="28"/>
      <c r="C2077" s="28"/>
      <c r="D2077" s="28"/>
      <c r="E2077" s="28"/>
      <c r="G2077" s="28"/>
      <c r="K2077" s="174"/>
    </row>
    <row r="2078" spans="1:11" s="49" customFormat="1" ht="18" customHeight="1">
      <c r="A2078" s="28"/>
      <c r="B2078" s="28"/>
      <c r="C2078" s="28"/>
      <c r="D2078" s="28"/>
      <c r="E2078" s="28"/>
      <c r="F2078" s="28"/>
      <c r="G2078" s="28"/>
      <c r="K2078" s="174"/>
    </row>
    <row r="2079" spans="1:11" s="49" customFormat="1" ht="14.25">
      <c r="A2079" s="28"/>
      <c r="B2079" s="28"/>
      <c r="C2079" s="28"/>
      <c r="D2079" s="28" t="s">
        <v>40</v>
      </c>
      <c r="E2079" s="49">
        <f t="shared" ref="E2079:K2079" si="35">SUM(E879:E2076)</f>
        <v>8160</v>
      </c>
      <c r="F2079" s="49">
        <f t="shared" si="35"/>
        <v>32141</v>
      </c>
      <c r="G2079" s="49">
        <f t="shared" si="35"/>
        <v>0</v>
      </c>
      <c r="H2079" s="49">
        <f t="shared" si="35"/>
        <v>22641</v>
      </c>
      <c r="I2079" s="49">
        <f t="shared" si="35"/>
        <v>5579</v>
      </c>
      <c r="J2079" s="49">
        <f t="shared" si="35"/>
        <v>3781</v>
      </c>
      <c r="K2079" s="49">
        <f t="shared" si="35"/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R797 WR803 WR809 WR815 WR821 WR827 WR833 WR839 WR845 WR851 WR857 WR863">
    <cfRule type="cellIs" dxfId="320" priority="385" operator="lessThan">
      <formula>1.09</formula>
    </cfRule>
    <cfRule type="cellIs" dxfId="319" priority="386" operator="lessThan">
      <formula>1</formula>
    </cfRule>
    <cfRule type="cellIs" dxfId="318" priority="387" operator="lessThan">
      <formula>1.09</formula>
    </cfRule>
  </conditionalFormatting>
  <conditionalFormatting sqref="XA797 XA803 XA809 XA815 XA821 XA827 XA833 XA839 XA845 XA851 XA857 XA863">
    <cfRule type="cellIs" dxfId="317" priority="382" operator="lessThan">
      <formula>1.09</formula>
    </cfRule>
    <cfRule type="cellIs" dxfId="316" priority="383" operator="lessThan">
      <formula>1</formula>
    </cfRule>
    <cfRule type="cellIs" dxfId="315" priority="384" operator="lessThan">
      <formula>1.09</formula>
    </cfRule>
  </conditionalFormatting>
  <conditionalFormatting sqref="XJ797 XJ803 XJ809 XJ815 XJ821 XJ827 XJ833 XJ839 XJ845 XJ851 XJ857 XJ863">
    <cfRule type="cellIs" dxfId="314" priority="379" operator="lessThan">
      <formula>1.09</formula>
    </cfRule>
    <cfRule type="cellIs" dxfId="313" priority="380" operator="lessThan">
      <formula>1</formula>
    </cfRule>
    <cfRule type="cellIs" dxfId="312" priority="381" operator="lessThan">
      <formula>1.09</formula>
    </cfRule>
  </conditionalFormatting>
  <conditionalFormatting sqref="XS797 XS803 XS809 XS815 XS821 XS827 XS833 XS839 XS845 XS851 XS857 XS863">
    <cfRule type="cellIs" dxfId="311" priority="376" operator="lessThan">
      <formula>1.09</formula>
    </cfRule>
    <cfRule type="cellIs" dxfId="310" priority="377" operator="lessThan">
      <formula>1</formula>
    </cfRule>
    <cfRule type="cellIs" dxfId="309" priority="378" operator="lessThan">
      <formula>1.09</formula>
    </cfRule>
  </conditionalFormatting>
  <conditionalFormatting sqref="YB797 YB803 YB809 YB815 YB821 YB827 YB833 YB839 YB845 YB851 YB857 YB863">
    <cfRule type="cellIs" dxfId="308" priority="373" operator="lessThan">
      <formula>1.09</formula>
    </cfRule>
    <cfRule type="cellIs" dxfId="307" priority="374" operator="lessThan">
      <formula>1</formula>
    </cfRule>
    <cfRule type="cellIs" dxfId="306" priority="375" operator="lessThan">
      <formula>1.09</formula>
    </cfRule>
  </conditionalFormatting>
  <conditionalFormatting sqref="YK797 YK803 YK809 YK815 YK821 YK827 YK833 YK839 YK845 YK851 YK857 YK863">
    <cfRule type="cellIs" dxfId="305" priority="370" operator="lessThan">
      <formula>1.09</formula>
    </cfRule>
    <cfRule type="cellIs" dxfId="304" priority="371" operator="lessThan">
      <formula>1</formula>
    </cfRule>
    <cfRule type="cellIs" dxfId="303" priority="372" operator="lessThan">
      <formula>1.09</formula>
    </cfRule>
  </conditionalFormatting>
  <conditionalFormatting sqref="YT797 YT803 YT809 YT815 YT821 YT827 YT833 YT839 YT845 YT851 YT857 YT863">
    <cfRule type="cellIs" dxfId="302" priority="364" operator="lessThan">
      <formula>1.09</formula>
    </cfRule>
    <cfRule type="cellIs" dxfId="301" priority="365" operator="lessThan">
      <formula>1</formula>
    </cfRule>
    <cfRule type="cellIs" dxfId="300" priority="366" operator="lessThan">
      <formula>1.09</formula>
    </cfRule>
  </conditionalFormatting>
  <conditionalFormatting sqref="ZC797 ZC803 ZC809 ZC815 ZC821 ZC827 ZC833 ZC839 ZC845 ZC851 ZC857 ZC863">
    <cfRule type="cellIs" dxfId="299" priority="361" operator="lessThan">
      <formula>1.09</formula>
    </cfRule>
    <cfRule type="cellIs" dxfId="298" priority="362" operator="lessThan">
      <formula>1</formula>
    </cfRule>
    <cfRule type="cellIs" dxfId="297" priority="363" operator="lessThan">
      <formula>1.09</formula>
    </cfRule>
  </conditionalFormatting>
  <conditionalFormatting sqref="ZL797 ZL803 ZL809 ZL815 ZL821 ZL827 ZL833 ZL839 ZL845 ZL851 ZL857 ZL863">
    <cfRule type="cellIs" dxfId="296" priority="358" operator="lessThan">
      <formula>1.09</formula>
    </cfRule>
    <cfRule type="cellIs" dxfId="295" priority="359" operator="lessThan">
      <formula>1</formula>
    </cfRule>
    <cfRule type="cellIs" dxfId="294" priority="360" operator="lessThan">
      <formula>1.09</formula>
    </cfRule>
  </conditionalFormatting>
  <conditionalFormatting sqref="ZU797 ZU803 ZU809 ZU815 ZU821 ZU827 ZU833 ZU839 ZU845 ZU851 ZU857 ZU863">
    <cfRule type="cellIs" dxfId="293" priority="355" operator="lessThan">
      <formula>1.09</formula>
    </cfRule>
    <cfRule type="cellIs" dxfId="292" priority="356" operator="lessThan">
      <formula>1</formula>
    </cfRule>
    <cfRule type="cellIs" dxfId="291" priority="357" operator="lessThan">
      <formula>1.09</formula>
    </cfRule>
  </conditionalFormatting>
  <conditionalFormatting sqref="AAD797 AAD803 AAD809 AAD815 AAD821 AAD827 AAD833 AAD839 AAD845 AAD851 AAD857 AAD863">
    <cfRule type="cellIs" dxfId="290" priority="352" operator="lessThan">
      <formula>1.09</formula>
    </cfRule>
    <cfRule type="cellIs" dxfId="289" priority="353" operator="lessThan">
      <formula>1</formula>
    </cfRule>
    <cfRule type="cellIs" dxfId="288" priority="354" operator="lessThan">
      <formula>1.09</formula>
    </cfRule>
  </conditionalFormatting>
  <conditionalFormatting sqref="AAM797 AAM803 AAM809 AAM815 AAM821 AAM827 AAM833 AAM839 AAM845 AAM851 AAM857 AAM863">
    <cfRule type="cellIs" dxfId="287" priority="349" operator="lessThan">
      <formula>1.09</formula>
    </cfRule>
    <cfRule type="cellIs" dxfId="286" priority="350" operator="lessThan">
      <formula>1</formula>
    </cfRule>
    <cfRule type="cellIs" dxfId="285" priority="351" operator="lessThan">
      <formula>1.09</formula>
    </cfRule>
  </conditionalFormatting>
  <conditionalFormatting sqref="AAV797 AAV803 AAV809 AAV815 AAV821 AAV827 AAV833 AAV839 AAV845 AAV851 AAV857 AAV863">
    <cfRule type="cellIs" dxfId="284" priority="346" operator="lessThan">
      <formula>1.09</formula>
    </cfRule>
    <cfRule type="cellIs" dxfId="283" priority="347" operator="lessThan">
      <formula>1</formula>
    </cfRule>
    <cfRule type="cellIs" dxfId="282" priority="348" operator="lessThan">
      <formula>1.09</formula>
    </cfRule>
  </conditionalFormatting>
  <conditionalFormatting sqref="ABE797 ABE803 ABE809 ABE815 ABE821 ABE827 ABE833 ABE839 ABE845 ABE851 ABE857 ABE863">
    <cfRule type="cellIs" dxfId="281" priority="343" operator="lessThan">
      <formula>1.09</formula>
    </cfRule>
    <cfRule type="cellIs" dxfId="280" priority="344" operator="lessThan">
      <formula>1</formula>
    </cfRule>
    <cfRule type="cellIs" dxfId="279" priority="345" operator="lessThan">
      <formula>1.09</formula>
    </cfRule>
  </conditionalFormatting>
  <conditionalFormatting sqref="ABN797 ABN803 ABN809 ABN815 ABN821 ABN827 ABN833 ABN839 ABN845 ABN851 ABN857 ABN863">
    <cfRule type="cellIs" dxfId="278" priority="340" operator="lessThan">
      <formula>1.09</formula>
    </cfRule>
    <cfRule type="cellIs" dxfId="277" priority="341" operator="lessThan">
      <formula>1</formula>
    </cfRule>
    <cfRule type="cellIs" dxfId="276" priority="342" operator="lessThan">
      <formula>1.09</formula>
    </cfRule>
  </conditionalFormatting>
  <conditionalFormatting sqref="ABW797 ABW803 ABW809 ABW815 ABW821 ABW827 ABW833 ABW839 ABW845 ABW851 ABW857 ABW863">
    <cfRule type="cellIs" dxfId="275" priority="337" operator="lessThan">
      <formula>1.09</formula>
    </cfRule>
    <cfRule type="cellIs" dxfId="274" priority="338" operator="lessThan">
      <formula>1</formula>
    </cfRule>
    <cfRule type="cellIs" dxfId="273" priority="339" operator="lessThan">
      <formula>1.09</formula>
    </cfRule>
  </conditionalFormatting>
  <conditionalFormatting sqref="ACF797 ACF803 ACF809 ACF815 ACF821 ACF827 ACF833 ACF839 ACF845 ACF851 ACF857 ACF863">
    <cfRule type="cellIs" dxfId="272" priority="334" operator="lessThan">
      <formula>1.09</formula>
    </cfRule>
    <cfRule type="cellIs" dxfId="271" priority="335" operator="lessThan">
      <formula>1</formula>
    </cfRule>
    <cfRule type="cellIs" dxfId="270" priority="336" operator="lessThan">
      <formula>1.09</formula>
    </cfRule>
  </conditionalFormatting>
  <conditionalFormatting sqref="ACO797 ACO803 ACO809 ACO815 ACO821 ACO827 ACO833 ACO839 ACO845 ACO851 ACO857 ACO863">
    <cfRule type="cellIs" dxfId="269" priority="331" operator="lessThan">
      <formula>1.09</formula>
    </cfRule>
    <cfRule type="cellIs" dxfId="268" priority="332" operator="lessThan">
      <formula>1</formula>
    </cfRule>
    <cfRule type="cellIs" dxfId="267" priority="333" operator="lessThan">
      <formula>1.09</formula>
    </cfRule>
  </conditionalFormatting>
  <conditionalFormatting sqref="ACX797 ACX803 ACX809 ACX815 ACX821 ACX827 ACX833 ACX839 ACX845 ACX851 ACX857 ACX863">
    <cfRule type="cellIs" dxfId="266" priority="328" operator="lessThan">
      <formula>1.09</formula>
    </cfRule>
    <cfRule type="cellIs" dxfId="265" priority="329" operator="lessThan">
      <formula>1</formula>
    </cfRule>
    <cfRule type="cellIs" dxfId="264" priority="330" operator="lessThan">
      <formula>1.09</formula>
    </cfRule>
  </conditionalFormatting>
  <conditionalFormatting sqref="ADG797 ADG803 ADG809 ADG815 ADG821 ADG827 ADG833 ADG839 ADG845 ADG851 ADG857 ADG863">
    <cfRule type="cellIs" dxfId="263" priority="325" operator="lessThan">
      <formula>1.09</formula>
    </cfRule>
    <cfRule type="cellIs" dxfId="262" priority="326" operator="lessThan">
      <formula>1</formula>
    </cfRule>
    <cfRule type="cellIs" dxfId="261" priority="327" operator="lessThan">
      <formula>1.09</formula>
    </cfRule>
  </conditionalFormatting>
  <conditionalFormatting sqref="ADP797 ADP803 ADP809 ADP815 ADP821 ADP827 ADP833 ADP839 ADP845 ADP851 ADP857 ADP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Y797 ADY803 ADY809 ADY815 ADY821 ADY827 ADY833 ADY839 ADY845 ADY851 ADY857 ADY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EH797 AEH803 AEH809 AEH815 AEH821 AEH827 AEH833 AEH839 AEH845 AEH851 AEH857 AEH863">
    <cfRule type="cellIs" dxfId="254" priority="316" operator="lessThan">
      <formula>1.09</formula>
    </cfRule>
    <cfRule type="cellIs" dxfId="253" priority="317" operator="lessThan">
      <formula>1</formula>
    </cfRule>
    <cfRule type="cellIs" dxfId="252" priority="318" operator="lessThan">
      <formula>1.09</formula>
    </cfRule>
  </conditionalFormatting>
  <conditionalFormatting sqref="AEQ797 AEQ803 AEQ809 AEQ815 AEQ821 AEQ827 AEQ833 AEQ839 AEQ845 AEQ851 AEQ857 AEQ863">
    <cfRule type="cellIs" dxfId="251" priority="313" operator="lessThan">
      <formula>1.09</formula>
    </cfRule>
    <cfRule type="cellIs" dxfId="250" priority="314" operator="lessThan">
      <formula>1</formula>
    </cfRule>
    <cfRule type="cellIs" dxfId="249" priority="315" operator="lessThan">
      <formula>1.09</formula>
    </cfRule>
  </conditionalFormatting>
  <conditionalFormatting sqref="AEZ797 AEZ803 AEZ809 AEZ815 AEZ821 AEZ827 AEZ833 AEZ839 AEZ845 AEZ851 AEZ857 AEZ863">
    <cfRule type="cellIs" dxfId="248" priority="310" operator="lessThan">
      <formula>1.09</formula>
    </cfRule>
    <cfRule type="cellIs" dxfId="247" priority="311" operator="lessThan">
      <formula>1</formula>
    </cfRule>
    <cfRule type="cellIs" dxfId="246" priority="312" operator="lessThan">
      <formula>1.09</formula>
    </cfRule>
  </conditionalFormatting>
  <conditionalFormatting sqref="AFI797 AFI803 AFI809 AFI815 AFI821 AFI827 AFI833 AFI839 AFI845 AFI851 AFI857 AFI863">
    <cfRule type="cellIs" dxfId="245" priority="307" operator="lessThan">
      <formula>1.09</formula>
    </cfRule>
    <cfRule type="cellIs" dxfId="244" priority="308" operator="lessThan">
      <formula>1</formula>
    </cfRule>
    <cfRule type="cellIs" dxfId="243" priority="309" operator="lessThan">
      <formula>1.09</formula>
    </cfRule>
  </conditionalFormatting>
  <conditionalFormatting sqref="AFR797 AFR803 AFR809 AFR815 AFR821 AFR827 AFR833 AFR839 AFR845 AFR851 AFR857 AFR863">
    <cfRule type="cellIs" dxfId="242" priority="304" operator="lessThan">
      <formula>1.09</formula>
    </cfRule>
    <cfRule type="cellIs" dxfId="241" priority="305" operator="lessThan">
      <formula>1</formula>
    </cfRule>
    <cfRule type="cellIs" dxfId="240" priority="306" operator="lessThan">
      <formula>1.09</formula>
    </cfRule>
  </conditionalFormatting>
  <conditionalFormatting sqref="AGA797 AGA803 AGA809 AGA815 AGA821 AGA827 AGA833 AGA839 AGA845 AGA851 AGA857 AGA863">
    <cfRule type="cellIs" dxfId="239" priority="301" operator="lessThan">
      <formula>1.09</formula>
    </cfRule>
    <cfRule type="cellIs" dxfId="238" priority="302" operator="lessThan">
      <formula>1</formula>
    </cfRule>
    <cfRule type="cellIs" dxfId="237" priority="303" operator="lessThan">
      <formula>1.09</formula>
    </cfRule>
  </conditionalFormatting>
  <conditionalFormatting sqref="AGJ797 AGJ803 AGJ809 AGJ815 AGJ821 AGJ827 AGJ833 AGJ839 AGJ845 AGJ851 AGJ857 AGJ863">
    <cfRule type="cellIs" dxfId="236" priority="298" operator="lessThan">
      <formula>1.09</formula>
    </cfRule>
    <cfRule type="cellIs" dxfId="235" priority="299" operator="lessThan">
      <formula>1</formula>
    </cfRule>
    <cfRule type="cellIs" dxfId="234" priority="300" operator="lessThan">
      <formula>1.09</formula>
    </cfRule>
  </conditionalFormatting>
  <conditionalFormatting sqref="AGS797 AGS803 AGS809 AGS815 AGS821 AGS827 AGS833 AGS839 AGS845 AGS851 AGS857 AGS863">
    <cfRule type="cellIs" dxfId="233" priority="295" operator="lessThan">
      <formula>1.09</formula>
    </cfRule>
    <cfRule type="cellIs" dxfId="232" priority="296" operator="lessThan">
      <formula>1</formula>
    </cfRule>
    <cfRule type="cellIs" dxfId="231" priority="297" operator="lessThan">
      <formula>1.09</formula>
    </cfRule>
  </conditionalFormatting>
  <conditionalFormatting sqref="AHB797 AHB803 AHB809 AHB815 AHB821 AHB827 AHB833 AHB839 AHB845 AHB851 AHB857 AHB863">
    <cfRule type="cellIs" dxfId="230" priority="292" operator="lessThan">
      <formula>1.09</formula>
    </cfRule>
    <cfRule type="cellIs" dxfId="229" priority="293" operator="lessThan">
      <formula>1</formula>
    </cfRule>
    <cfRule type="cellIs" dxfId="228" priority="294" operator="lessThan">
      <formula>1.09</formula>
    </cfRule>
  </conditionalFormatting>
  <conditionalFormatting sqref="AHK797 AHK803 AHK809 AHK815 AHK821 AHK827 AHK833 AHK839 AHK845 AHK851 AHK857 AHK863">
    <cfRule type="cellIs" dxfId="227" priority="289" operator="lessThan">
      <formula>1.09</formula>
    </cfRule>
    <cfRule type="cellIs" dxfId="226" priority="290" operator="lessThan">
      <formula>1</formula>
    </cfRule>
    <cfRule type="cellIs" dxfId="225" priority="291" operator="lessThan">
      <formula>1.09</formula>
    </cfRule>
  </conditionalFormatting>
  <conditionalFormatting sqref="AHT797 AHT803 AHT809 AHT815 AHT821 AHT827 AHT833 AHT839 AHT845 AHT851 AHT857 AHT863">
    <cfRule type="cellIs" dxfId="224" priority="286" operator="lessThan">
      <formula>1.09</formula>
    </cfRule>
    <cfRule type="cellIs" dxfId="223" priority="287" operator="lessThan">
      <formula>1</formula>
    </cfRule>
    <cfRule type="cellIs" dxfId="222" priority="288" operator="lessThan">
      <formula>1.09</formula>
    </cfRule>
  </conditionalFormatting>
  <conditionalFormatting sqref="AIC797 AIC803 AIC809 AIC815 AIC821 AIC827 AIC833 AIC839 AIC845 AIC851 AIC857 AIC863">
    <cfRule type="cellIs" dxfId="221" priority="283" operator="lessThan">
      <formula>1.09</formula>
    </cfRule>
    <cfRule type="cellIs" dxfId="220" priority="284" operator="lessThan">
      <formula>1</formula>
    </cfRule>
    <cfRule type="cellIs" dxfId="219" priority="285" operator="lessThan">
      <formula>1.09</formula>
    </cfRule>
  </conditionalFormatting>
  <conditionalFormatting sqref="AIL797 AIL803 AIL809 AIL815 AIL821 AIL827 AIL833 AIL839 AIL845 AIL851 AIL857 AIL863">
    <cfRule type="cellIs" dxfId="218" priority="280" operator="lessThan">
      <formula>1.09</formula>
    </cfRule>
    <cfRule type="cellIs" dxfId="217" priority="281" operator="lessThan">
      <formula>1</formula>
    </cfRule>
    <cfRule type="cellIs" dxfId="216" priority="282" operator="lessThan">
      <formula>1.09</formula>
    </cfRule>
  </conditionalFormatting>
  <conditionalFormatting sqref="AIU797 AIU803 AIU809 AIU815 AIU821 AIU827 AIU833 AIU839 AIU845 AIU851 AIU857 AIU863">
    <cfRule type="cellIs" dxfId="215" priority="277" operator="lessThan">
      <formula>1.09</formula>
    </cfRule>
    <cfRule type="cellIs" dxfId="214" priority="278" operator="lessThan">
      <formula>1</formula>
    </cfRule>
    <cfRule type="cellIs" dxfId="213" priority="279" operator="lessThan">
      <formula>1.09</formula>
    </cfRule>
  </conditionalFormatting>
  <conditionalFormatting sqref="AJD797 AJD803 AJD809 AJD815 AJD821 AJD827 AJD833 AJD839 AJD845 AJD851 AJD857 AJD863">
    <cfRule type="cellIs" dxfId="212" priority="274" operator="lessThan">
      <formula>1.09</formula>
    </cfRule>
    <cfRule type="cellIs" dxfId="211" priority="275" operator="lessThan">
      <formula>1</formula>
    </cfRule>
    <cfRule type="cellIs" dxfId="210" priority="276" operator="lessThan">
      <formula>1.09</formula>
    </cfRule>
  </conditionalFormatting>
  <conditionalFormatting sqref="AJM797 AJM803 AJM809 AJM815 AJM821 AJM827 AJM833 AJM839 AJM845 AJM851 AJM857 AJM863">
    <cfRule type="cellIs" dxfId="209" priority="271" operator="lessThan">
      <formula>1.09</formula>
    </cfRule>
    <cfRule type="cellIs" dxfId="208" priority="272" operator="lessThan">
      <formula>1</formula>
    </cfRule>
    <cfRule type="cellIs" dxfId="207" priority="273" operator="lessThan">
      <formula>1.09</formula>
    </cfRule>
  </conditionalFormatting>
  <conditionalFormatting sqref="AJV797 AJV803 AJV809 AJV815 AJV821 AJV827 AJV833 AJV839 AJV845 AJV851 AJV857 AJV863">
    <cfRule type="cellIs" dxfId="206" priority="268" operator="lessThan">
      <formula>1.09</formula>
    </cfRule>
    <cfRule type="cellIs" dxfId="205" priority="269" operator="lessThan">
      <formula>1</formula>
    </cfRule>
    <cfRule type="cellIs" dxfId="204" priority="270" operator="lessThan">
      <formula>1.09</formula>
    </cfRule>
  </conditionalFormatting>
  <conditionalFormatting sqref="AKE797 AKE803 AKE809 AKE815 AKE821 AKE827 AKE833 AKE839 AKE845 AKE851 AKE857 AKE863">
    <cfRule type="cellIs" dxfId="203" priority="265" operator="lessThan">
      <formula>1.09</formula>
    </cfRule>
    <cfRule type="cellIs" dxfId="202" priority="266" operator="lessThan">
      <formula>1</formula>
    </cfRule>
    <cfRule type="cellIs" dxfId="201" priority="267" operator="lessThan">
      <formula>1.09</formula>
    </cfRule>
  </conditionalFormatting>
  <conditionalFormatting sqref="AKN797 AKN803 AKN809 AKN815 AKN821 AKN827 AKN833 AKN839 AKN845 AKN851 AKN857 AKN863">
    <cfRule type="cellIs" dxfId="200" priority="199" operator="lessThan">
      <formula>1.09</formula>
    </cfRule>
    <cfRule type="cellIs" dxfId="199" priority="200" operator="lessThan">
      <formula>1</formula>
    </cfRule>
    <cfRule type="cellIs" dxfId="198" priority="201" operator="lessThan">
      <formula>1.09</formula>
    </cfRule>
  </conditionalFormatting>
  <conditionalFormatting sqref="AKW797 AKW803 AKW809 AKW815 AKW821 AKW827 AKW833 AKW839 AKW845 AKW851 AKW857 AKW863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LF797 ALF803 ALF809 ALF815 ALF821 ALF827 ALF833 ALF839 ALF845 ALF851 ALF857 ALF863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LO797 ALO803 ALO809 ALO815 ALO821 ALO827 ALO833 ALO839 ALO845 ALO851 ALO857 ALO863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LX797 ALX803 ALX809 ALX815 ALX821 ALX827 ALX833 ALX839 ALX845 ALX851 ALX857 ALX863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MG797 AMG803 AMG809 AMG815 AMG821 AMG827 AMG833 AMG839 AMG845 AMG851 AMG857 AMG863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MP797 AMP803 AMP809 AMP815 AMP821 AMP827 AMP833 AMP839 AMP845 AMP851 AMP857 AMP863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MY797 AMY803 AMY809 AMY815 AMY821 AMY827 AMY833 AMY839 AMY845 AMY851 AMY857 AMY863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NH797 ANH803 ANH809 ANH815 ANH821 ANH827 ANH833 ANH839 ANH845 ANH851 ANH857 ANH863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NQ797 ANQ803 ANQ809 ANQ815 ANQ821 ANQ827 ANQ833 ANQ839 ANQ845 ANQ851 ANQ857 ANQ863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NZ797 ANZ803 ANZ809 ANZ815 ANZ821 ANZ827 ANZ833 ANZ839 ANZ845 ANZ851 ANZ857 ANZ863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OI797 AOI803 AOI809 AOI815 AOI821 AOI827 AOI833 AOI839 AOI845 AOI851 AOI857 AOI863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OR797 AOR803 AOR809 AOR815 AOR821 AOR827 AOR833 AOR839 AOR845 AOR851 AOR857 AOR863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PA797 APA803 APA809 APA815 APA821 APA827 APA833 APA839 APA845 APA851 APA857 APA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J797 APJ803 APJ809 APJ815 APJ821 APJ827 APJ833 APJ839 APJ845 APJ851 APJ857 APJ863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APS797 APS803 APS809 APS815 APS821 APS827 APS833 APS839 APS845 APS851 APS857 APS863">
    <cfRule type="cellIs" dxfId="155" priority="217" operator="lessThan">
      <formula>1.09</formula>
    </cfRule>
    <cfRule type="cellIs" dxfId="154" priority="218" operator="lessThan">
      <formula>1</formula>
    </cfRule>
    <cfRule type="cellIs" dxfId="153" priority="219" operator="lessThan">
      <formula>1.09</formula>
    </cfRule>
  </conditionalFormatting>
  <conditionalFormatting sqref="AQB797 AQB803 AQB809 AQB815 AQB821 AQB827 AQB833 AQB839 AQB845 AQB851 AQB857 AQB863">
    <cfRule type="cellIs" dxfId="152" priority="214" operator="lessThan">
      <formula>1.09</formula>
    </cfRule>
    <cfRule type="cellIs" dxfId="151" priority="215" operator="lessThan">
      <formula>1</formula>
    </cfRule>
    <cfRule type="cellIs" dxfId="150" priority="216" operator="lessThan">
      <formula>1.09</formula>
    </cfRule>
  </conditionalFormatting>
  <conditionalFormatting sqref="AQK797 AQK803 AQK809 AQK815 AQK821 AQK827 AQK833 AQK839 AQK845 AQK851 AQK857 AQK863">
    <cfRule type="cellIs" dxfId="149" priority="154" operator="lessThan">
      <formula>1.09</formula>
    </cfRule>
    <cfRule type="cellIs" dxfId="148" priority="155" operator="lessThan">
      <formula>1</formula>
    </cfRule>
    <cfRule type="cellIs" dxfId="147" priority="156" operator="lessThan">
      <formula>1.09</formula>
    </cfRule>
  </conditionalFormatting>
  <conditionalFormatting sqref="AQT797 AQT803 AQT809 AQT815 AQT821 AQT827 AQT833 AQT839 AQT845 AQT851 AQT857 AQT863">
    <cfRule type="cellIs" dxfId="146" priority="151" operator="lessThan">
      <formula>1.09</formula>
    </cfRule>
    <cfRule type="cellIs" dxfId="145" priority="152" operator="lessThan">
      <formula>1</formula>
    </cfRule>
    <cfRule type="cellIs" dxfId="144" priority="153" operator="lessThan">
      <formula>1.09</formula>
    </cfRule>
  </conditionalFormatting>
  <conditionalFormatting sqref="ARC797 ARC803 ARC809 ARC815 ARC821 ARC827 ARC833 ARC839 ARC845 ARC851 ARC857 ARC863">
    <cfRule type="cellIs" dxfId="143" priority="148" operator="lessThan">
      <formula>1.09</formula>
    </cfRule>
    <cfRule type="cellIs" dxfId="142" priority="149" operator="lessThan">
      <formula>1</formula>
    </cfRule>
    <cfRule type="cellIs" dxfId="141" priority="150" operator="lessThan">
      <formula>1.09</formula>
    </cfRule>
  </conditionalFormatting>
  <conditionalFormatting sqref="ARL797 ARL803 ARL809 ARL815 ARL821 ARL827 ARL833 ARL839 ARL845 ARL851 ARL857 ARL863">
    <cfRule type="cellIs" dxfId="140" priority="145" operator="lessThan">
      <formula>1.09</formula>
    </cfRule>
    <cfRule type="cellIs" dxfId="139" priority="146" operator="lessThan">
      <formula>1</formula>
    </cfRule>
    <cfRule type="cellIs" dxfId="138" priority="147" operator="lessThan">
      <formula>1.09</formula>
    </cfRule>
  </conditionalFormatting>
  <conditionalFormatting sqref="ARU797 ARU803 ARU809 ARU815 ARU821 ARU827 ARU833 ARU839 ARU845 ARU851 ARU857 ARU863">
    <cfRule type="cellIs" dxfId="137" priority="142" operator="lessThan">
      <formula>1.09</formula>
    </cfRule>
    <cfRule type="cellIs" dxfId="136" priority="143" operator="lessThan">
      <formula>1</formula>
    </cfRule>
    <cfRule type="cellIs" dxfId="135" priority="144" operator="lessThan">
      <formula>1.09</formula>
    </cfRule>
  </conditionalFormatting>
  <conditionalFormatting sqref="ASD797 ASD803 ASD809 ASD815 ASD821 ASD827 ASD833 ASD839 ASD845 ASD851 ASD857 ASD863">
    <cfRule type="cellIs" dxfId="134" priority="139" operator="lessThan">
      <formula>1.09</formula>
    </cfRule>
    <cfRule type="cellIs" dxfId="133" priority="140" operator="lessThan">
      <formula>1</formula>
    </cfRule>
    <cfRule type="cellIs" dxfId="132" priority="141" operator="lessThan">
      <formula>1.09</formula>
    </cfRule>
  </conditionalFormatting>
  <conditionalFormatting sqref="ASM797 ASM803 ASM809 ASM815 ASM821 ASM827 ASM833 ASM839 ASM845 ASM851 ASM857 ASM863">
    <cfRule type="cellIs" dxfId="131" priority="136" operator="lessThan">
      <formula>1.09</formula>
    </cfRule>
    <cfRule type="cellIs" dxfId="130" priority="137" operator="lessThan">
      <formula>1</formula>
    </cfRule>
    <cfRule type="cellIs" dxfId="129" priority="138" operator="lessThan">
      <formula>1.09</formula>
    </cfRule>
  </conditionalFormatting>
  <conditionalFormatting sqref="ASV797 ASV803 ASV809 ASV815 ASV821 ASV827 ASV833 ASV839 ASV845 ASV851 ASV857 ASV863">
    <cfRule type="cellIs" dxfId="128" priority="133" operator="lessThan">
      <formula>1.09</formula>
    </cfRule>
    <cfRule type="cellIs" dxfId="127" priority="134" operator="lessThan">
      <formula>1</formula>
    </cfRule>
    <cfRule type="cellIs" dxfId="126" priority="135" operator="lessThan">
      <formula>1.09</formula>
    </cfRule>
  </conditionalFormatting>
  <conditionalFormatting sqref="ATE797 ATE803 ATE809 ATE815 ATE821 ATE827 ATE833 ATE839 ATE845 ATE851 ATE857 ATE863">
    <cfRule type="cellIs" dxfId="125" priority="130" operator="lessThan">
      <formula>1.09</formula>
    </cfRule>
    <cfRule type="cellIs" dxfId="124" priority="131" operator="lessThan">
      <formula>1</formula>
    </cfRule>
    <cfRule type="cellIs" dxfId="123" priority="132" operator="lessThan">
      <formula>1.09</formula>
    </cfRule>
  </conditionalFormatting>
  <conditionalFormatting sqref="ATN797 ATN803 ATN809 ATN815 ATN821 ATN827 ATN833 ATN839 ATN845 ATN851 ATN857 ATN863">
    <cfRule type="cellIs" dxfId="122" priority="127" operator="lessThan">
      <formula>1.09</formula>
    </cfRule>
    <cfRule type="cellIs" dxfId="121" priority="128" operator="lessThan">
      <formula>1</formula>
    </cfRule>
    <cfRule type="cellIs" dxfId="120" priority="129" operator="lessThan">
      <formula>1.09</formula>
    </cfRule>
  </conditionalFormatting>
  <conditionalFormatting sqref="ATW797 ATW803 ATW809 ATW815 ATW821 ATW827 ATW833 ATW839 ATW845 ATW851 ATW857 ATW863">
    <cfRule type="cellIs" dxfId="119" priority="124" operator="lessThan">
      <formula>1.09</formula>
    </cfRule>
    <cfRule type="cellIs" dxfId="118" priority="125" operator="lessThan">
      <formula>1</formula>
    </cfRule>
    <cfRule type="cellIs" dxfId="117" priority="126" operator="lessThan">
      <formula>1.09</formula>
    </cfRule>
  </conditionalFormatting>
  <conditionalFormatting sqref="AUF797 AUF803 AUF809 AUF815 AUF821 AUF827 AUF833 AUF839 AUF845 AUF851 AUF857 AUF863">
    <cfRule type="cellIs" dxfId="116" priority="121" operator="lessThan">
      <formula>1.09</formula>
    </cfRule>
    <cfRule type="cellIs" dxfId="115" priority="122" operator="lessThan">
      <formula>1</formula>
    </cfRule>
    <cfRule type="cellIs" dxfId="114" priority="123" operator="lessThan">
      <formula>1.09</formula>
    </cfRule>
  </conditionalFormatting>
  <conditionalFormatting sqref="AUO797 AUO803 AUO809 AUO815 AUO821 AUO827 AUO833 AUO839 AUO845 AUO851 AUO857 AUO863">
    <cfRule type="cellIs" dxfId="113" priority="118" operator="lessThan">
      <formula>1.09</formula>
    </cfRule>
    <cfRule type="cellIs" dxfId="112" priority="119" operator="lessThan">
      <formula>1</formula>
    </cfRule>
    <cfRule type="cellIs" dxfId="111" priority="120" operator="lessThan">
      <formula>1.09</formula>
    </cfRule>
  </conditionalFormatting>
  <conditionalFormatting sqref="AUX797 AUX803 AUX809 AUX815 AUX821 AUX827 AUX833 AUX839 AUX845 AUX851 AUX857 AUX863">
    <cfRule type="cellIs" dxfId="110" priority="115" operator="lessThan">
      <formula>1.09</formula>
    </cfRule>
    <cfRule type="cellIs" dxfId="109" priority="116" operator="lessThan">
      <formula>1</formula>
    </cfRule>
    <cfRule type="cellIs" dxfId="108" priority="117" operator="lessThan">
      <formula>1.09</formula>
    </cfRule>
  </conditionalFormatting>
  <conditionalFormatting sqref="AVG797 AVG803 AVG809 AVG815 AVG821 AVG827 AVG833 AVG839 AVG845 AVG851 AVG857 AVG863">
    <cfRule type="cellIs" dxfId="107" priority="112" operator="lessThan">
      <formula>1.09</formula>
    </cfRule>
    <cfRule type="cellIs" dxfId="106" priority="113" operator="lessThan">
      <formula>1</formula>
    </cfRule>
    <cfRule type="cellIs" dxfId="105" priority="114" operator="lessThan">
      <formula>1.09</formula>
    </cfRule>
  </conditionalFormatting>
  <conditionalFormatting sqref="AVP797 AVP803 AVP809 AVP815 AVP821 AVP827 AVP833 AVP839 AVP845 AVP851 AVP857 AVP863">
    <cfRule type="cellIs" dxfId="104" priority="109" operator="lessThan">
      <formula>1.09</formula>
    </cfRule>
    <cfRule type="cellIs" dxfId="103" priority="110" operator="lessThan">
      <formula>1</formula>
    </cfRule>
    <cfRule type="cellIs" dxfId="102" priority="111" operator="lessThan">
      <formula>1.09</formula>
    </cfRule>
  </conditionalFormatting>
  <conditionalFormatting sqref="AVY797 AVY803 AVY809 AVY815 AVY821 AVY827 AVY833 AVY839 AVY845 AVY851 AVY857 AVY863">
    <cfRule type="cellIs" dxfId="101" priority="106" operator="lessThan">
      <formula>1.09</formula>
    </cfRule>
    <cfRule type="cellIs" dxfId="100" priority="107" operator="lessThan">
      <formula>1</formula>
    </cfRule>
    <cfRule type="cellIs" dxfId="99" priority="108" operator="lessThan">
      <formula>1.09</formula>
    </cfRule>
  </conditionalFormatting>
  <conditionalFormatting sqref="AWH797 AWH803 AWH809 AWH815 AWH821 AWH827 AWH833 AWH839 AWH845 AWH851 AWH857 AWH863">
    <cfRule type="cellIs" dxfId="98" priority="103" operator="lessThan">
      <formula>1.09</formula>
    </cfRule>
    <cfRule type="cellIs" dxfId="97" priority="104" operator="lessThan">
      <formula>1</formula>
    </cfRule>
    <cfRule type="cellIs" dxfId="96" priority="105" operator="lessThan">
      <formula>1.09</formula>
    </cfRule>
  </conditionalFormatting>
  <conditionalFormatting sqref="AWQ797 AWQ803 AWQ809 AWQ815 AWQ821 AWQ827 AWQ833 AWQ839 AWQ845 AWQ851 AWQ857 AWQ863">
    <cfRule type="cellIs" dxfId="95" priority="100" operator="lessThan">
      <formula>1.09</formula>
    </cfRule>
    <cfRule type="cellIs" dxfId="94" priority="101" operator="lessThan">
      <formula>1</formula>
    </cfRule>
    <cfRule type="cellIs" dxfId="93" priority="102" operator="lessThan">
      <formula>1.09</formula>
    </cfRule>
  </conditionalFormatting>
  <conditionalFormatting sqref="AWZ797 AWZ803 AWZ809 AWZ815 AWZ821 AWZ827 AWZ833 AWZ839 AWZ845 AWZ851 AWZ857 AWZ863">
    <cfRule type="cellIs" dxfId="92" priority="97" operator="lessThan">
      <formula>1.09</formula>
    </cfRule>
    <cfRule type="cellIs" dxfId="91" priority="98" operator="lessThan">
      <formula>1</formula>
    </cfRule>
    <cfRule type="cellIs" dxfId="90" priority="99" operator="lessThan">
      <formula>1.09</formula>
    </cfRule>
  </conditionalFormatting>
  <conditionalFormatting sqref="AXI797 AXI803 AXI809 AXI815 AXI821 AXI827 AXI833 AXI839 AXI845 AXI851 AXI857 AXI863">
    <cfRule type="cellIs" dxfId="89" priority="94" operator="lessThan">
      <formula>1.09</formula>
    </cfRule>
    <cfRule type="cellIs" dxfId="88" priority="95" operator="lessThan">
      <formula>1</formula>
    </cfRule>
    <cfRule type="cellIs" dxfId="87" priority="96" operator="lessThan">
      <formula>1.09</formula>
    </cfRule>
  </conditionalFormatting>
  <conditionalFormatting sqref="AXR797 AXR803 AXR809 AXR815 AXR821 AXR827 AXR833 AXR839 AXR845 AXR851 AXR857 AXR863">
    <cfRule type="cellIs" dxfId="86" priority="91" operator="lessThan">
      <formula>1.09</formula>
    </cfRule>
    <cfRule type="cellIs" dxfId="85" priority="92" operator="lessThan">
      <formula>1</formula>
    </cfRule>
    <cfRule type="cellIs" dxfId="84" priority="93" operator="lessThan">
      <formula>1.09</formula>
    </cfRule>
  </conditionalFormatting>
  <conditionalFormatting sqref="AYA797 AYA803 AYA809 AYA815 AYA821 AYA827 AYA833 AYA839 AYA845 AYA851 AYA857 AYA863">
    <cfRule type="cellIs" dxfId="83" priority="88" operator="lessThan">
      <formula>1.09</formula>
    </cfRule>
    <cfRule type="cellIs" dxfId="82" priority="89" operator="lessThan">
      <formula>1</formula>
    </cfRule>
    <cfRule type="cellIs" dxfId="81" priority="90" operator="lessThan">
      <formula>1.09</formula>
    </cfRule>
  </conditionalFormatting>
  <conditionalFormatting sqref="AYJ797 AYJ803 AYJ809 AYJ815 AYJ821 AYJ827 AYJ833 AYJ839 AYJ845 AYJ851 AYJ857 AYJ863">
    <cfRule type="cellIs" dxfId="80" priority="85" operator="lessThan">
      <formula>1.09</formula>
    </cfRule>
    <cfRule type="cellIs" dxfId="79" priority="86" operator="lessThan">
      <formula>1</formula>
    </cfRule>
    <cfRule type="cellIs" dxfId="78" priority="87" operator="lessThan">
      <formula>1.09</formula>
    </cfRule>
  </conditionalFormatting>
  <conditionalFormatting sqref="AYS797 AYS803 AYS809 AYS815 AYS821 AYS827 AYS833 AYS839 AYS845 AYS851 AYS857 AYS863">
    <cfRule type="cellIs" dxfId="77" priority="82" operator="lessThan">
      <formula>1.09</formula>
    </cfRule>
    <cfRule type="cellIs" dxfId="76" priority="83" operator="lessThan">
      <formula>1</formula>
    </cfRule>
    <cfRule type="cellIs" dxfId="75" priority="84" operator="lessThan">
      <formula>1.09</formula>
    </cfRule>
  </conditionalFormatting>
  <conditionalFormatting sqref="AZB797 AZB803 AZB809 AZB815 AZB821 AZB827 AZB833 AZB839 AZB845 AZB851 AZB857 AZB863">
    <cfRule type="cellIs" dxfId="74" priority="79" operator="lessThan">
      <formula>1.09</formula>
    </cfRule>
    <cfRule type="cellIs" dxfId="73" priority="80" operator="lessThan">
      <formula>1</formula>
    </cfRule>
    <cfRule type="cellIs" dxfId="72" priority="81" operator="lessThan">
      <formula>1.09</formula>
    </cfRule>
  </conditionalFormatting>
  <conditionalFormatting sqref="AZK797 AZK803 AZK809 AZK815 AZK821 AZK827 AZK833 AZK839 AZK845 AZK851 AZK857 AZK863">
    <cfRule type="cellIs" dxfId="71" priority="76" operator="lessThan">
      <formula>1.09</formula>
    </cfRule>
    <cfRule type="cellIs" dxfId="70" priority="77" operator="lessThan">
      <formula>1</formula>
    </cfRule>
    <cfRule type="cellIs" dxfId="69" priority="78" operator="lessThan">
      <formula>1.09</formula>
    </cfRule>
  </conditionalFormatting>
  <conditionalFormatting sqref="AZT797 AZT803 AZT809 AZT815 AZT821 AZT827 AZT833 AZT839 AZT845 AZT851 AZT857 AZT863">
    <cfRule type="cellIs" dxfId="68" priority="73" operator="lessThan">
      <formula>1.09</formula>
    </cfRule>
    <cfRule type="cellIs" dxfId="67" priority="74" operator="lessThan">
      <formula>1</formula>
    </cfRule>
    <cfRule type="cellIs" dxfId="66" priority="75" operator="lessThan">
      <formula>1.09</formula>
    </cfRule>
  </conditionalFormatting>
  <conditionalFormatting sqref="BAC797 BAC803 BAC809 BAC815 BAC821 BAC827 BAC833 BAC839 BAC845 BAC851 BAC857 BAC863">
    <cfRule type="cellIs" dxfId="65" priority="70" operator="lessThan">
      <formula>1.09</formula>
    </cfRule>
    <cfRule type="cellIs" dxfId="64" priority="71" operator="lessThan">
      <formula>1</formula>
    </cfRule>
    <cfRule type="cellIs" dxfId="63" priority="72" operator="lessThan">
      <formula>1.09</formula>
    </cfRule>
  </conditionalFormatting>
  <conditionalFormatting sqref="BAL797 BAL803 BAL809 BAL815 BAL821 BAL827 BAL833 BAL839 BAL845 BAL851 BAL857 BAL863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BAU797 BAU803 BAU809 BAU815 BAU821 BAU827 BAU833 BAU839 BAU845 BAU851 BAU857 BAU863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BBD797 BBD803 BBD809 BBD815 BBD821 BBD827 BBD833 BBD839 BBD845 BBD851 BBD857 BBD863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BBM797 BBM803 BBM809 BBM815 BBM821 BBM827 BBM833 BBM839 BBM845 BBM851 BBM857 BBM863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BBV797 BBV803 BBV809 BBV815 BBV821 BBV827 BBV833 BBV839 BBV845 BBV851 BBV857 BBV863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BCE797 BCE803 BCE809 BCE815 BCE821 BCE827 BCE833 BCE839 BCE845 BCE851 BCE857 BCE863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BCN797 BCN803 BCN809 BCN815 BCN821 BCN827 BCN833 BCN839 BCN845 BCN851 BCN857 BCN863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BCW797 BCW803 BCW809 BCW815 BCW821 BCW827 BCW833 BCW839 BCW845 BCW851 BCW857 BCW863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BDF797 BDF803 BDF809 BDF815 BDF821 BDF827 BDF833 BDF839 BDF845 BDF851 BDF857 BDF863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BDO797 BDO803 BDO809 BDO815 BDO821 BDO827 BDO833 BDO839 BDO845 BDO851 BDO857 BDO863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BDX797 BDX803 BDX809 BDX815 BDX821 BDX827 BDX833 BDX839 BDX845 BDX851 BDX857 BDX863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BEG797 BEG803 BEG809 BEG815 BEG821 BEG827 BEG833 BEG839 BEG845 BEG851 BEG857 BEG863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BEP797 BEP803 BEP809 BEP815 BEP821 BEP827 BEP833 BEP839 BEP845 BEP851 BEP857 BEP863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BEY797 BEY803 BEY809 BEY815 BEY821 BEY827 BEY833 BEY839 BEY845 BEY851 BEY857 BEY863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BFH797 BFH803 BFH809 BFH815 BFH821 BFH827 BFH833 BFH839 BFH845 BFH851 BFH857 BFH863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BFQ797 BFQ803 BFQ809 BFQ815 BFQ821 BFQ827 BFQ833 BFQ839 BFQ845 BFQ851 BFQ857 BFQ863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BFZ797 BFZ803 BFZ809 BFZ815 BFZ821 BFZ827 BFZ833 BFZ839 BFZ845 BFZ851 BFZ857 BFZ863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BGI797 BGI803 BGI809 BGI815 BGI821 BGI827 BGI833 BGI839 BGI845 BGI851 BGI857 BGI863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BGR797 BGR803 BGR809 BGR815 BGR821 BGR827 BGR833 BGR839 BGR845 BGR851 BGR857 BGR863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BHA797 BHA803 BHA809 BHA815 BHA821 BHA827 BHA833 BHA839 BHA845 BHA851 BHA857 BHA863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WI857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58" r:id="rId1082" display="https://www.procyclingstats.com/rider/matthew-walls" xr:uid="{B9E58510-5B40-4AD9-8065-57E94C863F9E}"/>
    <hyperlink ref="A2017" r:id="rId1083" display="https://www.procyclingstats.com/rider/zac-marriage" xr:uid="{5338D19D-16B4-4FEC-91DC-CB1B441FD370}"/>
    <hyperlink ref="A2062" r:id="rId1084" display="https://www.procyclingstats.com/rider/albert-withen-philipsen" xr:uid="{7CD0B2CE-1E9A-4A15-9ADB-F3430F5FDF6F}"/>
    <hyperlink ref="A2059" r:id="rId1085" display="https://www.procyclingstats.com/rider/liam-walsh" xr:uid="{D70F2403-BBCC-478C-90FE-DE189ABC1038}"/>
    <hyperlink ref="A2030" r:id="rId1086" display="https://www.procyclingstats.com/rider/rudy-porter" xr:uid="{E22BEA56-3036-400F-84A9-4F5D3E1139AE}"/>
    <hyperlink ref="A2000" r:id="rId1087" display="https://www.procyclingstats.com/rider/menno-huising" xr:uid="{A239BC1D-55B6-43F8-AD61-377FC7D43C35}"/>
    <hyperlink ref="A2008" r:id="rId1088" display="https://www.procyclingstats.com/rider/bjoern-koerdt" xr:uid="{252E5FAC-1531-40B2-981B-5E3A6D9818F5}"/>
    <hyperlink ref="J430" r:id="rId1089" display="https://www.procyclingstats.com/rider/andrea-bagioli" xr:uid="{4E2DE24E-0B71-434E-B144-BB83F7D6B3DE}"/>
    <hyperlink ref="J422" r:id="rId1090" display="https://www.procyclingstats.com/rider/santiago-buitrago-sanchez" xr:uid="{FB30C24A-280C-44A5-8014-3083E36D6978}"/>
    <hyperlink ref="J411" r:id="rId1091" display="https://www.procyclingstats.com/rider/finn-fisher-black" xr:uid="{7BA5CF4D-FE5B-4E5A-8CD9-4AEB8F86699F}"/>
    <hyperlink ref="J433" r:id="rId1092" display="https://www.procyclingstats.com/rider/jhonatan-narvaez" xr:uid="{E643C983-1278-40E8-99D4-3CBDAAA73468}"/>
    <hyperlink ref="J399" r:id="rId1093" display="https://www.procyclingstats.com/rider/oscar-onley" xr:uid="{AC61F5F9-AE5E-4A8A-A430-329B274C77F8}"/>
    <hyperlink ref="J409" r:id="rId1094" display="https://www.procyclingstats.com/rider/javier-romo" xr:uid="{0B7B9A44-72B2-47E0-8214-38C64EDA7F15}"/>
    <hyperlink ref="J416" r:id="rId1095" display="https://www.procyclingstats.com/rider/mauro-schmid" xr:uid="{84A68F58-D055-4B5F-AE53-B6648B87C528}"/>
    <hyperlink ref="J441" r:id="rId1096" display="https://www.procyclingstats.com/rider/cristian-scaroni" xr:uid="{1045BA46-8B9E-4CD1-8A71-A115644893FD}"/>
    <hyperlink ref="J402" r:id="rId1097" display="https://www.procyclingstats.com/rider/magnus-sheffield" xr:uid="{5C94D2C9-D085-492D-8ECA-A45D12BF8200}"/>
    <hyperlink ref="J447" r:id="rId1098" display="https://www.procyclingstats.com/rider/sam-welsford" xr:uid="{D2C9EE47-16DA-411A-83C3-C9B48A44E0BF}"/>
    <hyperlink ref="A2035" r:id="rId1099" display="https://www.procyclingstats.com/rider/matthias-schwarzbacher" xr:uid="{F2122EA7-55EC-4FA3-ADC2-948459A254EF}"/>
    <hyperlink ref="A2056" r:id="rId1100" display="https://www.procyclingstats.com/rider/henri-vandenabeele" xr:uid="{F6D6E122-6988-4A66-A8FE-C22EC683D1DC}"/>
    <hyperlink ref="A2036" r:id="rId1101" display="https://www.procyclingstats.com/rider/paul-seixas" xr:uid="{F108DCCB-9374-4300-B2D1-4B4C1BC05CC2}"/>
    <hyperlink ref="J391" r:id="rId1102" display="https://www.procyclingstats.com/rider/thomas-pidcock" xr:uid="{9AE3CD54-9710-491F-8D3E-F0736961CB71}"/>
    <hyperlink ref="A1998" r:id="rId1103" display="https://www.procyclingstats.com/rider/alan-hatherly" xr:uid="{5CC2CAF2-86EC-418B-9E13-6C6933133999}"/>
    <hyperlink ref="A2048" r:id="rId1104" display="https://www.procyclingstats.com/rider/diego-uriarte-belzunegi" xr:uid="{A03C209B-05C6-4BC2-A27A-FD889300A1B5}"/>
    <hyperlink ref="J442" r:id="rId1105" display="https://www.procyclingstats.com/rider/aaron-gate" xr:uid="{8AB70241-B871-4D08-9AE8-00A6E483B5E7}"/>
    <hyperlink ref="A2055" r:id="rId1106" display="https://www.procyclingstats.com/rider/axandre-van-petegem" xr:uid="{A3A7CBB1-79C8-4786-8ABA-5B8C25E285A5}"/>
    <hyperlink ref="A2007" r:id="rId1107" display="https://www.procyclingstats.com/rider/oliver-knight" xr:uid="{F81D49C5-AA4E-4102-9400-1DE389648F15}"/>
    <hyperlink ref="J395" r:id="rId1108" display="https://www.procyclingstats.com/rider/jonathan-milan" xr:uid="{03473C4D-74BB-46D7-BFF7-1878737680D5}"/>
    <hyperlink ref="J412" r:id="rId1109" display="https://www.procyclingstats.com/rider/pello-bilbao" xr:uid="{96C807B9-AF9B-4392-B3D6-11AAB8A402C3}"/>
    <hyperlink ref="J388" r:id="rId1110" display="https://www.procyclingstats.com/rider/joao-almeida" xr:uid="{B6D60848-956B-4CD1-A6A0-8F35D0AC56E3}"/>
    <hyperlink ref="J431" r:id="rId1111" display="https://www.procyclingstats.com/rider/ivan-romeo" xr:uid="{1B2173F5-78A7-41B8-ADD1-57211A3531C7}"/>
    <hyperlink ref="A1984" r:id="rId1112" display="https://www.procyclingstats.com/rider/chun-kai-feng" xr:uid="{28018DFA-0B9F-4506-870E-4A0BE2068316}"/>
    <hyperlink ref="A2003" r:id="rId1113" display="https://www.procyclingstats.com/rider/maximilien-juillard" xr:uid="{76832A1C-74F0-460F-AABE-C40072A70C23}"/>
    <hyperlink ref="A1966" r:id="rId1114" display="https://www.procyclingstats.com/rider/lucas-beneteau" xr:uid="{A6283871-D5DF-4E35-9F29-32ECD100B0A6}"/>
    <hyperlink ref="A2010" r:id="rId1115" display="https://www.procyclingstats.com/rider/alexander-konijn" xr:uid="{E9AEC424-8264-49C4-B031-10E0EA92A8EF}"/>
    <hyperlink ref="J432" r:id="rId1116" display="https://www.procyclingstats.com/rider/paul-magnier" xr:uid="{244C561B-32E6-4A3F-B268-2728FCF91B30}"/>
    <hyperlink ref="J439" r:id="rId1117" display="https://www.procyclingstats.com/rider/milan-fretin" xr:uid="{EC749A97-2DA5-4168-B2C9-6F798CD80A0F}"/>
    <hyperlink ref="A2002" r:id="rId1118" display="https://www.procyclingstats.com/rider/anders-halland-johannessen" xr:uid="{1A099F0C-0C76-42EF-8EFE-94ACC9C3EAF1}"/>
    <hyperlink ref="J404" r:id="rId1119" display="https://www.procyclingstats.com/rider/romain-gregoire1" xr:uid="{FA3DE967-FAB8-435E-A46F-F3AAA579E1DE}"/>
    <hyperlink ref="A2022" r:id="rId1120" display="https://www.procyclingstats.com/rider/kenny-molly" xr:uid="{3A6195E7-74C5-492E-8C18-FBE5433692BC}"/>
    <hyperlink ref="A2020" r:id="rId1121" display="https://www.procyclingstats.com/rider/sergio-meris" xr:uid="{F67F4340-FE9A-421A-B5C5-DC315FC54AC8}"/>
    <hyperlink ref="J417" r:id="rId1122" display="https://www.procyclingstats.com/rider/lennert-van-eetvelt" xr:uid="{C22E858F-CC15-46BF-B481-0A49EB48B8FE}"/>
    <hyperlink ref="J386" r:id="rId1123" display="https://www.procyclingstats.com/rider/tadej-pogacar" xr:uid="{795BB259-BEE1-42EC-A7C1-BFB085AB19AE}"/>
    <hyperlink ref="J450" r:id="rId1124" display="https://www.procyclingstats.com/rider/pablo-castrillo-zapater" xr:uid="{0A9DBB90-98AA-4418-897A-3A2B46254A90}"/>
    <hyperlink ref="J403" r:id="rId1125" display="https://www.procyclingstats.com/rider/giulio-ciccone" xr:uid="{2F7AFCE3-7145-4208-8FB0-53D207D312C3}"/>
    <hyperlink ref="J407" r:id="rId1126" display="https://www.procyclingstats.com/rider/tim-merlier" xr:uid="{BB779265-54D6-44E1-B9CC-7070B3ED80A7}"/>
    <hyperlink ref="A2054" r:id="rId1127" display="https://www.procyclingstats.com/rider/leander-van-hautegem" xr:uid="{EA269400-F160-480A-9D67-4EAA1270B4A3}"/>
    <hyperlink ref="A2012" r:id="rId1128" display="https://www.procyclingstats.com/rider/milan-lanhove" xr:uid="{5DA36D13-B647-49C1-82C5-86BD6088F754}"/>
    <hyperlink ref="A1992" r:id="rId1129" display="https://www.procyclingstats.com/rider/nil-gimeno" xr:uid="{278E1D00-2E11-42A8-AA2D-18CF8FD2743A}"/>
    <hyperlink ref="A1982" r:id="rId1130" display="https://www.procyclingstats.com/rider/dorde-duric" xr:uid="{FD0CED51-1BBF-46AB-9808-B7D27AB684FA}"/>
    <hyperlink ref="A2040" r:id="rId1131" display="https://www.procyclingstats.com/rider/daniel-skerl" xr:uid="{A2BC8530-C101-4C0B-98CD-1680A862603E}"/>
    <hyperlink ref="J389" r:id="rId1132" display="https://www.procyclingstats.com/rider/juan-ayuso-pesquera" xr:uid="{6FBCDBB2-9041-432D-B860-BE2C3EEEE4A3}"/>
    <hyperlink ref="J419" r:id="rId1133" display="https://www.procyclingstats.com/rider/jasper-philipsen" xr:uid="{8AA10F2A-A5FB-41CD-B399-505A125A6503}"/>
    <hyperlink ref="J440" r:id="rId1134" display="https://www.procyclingstats.com/rider/olav-kooij" xr:uid="{F4F7C284-F58F-4843-A117-E835EA538D6B}"/>
    <hyperlink ref="J456" r:id="rId1135" display="https://www.procyclingstats.com/rider/soren-waerenskjold" xr:uid="{7700274B-5BFF-4973-A096-F33F5F11A9A9}"/>
    <hyperlink ref="A2021" r:id="rId1136" display="https://www.procyclingstats.com/rider/santiago-mesa-pietralunga" xr:uid="{EA2F1E1A-AF03-41A2-A134-AA6A8CF6D6D1}"/>
    <hyperlink ref="A1985" r:id="rId1137" display="https://www.procyclingstats.com/rider/samuel-fernandez-garcia" xr:uid="{B10F368F-0B00-4546-ABD1-635127C84644}"/>
    <hyperlink ref="A2041" r:id="rId1138" display="https://www.procyclingstats.com/rider/viktor-soenens" xr:uid="{25EF90A6-AA6C-44B9-A2A5-44A266E79C90}"/>
    <hyperlink ref="A2044" r:id="rId1139" display="https://www.procyclingstats.com/rider/aldo-taillieu" xr:uid="{31BB964E-77E9-4527-A254-8FC75A9995D1}"/>
    <hyperlink ref="A2045" r:id="rId1140" display="https://www.procyclingstats.com/rider/rotem-tene" xr:uid="{8E620DA5-980F-4705-8669-3FAC603E4B4C}"/>
    <hyperlink ref="A2016" r:id="rId1141" display="https://www.procyclingstats.com/rider/lorrenzo-manzin" xr:uid="{899D2377-AB83-4F11-A786-A5833C5F9580}"/>
    <hyperlink ref="A2024" r:id="rId1142" display="https://www.procyclingstats.com/rider/didier-munyaneza" xr:uid="{A182664B-D568-480E-8077-6CD82E910DF5}"/>
    <hyperlink ref="A2043" r:id="rId1143" display="https://www.procyclingstats.com/rider/pavel-sumpik" xr:uid="{77F33DF2-8107-4822-BDE9-E62663CC506E}"/>
    <hyperlink ref="A2026" r:id="rId1144" display="https://www.procyclingstats.com/rider/adria-pericas-capdevila" xr:uid="{EFBF8010-10EC-41B6-B92E-30A0A2978F7C}"/>
    <hyperlink ref="A2025" r:id="rId1145" display="https://www.procyclingstats.com/rider/shemu-nsengiyumva" xr:uid="{D31B9BC1-5E2C-46C4-9228-12790FDE9C58}"/>
    <hyperlink ref="A1963" r:id="rId1146" display="https://www.procyclingstats.com/rider/awet-aman" xr:uid="{B078B7E4-BB5A-4051-A9B0-B7FE1149535B}"/>
    <hyperlink ref="A2019" r:id="rId1147" display="https://www.procyclingstats.com/rider/vainqueur-masengesho" xr:uid="{4E3A8B35-9F43-42D9-AF61-2332852F0C9C}"/>
    <hyperlink ref="A2049" r:id="rId1148" display="https://www.procyclingstats.com/rider/mike-uwiduhaye" xr:uid="{CCAA5AEC-7846-40E8-AC7C-161C5215206B}"/>
    <hyperlink ref="A1967" r:id="rId1149" display="https://www.procyclingstats.com/rider/antoine-berlin" xr:uid="{65501647-A151-47AE-AEA3-82D1FF35B41E}"/>
    <hyperlink ref="A2009" r:id="rId1150" display="https://www.procyclingstats.com/rider/sebastian-kolze-changizi" xr:uid="{ED5E4CED-A530-437B-93F1-09C3375F691A}"/>
    <hyperlink ref="A1969" r:id="rId1151" display="https://www.procyclingstats.com/rider/alexys-brunel" xr:uid="{B5576054-B24D-4685-8E53-7C12252229FE}"/>
    <hyperlink ref="A1977" r:id="rId1152" display="https://www.procyclingstats.com/rider/michiel-coppens" xr:uid="{84E56B3D-772B-4B1C-B281-9F315311C2A4}"/>
    <hyperlink ref="J437" r:id="rId1153" display="https://www.procyclingstats.com/rider/tim-wellens" xr:uid="{F9F65DA5-B1D6-4725-A155-606D0AE81E76}"/>
    <hyperlink ref="J408" r:id="rId1154" display="https://www.procyclingstats.com/rider/magnus-cort-nielsen" xr:uid="{AA8B7A3D-AFB0-4B93-9F87-35A0CFB50DCF}"/>
    <hyperlink ref="J413" r:id="rId1155" display="https://www.procyclingstats.com/rider/kevin-vauquelin" xr:uid="{AF8BE38A-4D9D-440F-AC34-3B3871253F37}"/>
    <hyperlink ref="J400" r:id="rId1156" display="https://www.procyclingstats.com/rider/matteo-jorgenson" xr:uid="{EBB3CC5E-6C36-4238-8525-CF050C77E123}"/>
    <hyperlink ref="J387" r:id="rId1157" display="https://www.procyclingstats.com/rider/mads-pedersen" xr:uid="{9DA40610-758B-4557-B0ED-03C6C88BB92E}"/>
    <hyperlink ref="J410" r:id="rId1158" display="https://www.procyclingstats.com/rider/florian-lipowitz" xr:uid="{506B59DF-22D8-4B43-9A94-6F5F97E3DF41}"/>
    <hyperlink ref="J393" r:id="rId1159" display="https://www.procyclingstats.com/rider/lenny-martinez" xr:uid="{2EBD1B8C-F1C0-4B77-8A0A-965030671AB7}"/>
    <hyperlink ref="J434" r:id="rId1160" display="https://www.procyclingstats.com/rider/clement-champoussin" xr:uid="{9E59232B-1B2D-44AF-A365-40B3DF4B9A4C}"/>
    <hyperlink ref="J414" r:id="rId1161" display="https://www.procyclingstats.com/rider/michael-storer" xr:uid="{4608AFFC-119C-482B-A241-C4FE54037731}"/>
    <hyperlink ref="J394" r:id="rId1162" display="https://www.procyclingstats.com/rider/filippo-ganna" xr:uid="{3DC77F53-B7CB-4FB8-A45D-D49AAFD4DDE3}"/>
    <hyperlink ref="J457" r:id="rId1163" display="https://www.procyclingstats.com/rider/antonio-tiberi" xr:uid="{71698D85-AE9A-4813-B71A-9F650F1B01FD}"/>
    <hyperlink ref="J443" r:id="rId1164" display="https://www.procyclingstats.com/rider/derek-gee" xr:uid="{CFD00D70-2867-41FB-A363-273AEE44B408}"/>
    <hyperlink ref="J435" r:id="rId1165" display="https://www.procyclingstats.com/rider/mikel-landa" xr:uid="{2044A14E-7501-4FED-B27B-09B750A91FD6}"/>
    <hyperlink ref="J425" r:id="rId1166" display="https://www.procyclingstats.com/rider/isaac-del-toro" xr:uid="{30001BD6-591F-4705-B121-21AC410D3E02}"/>
    <hyperlink ref="J436" r:id="rId1167" display="https://www.procyclingstats.com/rider/matthew-brennan" xr:uid="{0764C6DE-12AB-4626-BF58-E926BB6351B9}"/>
    <hyperlink ref="A1965" r:id="rId1168" display="https://www.procyclingstats.com/rider/giacomo-ballabio" xr:uid="{69CE8734-8456-48AF-B4F5-787A5AA19F41}"/>
    <hyperlink ref="A1987" r:id="rId1169" display="https://www.procyclingstats.com/rider/filippo-fortin" xr:uid="{79194D8F-11D3-48C4-960F-31625BF48A4C}"/>
    <hyperlink ref="A1975" r:id="rId1170" display="https://www.procyclingstats.com/rider/daniel-cavia-sanz" xr:uid="{6B097EAB-D4AE-48AA-B9A1-B90334CDD05D}"/>
    <hyperlink ref="A2031" r:id="rId1171" display="https://www.procyclingstats.com/rider/simone-raccani" xr:uid="{6956BA15-179F-4091-AE40-8A256C436831}"/>
    <hyperlink ref="A1999" r:id="rId1172" display="https://www.procyclingstats.com/rider/william-heffernan" xr:uid="{9118F816-B0B0-40B4-B1DA-7CA91693B400}"/>
    <hyperlink ref="A2011" r:id="rId1173" display="https://www.procyclingstats.com/rider/tali-lane-welsh" xr:uid="{C054251C-A5FE-40B9-861F-363DA1FACAFA}"/>
    <hyperlink ref="A1990" r:id="rId1174" display="https://www.procyclingstats.com/rider/robbe-ghys" xr:uid="{A21005A1-0EC2-42FE-8A9E-9EE999A19E3E}"/>
    <hyperlink ref="A2033" r:id="rId1175" display="https://www.procyclingstats.com/rider/erik-nordsaeter-resell" xr:uid="{E5C76390-6872-4798-8642-14E00F39C454}"/>
    <hyperlink ref="A2018" r:id="rId1176" display="https://www.procyclingstats.com/rider/tim-marsman" xr:uid="{54283686-B5E5-40CC-B0FE-6C8B22D808A7}"/>
    <hyperlink ref="A2013" r:id="rId1177" display="https://www.procyclingstats.com/rider/niklas-larsen" xr:uid="{BAD76400-B176-4C7C-80A3-0CB438D7CAA7}"/>
    <hyperlink ref="A2042" r:id="rId1178" display="https://www.procyclingstats.com/rider/andreas-stokbro" xr:uid="{3B81280E-36C6-4106-9075-0A98D0BFCCCE}"/>
    <hyperlink ref="A1972" r:id="rId1179" display="https://www.procyclingstats.com/rider/romain-cardis" xr:uid="{D228DA98-ADB3-4A06-A4F3-E1A61CDC6383}"/>
    <hyperlink ref="J390" r:id="rId1180" display="https://www.procyclingstats.com/rider/mathieu-van-der-poel" xr:uid="{908CE1F4-CAD7-4599-939A-F801F3F990DF}"/>
    <hyperlink ref="A2037" r:id="rId1181" display="https://www.procyclingstats.com/rider/tom-sexton" xr:uid="{05799854-1B77-48E1-B128-AB6434AEA084}"/>
    <hyperlink ref="A2038" r:id="rId1182" display="https://www.procyclingstats.com/rider/aleksandr-shakotko" xr:uid="{DEE1404D-EE85-4729-9F97-C27DE976CC8D}"/>
    <hyperlink ref="A1996" r:id="rId1183" display="https://www.procyclingstats.com/rider/wan-abdul-rahman-hamdan" xr:uid="{B42CBD31-2971-45B5-A61D-3ABCA28D61AE}"/>
    <hyperlink ref="A2047" r:id="rId1184" display="https://www.procyclingstats.com/rider/nikita-tsvetkov" xr:uid="{64C9B1A5-E622-4ECD-9355-33AD9ED73B76}"/>
    <hyperlink ref="A1991" r:id="rId1185" display="https://www.procyclingstats.com/rider/yevgeniy-gidich" xr:uid="{E74E7EB9-A088-4B02-9F60-29052C72F6F8}"/>
    <hyperlink ref="A2034" r:id="rId1186" display="https://www.procyclingstats.com/rider/mohd-harrif-saleh" xr:uid="{4F305E44-6E5A-46CF-B4EF-A7B45A523ACA}"/>
    <hyperlink ref="A2029" r:id="rId1187" display="https://www.procyclingstats.com/rider/patompob-phonarjthan" xr:uid="{05591DD2-5F0B-444E-8395-2094B4F5AB60}"/>
    <hyperlink ref="A1983" r:id="rId1188" display="https://www.procyclingstats.com/rider/roy-eefting" xr:uid="{1760666A-7700-44CF-A930-A5F7E38CCCBB}"/>
    <hyperlink ref="A2028" r:id="rId1189" display="https://www.procyclingstats.com/rider/kevin-pezzo-rosola" xr:uid="{0B1462EC-6E73-4FA4-8BB1-2E5950D8FC3E}"/>
    <hyperlink ref="A1981" r:id="rId1190" display="https://www.procyclingstats.com/rider/davide-donati" xr:uid="{70D4A8FB-2AED-4541-B8AB-CC4E855062F5}"/>
    <hyperlink ref="A1970" r:id="rId1191" display="https://www.procyclingstats.com/rider/marc-cabedo" xr:uid="{53829DA2-DB2E-454B-86C4-2E8291B40CF7}"/>
    <hyperlink ref="A1978" r:id="rId1192" display="https://www.procyclingstats.com/rider/florian-dauphin" xr:uid="{63CE5E8C-6C1D-415B-9CF6-813A75B91520}"/>
    <hyperlink ref="J454" r:id="rId1193" display="https://www.procyclingstats.com/rider/juan-sebastian-molano" xr:uid="{D5A28FEF-510A-4523-B20C-C9B28036A778}"/>
    <hyperlink ref="J458" r:id="rId1194" display="https://www.procyclingstats.com/rider/madis-mihkels" xr:uid="{7CB10D31-2BE6-429E-AAAA-9D4B857B1748}"/>
    <hyperlink ref="J449" r:id="rId1195" display="https://www.procyclingstats.com/rider/mike-teunissen" xr:uid="{641445D2-CC8D-4227-818B-AB652E7C0B2E}"/>
    <hyperlink ref="J446" r:id="rId1196" display="https://www.procyclingstats.com/rider/hugo-hofstetter" xr:uid="{056B38FF-0CDA-441D-9498-BDF83B13DC71}"/>
    <hyperlink ref="J445" r:id="rId1197" display="https://www.procyclingstats.com/rider/biniyam-ghirmay" xr:uid="{FE4EB809-34C5-4AA6-A923-5CBBB796A615}"/>
    <hyperlink ref="A1974" r:id="rId1198" display="https://www.procyclingstats.com/rider/jan-castellon" xr:uid="{F42462ED-57E2-4CB1-AA17-3DA89BF43AF3}"/>
    <hyperlink ref="J418" r:id="rId1199" display="https://www.procyclingstats.com/rider/primoz-roglic" xr:uid="{CBC8E64B-814C-4350-9D18-693922D1CD28}"/>
    <hyperlink ref="A1962" r:id="rId1200" display="https://www.procyclingstats.com/rider/nicolas-alustiza" xr:uid="{AFEEF69F-B15E-465C-BB85-3C7F2A4CD47D}"/>
    <hyperlink ref="A2053" r:id="rId1201" display="https://www.procyclingstats.com/rider/danny-van-der-tuuk" xr:uid="{B92D9F2E-4D24-4681-87AD-8A150B1001D6}"/>
    <hyperlink ref="A1980" r:id="rId1202" display="https://www.procyclingstats.com/rider/nico-denz" xr:uid="{1AEAE3E3-97C2-4EA1-A0BF-C5F89A576084}"/>
    <hyperlink ref="A2014" r:id="rId1203" display="https://www.procyclingstats.com/rider/sakarias-koller-loland" xr:uid="{4EDA0AD6-03C4-4A10-A0BA-EE0EE2DA7907}"/>
    <hyperlink ref="A2057" r:id="rId1204" display="https://www.procyclingstats.com/rider/jonathan-vervenne" xr:uid="{96B0C6C5-1829-4DE6-B5A6-576706417924}"/>
    <hyperlink ref="A2046" r:id="rId1205" display="https://www.procyclingstats.com/rider/martin-tjotta" xr:uid="{45ED3C0A-4D91-43B2-AF76-DDDBAFEA06EC}"/>
    <hyperlink ref="A2032" r:id="rId1206" display="https://www.procyclingstats.com/rider/george-radcliffe" xr:uid="{60811432-A59B-46DD-925C-13EA92ECF8E2}"/>
    <hyperlink ref="A1964" r:id="rId1207" display="https://www.procyclingstats.com/rider/mathis-avondts" xr:uid="{226D8CA9-B819-40FE-8D28-3723D54D2176}"/>
    <hyperlink ref="A2027" r:id="rId1208" display="https://www.procyclingstats.com/rider/jannis-peter" xr:uid="{68ACD097-BE92-4405-AFD7-C3E05C2EA106}"/>
    <hyperlink ref="A2004" r:id="rId1209" display="https://www.procyclingstats.com/rider/garin-kelley" xr:uid="{ED08244C-7ACC-40DE-8263-941F255ED195}"/>
    <hyperlink ref="A2023" r:id="rId1210" display="https://www.procyclingstats.com/rider/alberto-monti" xr:uid="{E445CE08-29B2-49F3-B6B5-CEF39679FBDC}"/>
    <hyperlink ref="J398" r:id="rId1211" display="https://www.procyclingstats.com/rider/neilson-powless" xr:uid="{407DF831-467C-40E0-9248-4E078D028CFB}"/>
    <hyperlink ref="J392" r:id="rId1212" display="https://www.procyclingstats.com/rider/wout-van-aert" xr:uid="{D8B70502-EABB-46EB-BD15-8DBCB88D0B09}"/>
    <hyperlink ref="J406" r:id="rId1213" display="https://www.procyclingstats.com/rider/tiesj-benoot" xr:uid="{658EF126-EC5A-4F22-B908-904D4943BCCD}"/>
    <hyperlink ref="J428" r:id="rId1214" display="https://www.procyclingstats.com/rider/stefan-kung" xr:uid="{39AA4ADD-B71B-458D-938C-C97B1530359D}"/>
    <hyperlink ref="A2050" r:id="rId1215" display="https://www.procyclingstats.com/rider/dylan-van-baarle" xr:uid="{957CAD79-4602-48B3-A880-208733DE3C6D}"/>
    <hyperlink ref="J444" r:id="rId1216" display="https://www.procyclingstats.com/rider/jasper-stuyven" xr:uid="{0E414EBF-E6B4-48F8-B7F2-0E9BB96A4C17}"/>
    <hyperlink ref="A2051" r:id="rId1217" display="https://www.procyclingstats.com/rider/julius-van-den-berg" xr:uid="{EFBF1953-D4C8-448C-8E9D-A155170EB018}"/>
    <hyperlink ref="A1986" r:id="rId1218" display="https://www.procyclingstats.com/rider/lorenzo-finn" xr:uid="{4FE5A01C-38ED-40B2-A839-1DE36EB94D85}"/>
    <hyperlink ref="A1988" r:id="rId1219" display="https://www.procyclingstats.com/rider/nicolo-garibbo" xr:uid="{4F4F6AFF-D3C2-4B15-8AE7-8425041BE0BE}"/>
    <hyperlink ref="A1993" r:id="rId1220" display="https://www.procyclingstats.com/rider/ben-granger" xr:uid="{729AEEFE-20AE-45A6-AE08-4E3B2CA3AC65}"/>
    <hyperlink ref="A2006" r:id="rId1221" display="https://www.procyclingstats.com/rider/matthew-kingston" xr:uid="{84F1C9A7-8AE9-4636-B28F-7BE02EAE05E2}"/>
    <hyperlink ref="A1973" r:id="rId1222" display="https://www.procyclingstats.com/rider/ben-carman" xr:uid="{1E440009-F5CE-487F-9166-F38B409A6685}"/>
    <hyperlink ref="A1976" r:id="rId1223" display="https://www.procyclingstats.com/rider/luis-carlos-chia-bermudez" xr:uid="{F4FF6FCC-E8E4-4052-8B3E-BE9D2E2923A7}"/>
    <hyperlink ref="A2001" r:id="rId1224" display="https://www.procyclingstats.com/rider/timofei-ivanov" xr:uid="{510248EF-44B3-43D5-9F34-B9CE63E5F519}"/>
    <hyperlink ref="A2005" r:id="rId1225" display="https://www.procyclingstats.com/rider/josh-kench" xr:uid="{43762D7E-759D-4D64-AC07-15755AAA41A4}"/>
    <hyperlink ref="A1997" r:id="rId1226" display="https://www.procyclingstats.com/rider/similien-hamon" xr:uid="{BD2D7082-0D37-4D1F-A153-3C12D3BB5294}"/>
    <hyperlink ref="A1994" r:id="rId1227" display="https://www.procyclingstats.com/rider/victor-guernalec" xr:uid="{900EFCFA-9521-407C-8097-547D5A8C1200}"/>
    <hyperlink ref="A2039" r:id="rId1228" display="https://www.procyclingstats.com/rider/james-shaw" xr:uid="{B7394A1D-6DBF-4B98-ACFF-6210A06A5372}"/>
    <hyperlink ref="A1989" r:id="rId1229" display="https://www.procyclingstats.com/rider/jonas-geens" xr:uid="{3B36FB92-E426-49A5-8EB9-B2DA284DE516}"/>
    <hyperlink ref="A2015" r:id="rId1230" display="https://www.procyclingstats.com/rider/sam-maisonobe" xr:uid="{80DC945A-FE78-4F2A-84E4-0312FA9B61B5}"/>
    <hyperlink ref="J427" r:id="rId1231" display="https://www.procyclingstats.com/rider/maximilian-schachmann" xr:uid="{5246749A-6CEF-49BB-8DBD-3E5CFD47935E}"/>
    <hyperlink ref="J405" r:id="rId1232" display="https://www.procyclingstats.com/rider/mattias-skjelmose-jensen" xr:uid="{2F71440E-DE4B-4584-89C2-585C5D0F4FBA}"/>
    <hyperlink ref="A2061" r:id="rId1233" display="https://www.procyclingstats.com/rider/luc-wirtgen" xr:uid="{058DC58F-5B21-471B-AD99-B798928EAF5E}"/>
    <hyperlink ref="J415" r:id="rId1234" display="https://www.procyclingstats.com/rider/enric-mas" xr:uid="{1D3E34C2-9487-4B3C-AF06-9DF22FE2838C}"/>
    <hyperlink ref="J420" r:id="rId1235" display="https://www.procyclingstats.com/rider/alex-aranburu" xr:uid="{782D0FBA-1C9C-45A6-AC00-F15FECAAA8B7}"/>
    <hyperlink ref="J459" r:id="rId1236" display="https://www.procyclingstats.com/rider/ilan-van-wilder" xr:uid="{ADF4DD4A-A41A-45E9-B536-C41144584ACA}"/>
    <hyperlink ref="J396" r:id="rId1237" display="https://www.procyclingstats.com/rider/ben-healy" xr:uid="{584AF2EE-A67B-4CEA-ADC5-7AAC826F7B2A}"/>
    <hyperlink ref="A1979" r:id="rId1238" display="https://www.procyclingstats.com/rider/hugo-de-la-calle-arango" xr:uid="{54BD01D3-30F6-4AF3-91EF-08638B378841}"/>
    <hyperlink ref="A2052" r:id="rId1239" display="https://www.procyclingstats.com/rider/max-van-der-meulen" xr:uid="{306D0322-8BB5-4BD4-822E-8D2E56E3F94B}"/>
    <hyperlink ref="J460" r:id="rId1240" display="https://www.procyclingstats.com/rider/florian-vermeersch" xr:uid="{FB3C692C-FC41-44FB-AD28-F81717F7A680}"/>
    <hyperlink ref="J452" r:id="rId1241" display="https://www.procyclingstats.com/rider/antonio-morgado" xr:uid="{86FF9485-CB69-40A9-AB3E-5D659A3ADBF3}"/>
    <hyperlink ref="A2060" r:id="rId1242" display="https://www.procyclingstats.com/rider/jordi-warlop" xr:uid="{142B7E89-9403-4EC2-AFF5-CC4C004F947A}"/>
    <hyperlink ref="A2063" r:id="rId1243" display="https://www.procyclingstats.com/rider/matteo-zurlo" xr:uid="{DD35B71F-0CF4-4964-B3E6-0FCD8CAC9F9D}"/>
    <hyperlink ref="A1971" r:id="rId1244" display="https://www.procyclingstats.com/rider/edison-alejandro-callejas-santos" xr:uid="{958B9CA3-0D49-458A-ADE7-BA7AC86E98BD}"/>
    <hyperlink ref="A1995" r:id="rId1245" display="https://www.procyclingstats.com/rider/federico-guzzo" xr:uid="{9DF8AA0E-5BD4-4B38-A7C8-C748F09B2FF5}"/>
    <hyperlink ref="A1968" r:id="rId1246" display="https://www.procyclingstats.com/rider/giovanni-bortoluzzi" xr:uid="{7BA37A04-D2C7-4DE8-B51B-37B6757DFFBF}"/>
    <hyperlink ref="J438" r:id="rId1247" display="https://www.procyclingstats.com/rider/guillaume-martin" xr:uid="{06239B35-53DF-49BE-8542-801C800E5C06}"/>
    <hyperlink ref="J401" r:id="rId1248" display="https://www.procyclingstats.com/rider/remco-evenepoel" xr:uid="{EDAC8D34-C92F-47B2-BB99-D6835BD73B89}"/>
    <hyperlink ref="J397" r:id="rId1249" display="https://www.procyclingstats.com/rider/michael-matthews" xr:uid="{2B46FECD-560F-41AC-B6AD-2E126B091D01}"/>
    <hyperlink ref="J455" r:id="rId1250" display="https://www.procyclingstats.com/rider/ben-tulett" xr:uid="{FE3B0EBA-EA34-4F9F-AC48-367BEFC1BB6C}"/>
    <hyperlink ref="J451" r:id="rId1251" display="https://www.procyclingstats.com/rider/thymen-arensman" xr:uid="{45AAC8C2-1E8D-4378-A1BB-C194A1D234F9}"/>
    <hyperlink ref="A2064" r:id="rId1252" display="https://www.procyclingstats.com/rider/fran-miholjevic" xr:uid="{5AD82CA8-9B8A-4737-87BB-754FFB35CD33}"/>
    <hyperlink ref="A2065" r:id="rId1253" display="https://www.procyclingstats.com/rider/diego-de-jesus-mendes" xr:uid="{75D50A0D-C8A5-482F-8DB8-81117F8AC5B2}"/>
    <hyperlink ref="A2066" r:id="rId1254" display="https://www.procyclingstats.com/rider/jason-huertas" xr:uid="{8C3E9BE3-0DC5-4C8E-8C55-FBE4B480A961}"/>
    <hyperlink ref="A2067" r:id="rId1255" display="https://www.procyclingstats.com/rider/cristian-david-pita" xr:uid="{21EDE0BD-358F-4C6C-8612-AA2F5FAAE8CD}"/>
    <hyperlink ref="A2068" r:id="rId1256" display="https://www.procyclingstats.com/rider/leonardo-cobarrubia" xr:uid="{E1B60FEB-C581-45F1-B4BB-1F3EFB8900C7}"/>
    <hyperlink ref="J426" r:id="rId1257" display="https://www.procyclingstats.com/rider/thibau-nys" xr:uid="{5865EEA8-DFDF-4785-BE61-5EE89C692EC9}"/>
    <hyperlink ref="J429" r:id="rId1258" display="https://www.procyclingstats.com/rider/simone-velasco" xr:uid="{839974B9-9C74-494B-8EF8-2B438EF34E4C}"/>
    <hyperlink ref="J448" r:id="rId1259" display="https://www.procyclingstats.com/rider/max-kanter" xr:uid="{573CD7FA-D00E-4520-AEB3-64CC4B35F6E6}"/>
    <hyperlink ref="A2069" r:id="rId1260" display="https://www.procyclingstats.com/rider/nicolas-vinokurov" xr:uid="{73D9E526-B48C-443B-B26A-F1817528382D}"/>
    <hyperlink ref="A2070" r:id="rId1261" display="https://www.procyclingstats.com/rider/abel-balderstone-roumens" xr:uid="{DAF5869B-CFA4-4BF7-9A81-6AF0E18CB5BF}"/>
    <hyperlink ref="J453" r:id="rId1262" display="https://www.procyclingstats.com/rider/samuel-watson" xr:uid="{54DDBF1F-8900-4B91-8836-E034817A889F}"/>
    <hyperlink ref="A2071" r:id="rId1263" display="https://www.procyclingstats.com/rider/artem-shmidt" xr:uid="{54A782A3-EFA8-4AC9-ABEE-291CFFE80F5E}"/>
    <hyperlink ref="J424" r:id="rId1264" display="https://www.procyclingstats.com/rider/lorenzo-fortunato" xr:uid="{699FF3DF-B9A9-4E19-9E32-738E285F0E3F}"/>
    <hyperlink ref="J423" r:id="rId1265" display="https://www.procyclingstats.com/rider/william-junior-lecerf" xr:uid="{E711661A-2A32-4D4F-AD51-F92046899D74}"/>
    <hyperlink ref="J421" r:id="rId1266" display="https://www.procyclingstats.com/rider/jay-vine" xr:uid="{951C96DB-3F97-4B3F-8CE8-5276B4043EDF}"/>
    <hyperlink ref="A2072" r:id="rId1267" display="https://www.procyclingstats.com/rider/asbjorn-hellemose" xr:uid="{3AE81B80-AC98-42E6-B105-5F6D72080A6E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68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511" zoomScale="90" zoomScaleNormal="90" workbookViewId="0">
      <selection activeCell="A520" sqref="A520:F525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4188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4189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4190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4203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4282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4274</v>
      </c>
    </row>
    <row r="25" spans="1:7" ht="15" customHeight="1">
      <c r="B25" s="1"/>
    </row>
    <row r="26" spans="1:7" ht="15" customHeight="1">
      <c r="A26" s="24" t="s">
        <v>4272</v>
      </c>
    </row>
    <row r="27" spans="1:7" ht="15" customHeight="1">
      <c r="A27" s="25" t="s">
        <v>3640</v>
      </c>
      <c r="B27" s="322" t="s">
        <v>1907</v>
      </c>
      <c r="C27" s="391" t="s">
        <v>4283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4275</v>
      </c>
      <c r="F29" s="321"/>
    </row>
    <row r="30" spans="1:7" ht="15" customHeight="1">
      <c r="A30" s="21"/>
    </row>
    <row r="31" spans="1:7" ht="15" customHeight="1">
      <c r="A31" s="24" t="s">
        <v>4271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4284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4276</v>
      </c>
    </row>
    <row r="35" spans="1:3" ht="15" customHeight="1">
      <c r="A35" s="21"/>
    </row>
    <row r="36" spans="1:3" ht="15" customHeight="1">
      <c r="A36" s="24" t="s">
        <v>4273</v>
      </c>
    </row>
    <row r="37" spans="1:3" ht="15" customHeight="1">
      <c r="A37" s="25" t="s">
        <v>2193</v>
      </c>
      <c r="B37" s="322" t="s">
        <v>1907</v>
      </c>
      <c r="C37" s="391" t="s">
        <v>4285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4277</v>
      </c>
      <c r="C39" s="196"/>
    </row>
    <row r="40" spans="1:3" ht="15" customHeight="1">
      <c r="B40" s="1"/>
    </row>
    <row r="41" spans="1:3" ht="15" customHeight="1">
      <c r="A41" s="24" t="s">
        <v>4245</v>
      </c>
    </row>
    <row r="42" spans="1:3" ht="15" customHeight="1">
      <c r="A42" s="25" t="s">
        <v>4269</v>
      </c>
      <c r="B42" s="322" t="s">
        <v>1907</v>
      </c>
      <c r="C42" s="391" t="s">
        <v>4285</v>
      </c>
    </row>
    <row r="43" spans="1:3" ht="15" customHeight="1">
      <c r="A43" s="26" t="s">
        <v>4269</v>
      </c>
      <c r="B43" s="304" t="s">
        <v>2718</v>
      </c>
      <c r="C43" s="196"/>
    </row>
    <row r="44" spans="1:3" ht="15" customHeight="1">
      <c r="A44" s="21" t="s">
        <v>4269</v>
      </c>
      <c r="B44" s="335" t="s">
        <v>4278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4286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4279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4287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4280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4218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4288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4281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4270</v>
      </c>
      <c r="C63" s="25"/>
      <c r="D63" s="26" t="s">
        <v>4270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4236</v>
      </c>
      <c r="B70" s="413"/>
      <c r="C70" s="413"/>
    </row>
    <row r="71" spans="1:9" ht="15" customHeight="1">
      <c r="A71" s="25" t="s">
        <v>3641</v>
      </c>
      <c r="B71" s="322" t="s">
        <v>1907</v>
      </c>
      <c r="C71" s="391" t="s">
        <v>4289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4191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4345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4274</v>
      </c>
      <c r="C79" s="21"/>
      <c r="D79" s="21"/>
      <c r="E79" s="21"/>
      <c r="F79" s="21"/>
      <c r="G79" s="1"/>
    </row>
    <row r="81" spans="1:10" ht="15" customHeight="1">
      <c r="A81" s="24" t="s">
        <v>4192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4346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4275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4193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4347</v>
      </c>
      <c r="J88" t="s">
        <v>2459</v>
      </c>
    </row>
    <row r="89" spans="1:10" ht="15" customHeight="1">
      <c r="A89" s="25" t="s">
        <v>4269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4269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4276</v>
      </c>
      <c r="H90" s="196"/>
    </row>
    <row r="91" spans="1:10" ht="15" customHeight="1">
      <c r="A91" s="21" t="s">
        <v>4269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4373</v>
      </c>
    </row>
    <row r="96" spans="1:10" ht="15" customHeight="1">
      <c r="A96" s="25" t="s">
        <v>3635</v>
      </c>
      <c r="B96" s="322" t="s">
        <v>1907</v>
      </c>
      <c r="C96" s="391" t="s">
        <v>4374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4277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4348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4375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4278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4194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4376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4279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4349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4377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4280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4369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4378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4281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4372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4379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4381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4350</v>
      </c>
    </row>
    <row r="132" spans="1:7" ht="15" customHeight="1">
      <c r="A132" s="25" t="s">
        <v>153</v>
      </c>
      <c r="B132" s="322" t="s">
        <v>1907</v>
      </c>
      <c r="C132" s="391" t="s">
        <v>4380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4382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4351</v>
      </c>
    </row>
    <row r="138" spans="1:7" ht="15" customHeight="1">
      <c r="A138" s="25" t="s">
        <v>1344</v>
      </c>
      <c r="B138" s="322" t="s">
        <v>1907</v>
      </c>
      <c r="C138" s="391" t="s">
        <v>4425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4432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4352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4426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4433</v>
      </c>
      <c r="F145" s="321"/>
    </row>
    <row r="146" spans="1:8" ht="15" customHeight="1"/>
    <row r="147" spans="1:8" ht="15" customHeight="1">
      <c r="A147" s="499" t="s">
        <v>4353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4428</v>
      </c>
    </row>
    <row r="149" spans="1:8" ht="15" customHeight="1">
      <c r="A149" s="25" t="s">
        <v>1654</v>
      </c>
      <c r="B149" s="25" t="s">
        <v>23</v>
      </c>
      <c r="C149" s="25" t="s">
        <v>4423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4427</v>
      </c>
      <c r="G150" s="335" t="s">
        <v>4434</v>
      </c>
    </row>
    <row r="151" spans="1:8" ht="15" customHeight="1">
      <c r="A151" s="21" t="s">
        <v>3623</v>
      </c>
      <c r="B151" s="21" t="s">
        <v>3623</v>
      </c>
      <c r="C151" s="21" t="s">
        <v>4427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4354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4429</v>
      </c>
    </row>
    <row r="155" spans="1:8" ht="15" customHeight="1">
      <c r="A155" s="25" t="s">
        <v>4269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4269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4435</v>
      </c>
    </row>
    <row r="157" spans="1:8" ht="15" customHeight="1">
      <c r="A157" s="21" t="s">
        <v>4269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4355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4430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4436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4615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4431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4356</v>
      </c>
    </row>
    <row r="183" spans="1:11" ht="15" customHeight="1">
      <c r="A183" s="25" t="s">
        <v>1661</v>
      </c>
      <c r="B183" s="322" t="s">
        <v>1907</v>
      </c>
      <c r="C183" s="391" t="s">
        <v>4473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4274</v>
      </c>
      <c r="F185" s="18"/>
    </row>
    <row r="186" spans="1:11" ht="15" customHeight="1">
      <c r="D186" t="s">
        <v>2459</v>
      </c>
    </row>
    <row r="187" spans="1:11" ht="15" customHeight="1">
      <c r="A187" s="378" t="s">
        <v>4357</v>
      </c>
      <c r="D187" t="s">
        <v>2459</v>
      </c>
    </row>
    <row r="188" spans="1:11" ht="15" customHeight="1">
      <c r="A188" s="25" t="s">
        <v>4471</v>
      </c>
      <c r="B188" s="322" t="s">
        <v>1907</v>
      </c>
      <c r="C188" s="391" t="s">
        <v>4474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4275</v>
      </c>
      <c r="F190" s="18"/>
    </row>
    <row r="191" spans="1:11" ht="15" customHeight="1">
      <c r="K191" t="s">
        <v>2459</v>
      </c>
    </row>
    <row r="192" spans="1:11" ht="15" customHeight="1">
      <c r="A192" s="500" t="s">
        <v>4358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4475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4276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4359</v>
      </c>
    </row>
    <row r="198" spans="1:11" ht="15" customHeight="1">
      <c r="A198" s="254" t="s">
        <v>4424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4476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4269</v>
      </c>
      <c r="G199" s="25" t="s">
        <v>1343</v>
      </c>
      <c r="H199" s="25" t="s">
        <v>4269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4269</v>
      </c>
      <c r="G200" s="26" t="s">
        <v>162</v>
      </c>
      <c r="H200" s="26" t="s">
        <v>4269</v>
      </c>
      <c r="I200" s="26" t="s">
        <v>153</v>
      </c>
      <c r="J200" s="335" t="s">
        <v>4277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4269</v>
      </c>
      <c r="G201" s="21" t="s">
        <v>2715</v>
      </c>
      <c r="H201" s="21" t="s">
        <v>4269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4360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4477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4514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4472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4616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4478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4515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4467</v>
      </c>
    </row>
    <row r="222" spans="1:10" ht="15" customHeight="1">
      <c r="A222" s="25" t="s">
        <v>2734</v>
      </c>
      <c r="B222" s="322" t="s">
        <v>1907</v>
      </c>
      <c r="C222" s="391" t="s">
        <v>4530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4524</v>
      </c>
    </row>
    <row r="226" spans="1:3" ht="15" customHeight="1">
      <c r="A226" s="378" t="s">
        <v>4468</v>
      </c>
    </row>
    <row r="227" spans="1:3" ht="15" customHeight="1">
      <c r="A227" s="25" t="s">
        <v>1668</v>
      </c>
      <c r="B227" s="322" t="s">
        <v>1907</v>
      </c>
      <c r="C227" t="s">
        <v>4531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4525</v>
      </c>
    </row>
    <row r="230" spans="1:3" ht="15" customHeight="1"/>
    <row r="231" spans="1:3" ht="15" customHeight="1">
      <c r="A231" s="24" t="s">
        <v>4469</v>
      </c>
    </row>
    <row r="232" spans="1:3" ht="15" customHeight="1">
      <c r="A232" s="25" t="s">
        <v>694</v>
      </c>
      <c r="B232" s="322" t="s">
        <v>1907</v>
      </c>
      <c r="C232" t="s">
        <v>4532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4526</v>
      </c>
    </row>
    <row r="235" spans="1:3" ht="15" customHeight="1"/>
    <row r="236" spans="1:3" ht="15" customHeight="1">
      <c r="A236" s="378" t="s">
        <v>4535</v>
      </c>
    </row>
    <row r="237" spans="1:3" ht="15" customHeight="1">
      <c r="A237" s="25" t="s">
        <v>2212</v>
      </c>
      <c r="B237" s="322" t="s">
        <v>1907</v>
      </c>
      <c r="C237" t="s">
        <v>4533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4527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4617</v>
      </c>
      <c r="B242" s="413"/>
    </row>
    <row r="243" spans="1:11" ht="15" customHeight="1">
      <c r="A243" s="25" t="s">
        <v>3642</v>
      </c>
      <c r="B243" s="322" t="s">
        <v>1907</v>
      </c>
      <c r="C243" t="s">
        <v>4534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4529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4726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4544</v>
      </c>
    </row>
    <row r="250" spans="1:11" ht="15" customHeight="1">
      <c r="A250" s="25" t="s">
        <v>2730</v>
      </c>
      <c r="B250" s="25" t="s">
        <v>694</v>
      </c>
      <c r="C250" s="25" t="s">
        <v>4269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4514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4269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4562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4618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4545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4514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4563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4585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4591</v>
      </c>
    </row>
    <row r="263" spans="1:11" ht="15" customHeight="1">
      <c r="A263" s="26" t="s">
        <v>668</v>
      </c>
      <c r="B263" s="304" t="s">
        <v>4514</v>
      </c>
      <c r="K263" t="s">
        <v>2459</v>
      </c>
    </row>
    <row r="264" spans="1:11" ht="15" customHeight="1">
      <c r="A264" s="21" t="s">
        <v>1690</v>
      </c>
      <c r="B264" s="335" t="s">
        <v>4598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4724</v>
      </c>
      <c r="F267" s="18"/>
    </row>
    <row r="268" spans="1:11" ht="15" customHeight="1">
      <c r="A268" s="25" t="s">
        <v>2708</v>
      </c>
      <c r="B268" s="322" t="s">
        <v>1907</v>
      </c>
      <c r="C268" t="s">
        <v>4592</v>
      </c>
    </row>
    <row r="269" spans="1:11" ht="15" customHeight="1">
      <c r="A269" s="26" t="s">
        <v>180</v>
      </c>
      <c r="B269" s="304" t="s">
        <v>4514</v>
      </c>
    </row>
    <row r="270" spans="1:11" ht="15" customHeight="1">
      <c r="A270" s="21" t="s">
        <v>1337</v>
      </c>
      <c r="B270" s="335" t="s">
        <v>4599</v>
      </c>
      <c r="F270" s="321"/>
    </row>
    <row r="271" spans="1:11" ht="15" customHeight="1"/>
    <row r="272" spans="1:11" ht="15" customHeight="1">
      <c r="A272" s="378" t="s">
        <v>4725</v>
      </c>
      <c r="F272" s="18"/>
    </row>
    <row r="273" spans="1:10" ht="15" customHeight="1">
      <c r="A273" s="25" t="s">
        <v>2719</v>
      </c>
      <c r="B273" s="322" t="s">
        <v>1907</v>
      </c>
      <c r="C273" t="s">
        <v>4593</v>
      </c>
    </row>
    <row r="274" spans="1:10" ht="15" customHeight="1">
      <c r="A274" s="26" t="s">
        <v>2220</v>
      </c>
      <c r="B274" s="304" t="s">
        <v>4514</v>
      </c>
    </row>
    <row r="275" spans="1:10" ht="15" customHeight="1">
      <c r="A275" s="21" t="s">
        <v>3630</v>
      </c>
      <c r="B275" s="335" t="s">
        <v>4600</v>
      </c>
      <c r="I275" t="s">
        <v>2459</v>
      </c>
    </row>
    <row r="276" spans="1:10" ht="15" customHeight="1"/>
    <row r="277" spans="1:10" ht="15" customHeight="1">
      <c r="A277" s="378" t="s">
        <v>4586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4594</v>
      </c>
    </row>
    <row r="279" spans="1:10" ht="15" customHeight="1">
      <c r="A279" s="25" t="s">
        <v>2725</v>
      </c>
      <c r="B279" s="25" t="s">
        <v>4269</v>
      </c>
      <c r="C279" s="25" t="s">
        <v>4269</v>
      </c>
      <c r="D279" s="25" t="s">
        <v>3621</v>
      </c>
      <c r="E279" s="25" t="s">
        <v>2725</v>
      </c>
      <c r="F279" s="25" t="s">
        <v>1343</v>
      </c>
      <c r="G279" s="304" t="s">
        <v>4514</v>
      </c>
    </row>
    <row r="280" spans="1:10" ht="15" customHeight="1">
      <c r="A280" s="26" t="s">
        <v>3648</v>
      </c>
      <c r="B280" s="26" t="s">
        <v>4269</v>
      </c>
      <c r="C280" s="26" t="s">
        <v>4269</v>
      </c>
      <c r="D280" s="26" t="s">
        <v>2195</v>
      </c>
      <c r="E280" s="26" t="s">
        <v>3648</v>
      </c>
      <c r="F280" s="26" t="s">
        <v>2725</v>
      </c>
      <c r="G280" s="335" t="s">
        <v>4601</v>
      </c>
      <c r="J280" t="s">
        <v>2459</v>
      </c>
    </row>
    <row r="281" spans="1:10" ht="15" customHeight="1">
      <c r="A281" s="21" t="s">
        <v>3621</v>
      </c>
      <c r="B281" s="21" t="s">
        <v>4269</v>
      </c>
      <c r="C281" s="21" t="s">
        <v>4269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4587</v>
      </c>
      <c r="B286" s="413"/>
    </row>
    <row r="287" spans="1:10" ht="15" customHeight="1">
      <c r="A287" s="25" t="s">
        <v>3622</v>
      </c>
      <c r="B287" s="322" t="s">
        <v>1907</v>
      </c>
      <c r="C287" t="s">
        <v>4595</v>
      </c>
    </row>
    <row r="288" spans="1:10" ht="15" customHeight="1">
      <c r="A288" s="26" t="s">
        <v>1671</v>
      </c>
      <c r="B288" s="304" t="s">
        <v>4514</v>
      </c>
      <c r="F288" s="321"/>
    </row>
    <row r="289" spans="1:10" ht="15" customHeight="1">
      <c r="A289" s="21" t="s">
        <v>3638</v>
      </c>
      <c r="B289" s="335" t="s">
        <v>4602</v>
      </c>
    </row>
    <row r="290" spans="1:10" ht="15" customHeight="1">
      <c r="F290" s="18"/>
    </row>
    <row r="291" spans="1:10" ht="15" customHeight="1">
      <c r="A291" s="378" t="s">
        <v>4588</v>
      </c>
    </row>
    <row r="292" spans="1:10" ht="15" customHeight="1">
      <c r="A292" s="25" t="s">
        <v>2725</v>
      </c>
      <c r="B292" s="322" t="s">
        <v>1907</v>
      </c>
      <c r="C292" t="s">
        <v>4596</v>
      </c>
    </row>
    <row r="293" spans="1:10" ht="15" customHeight="1">
      <c r="A293" s="26" t="s">
        <v>3628</v>
      </c>
      <c r="B293" s="304" t="s">
        <v>4514</v>
      </c>
      <c r="F293" s="321"/>
    </row>
    <row r="294" spans="1:10" ht="15" customHeight="1">
      <c r="A294" s="26" t="s">
        <v>2193</v>
      </c>
      <c r="B294" s="335" t="s">
        <v>4603</v>
      </c>
    </row>
    <row r="295" spans="1:10" ht="15" customHeight="1">
      <c r="F295" s="18"/>
    </row>
    <row r="296" spans="1:10" ht="15" customHeight="1">
      <c r="A296" s="500" t="s">
        <v>4619</v>
      </c>
      <c r="B296" s="413"/>
    </row>
    <row r="297" spans="1:10" ht="15" customHeight="1">
      <c r="A297" s="25" t="s">
        <v>700</v>
      </c>
      <c r="B297" s="322" t="s">
        <v>1907</v>
      </c>
      <c r="C297" t="s">
        <v>4597</v>
      </c>
      <c r="D297" t="s">
        <v>2459</v>
      </c>
    </row>
    <row r="298" spans="1:10" ht="15" customHeight="1">
      <c r="A298" s="26" t="s">
        <v>3630</v>
      </c>
      <c r="B298" s="304" t="s">
        <v>4514</v>
      </c>
      <c r="F298" s="321" t="s">
        <v>2459</v>
      </c>
    </row>
    <row r="299" spans="1:10" ht="15" customHeight="1">
      <c r="A299" s="21" t="s">
        <v>153</v>
      </c>
      <c r="B299" s="335" t="s">
        <v>4604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4645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4652</v>
      </c>
    </row>
    <row r="304" spans="1:10">
      <c r="A304" s="25" t="s">
        <v>2217</v>
      </c>
      <c r="B304" s="25" t="s">
        <v>4269</v>
      </c>
      <c r="C304" s="25" t="s">
        <v>4269</v>
      </c>
      <c r="D304" s="25" t="s">
        <v>4269</v>
      </c>
      <c r="E304" s="25" t="s">
        <v>4269</v>
      </c>
      <c r="F304" s="25" t="s">
        <v>4269</v>
      </c>
      <c r="G304" s="25" t="s">
        <v>2217</v>
      </c>
      <c r="H304" s="304" t="s">
        <v>4514</v>
      </c>
    </row>
    <row r="305" spans="1:8">
      <c r="A305" s="26" t="s">
        <v>2733</v>
      </c>
      <c r="B305" s="26" t="s">
        <v>4269</v>
      </c>
      <c r="C305" s="26" t="s">
        <v>4269</v>
      </c>
      <c r="D305" s="26" t="s">
        <v>4269</v>
      </c>
      <c r="E305" s="26" t="s">
        <v>4269</v>
      </c>
      <c r="F305" s="26" t="s">
        <v>4269</v>
      </c>
      <c r="G305" s="26" t="s">
        <v>2733</v>
      </c>
      <c r="H305" s="335" t="s">
        <v>4646</v>
      </c>
    </row>
    <row r="306" spans="1:8">
      <c r="A306" s="26" t="s">
        <v>2209</v>
      </c>
      <c r="B306" s="21" t="s">
        <v>4269</v>
      </c>
      <c r="C306" s="21" t="s">
        <v>4269</v>
      </c>
      <c r="D306" s="21" t="s">
        <v>4269</v>
      </c>
      <c r="E306" s="21" t="s">
        <v>4269</v>
      </c>
      <c r="F306" s="21" t="s">
        <v>4269</v>
      </c>
      <c r="G306" s="26" t="s">
        <v>2209</v>
      </c>
    </row>
    <row r="308" spans="1:8" ht="15" customHeight="1">
      <c r="A308" s="378" t="s">
        <v>4589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4653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4514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4647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4590</v>
      </c>
      <c r="F315" s="321"/>
    </row>
    <row r="316" spans="1:8" ht="15" customHeight="1">
      <c r="A316" s="25" t="s">
        <v>675</v>
      </c>
      <c r="B316" s="322" t="s">
        <v>1907</v>
      </c>
      <c r="C316" t="s">
        <v>4654</v>
      </c>
    </row>
    <row r="317" spans="1:8" ht="15" customHeight="1">
      <c r="A317" s="26" t="s">
        <v>2195</v>
      </c>
      <c r="B317" s="304" t="s">
        <v>4514</v>
      </c>
      <c r="F317" s="18"/>
    </row>
    <row r="318" spans="1:8" ht="15" customHeight="1">
      <c r="A318" s="26" t="s">
        <v>2733</v>
      </c>
      <c r="B318" s="335" t="s">
        <v>4648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4195</v>
      </c>
      <c r="B322" s="413"/>
    </row>
    <row r="323" spans="1:8" ht="15" customHeight="1">
      <c r="A323" s="25" t="s">
        <v>668</v>
      </c>
      <c r="B323" s="322" t="s">
        <v>1907</v>
      </c>
      <c r="C323" t="s">
        <v>4655</v>
      </c>
    </row>
    <row r="324" spans="1:8" ht="15" customHeight="1">
      <c r="A324" s="26" t="s">
        <v>2730</v>
      </c>
      <c r="B324" s="304" t="s">
        <v>4514</v>
      </c>
      <c r="F324" t="s">
        <v>2459</v>
      </c>
    </row>
    <row r="325" spans="1:8" ht="15" customHeight="1">
      <c r="A325" s="21" t="s">
        <v>2717</v>
      </c>
      <c r="B325" s="335" t="s">
        <v>4649</v>
      </c>
    </row>
    <row r="326" spans="1:8" ht="15" customHeight="1">
      <c r="A326" s="199"/>
    </row>
    <row r="327" spans="1:8" ht="15" customHeight="1">
      <c r="A327" s="499" t="s">
        <v>4196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4656</v>
      </c>
    </row>
    <row r="329" spans="1:8" ht="15" customHeight="1">
      <c r="A329" s="26" t="s">
        <v>3635</v>
      </c>
      <c r="B329" s="304" t="s">
        <v>4514</v>
      </c>
    </row>
    <row r="330" spans="1:8" ht="15" customHeight="1">
      <c r="A330" s="21" t="s">
        <v>3625</v>
      </c>
      <c r="B330" s="335" t="s">
        <v>4650</v>
      </c>
      <c r="E330" t="s">
        <v>2459</v>
      </c>
    </row>
    <row r="331" spans="1:8" ht="15" customHeight="1">
      <c r="A331" s="199"/>
    </row>
    <row r="332" spans="1:8" ht="15" customHeight="1">
      <c r="A332" s="500" t="s">
        <v>4197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4657</v>
      </c>
    </row>
    <row r="334" spans="1:8">
      <c r="A334" s="26" t="s">
        <v>2717</v>
      </c>
      <c r="B334" s="304" t="s">
        <v>4651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4198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4658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4651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4274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4723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4703</v>
      </c>
      <c r="F346" s="321"/>
    </row>
    <row r="347" spans="1:10" ht="15" customHeight="1">
      <c r="A347" s="26" t="s">
        <v>3640</v>
      </c>
      <c r="B347" s="304" t="s">
        <v>4651</v>
      </c>
    </row>
    <row r="348" spans="1:10" ht="15" customHeight="1">
      <c r="A348" s="21" t="s">
        <v>1343</v>
      </c>
      <c r="B348" s="335" t="s">
        <v>4275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4704</v>
      </c>
      <c r="F351" s="321"/>
    </row>
    <row r="352" spans="1:10">
      <c r="A352" s="26" t="s">
        <v>2725</v>
      </c>
      <c r="B352" s="304" t="s">
        <v>4651</v>
      </c>
    </row>
    <row r="353" spans="1:8">
      <c r="A353" s="21" t="s">
        <v>2726</v>
      </c>
      <c r="B353" s="335" t="s">
        <v>4276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4705</v>
      </c>
    </row>
    <row r="357" spans="1:8" ht="15" customHeight="1">
      <c r="A357" s="26" t="s">
        <v>2209</v>
      </c>
      <c r="B357" s="304" t="s">
        <v>4651</v>
      </c>
      <c r="F357" s="321"/>
    </row>
    <row r="358" spans="1:8" ht="15" customHeight="1">
      <c r="A358" s="21" t="s">
        <v>3685</v>
      </c>
      <c r="B358" s="335" t="s">
        <v>4277</v>
      </c>
    </row>
    <row r="359" spans="1:8" ht="15" customHeight="1">
      <c r="F359" s="18"/>
    </row>
    <row r="360" spans="1:8" ht="15" customHeight="1">
      <c r="A360" s="378" t="s">
        <v>4199</v>
      </c>
    </row>
    <row r="361" spans="1:8" ht="15" customHeight="1">
      <c r="A361" s="25" t="s">
        <v>2717</v>
      </c>
      <c r="B361" s="322" t="s">
        <v>1907</v>
      </c>
      <c r="C361" t="s">
        <v>4706</v>
      </c>
    </row>
    <row r="362" spans="1:8" ht="15" customHeight="1">
      <c r="A362" s="26" t="s">
        <v>31</v>
      </c>
      <c r="B362" s="304" t="s">
        <v>4651</v>
      </c>
      <c r="F362" s="321"/>
    </row>
    <row r="363" spans="1:8" ht="15" customHeight="1">
      <c r="A363" s="21" t="s">
        <v>687</v>
      </c>
      <c r="B363" s="335" t="s">
        <v>4278</v>
      </c>
    </row>
    <row r="364" spans="1:8" ht="15" customHeight="1">
      <c r="B364" s="3"/>
    </row>
    <row r="365" spans="1:8" ht="15" customHeight="1">
      <c r="A365" s="378" t="s">
        <v>4200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4707</v>
      </c>
    </row>
    <row r="367" spans="1:8">
      <c r="A367" s="25" t="s">
        <v>668</v>
      </c>
      <c r="B367" s="25" t="s">
        <v>653</v>
      </c>
      <c r="C367" s="25" t="s">
        <v>4269</v>
      </c>
      <c r="D367" s="25" t="s">
        <v>3655</v>
      </c>
      <c r="E367" s="25" t="s">
        <v>668</v>
      </c>
      <c r="F367" s="25" t="s">
        <v>3655</v>
      </c>
      <c r="G367" s="304" t="s">
        <v>4651</v>
      </c>
    </row>
    <row r="368" spans="1:8">
      <c r="A368" s="26" t="s">
        <v>694</v>
      </c>
      <c r="B368" s="26" t="s">
        <v>3641</v>
      </c>
      <c r="C368" s="26" t="s">
        <v>4269</v>
      </c>
      <c r="D368" s="26" t="s">
        <v>1654</v>
      </c>
      <c r="E368" s="26" t="s">
        <v>694</v>
      </c>
      <c r="F368" s="26" t="s">
        <v>653</v>
      </c>
      <c r="G368" s="335" t="s">
        <v>4279</v>
      </c>
    </row>
    <row r="369" spans="1:6">
      <c r="A369" s="21" t="s">
        <v>153</v>
      </c>
      <c r="B369" s="21" t="s">
        <v>1337</v>
      </c>
      <c r="C369" s="21" t="s">
        <v>4269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4201</v>
      </c>
      <c r="B377" s="499"/>
    </row>
    <row r="378" spans="1:6" ht="15" customHeight="1">
      <c r="A378" s="25" t="s">
        <v>2202</v>
      </c>
      <c r="B378" s="322" t="s">
        <v>1907</v>
      </c>
      <c r="C378" t="s">
        <v>4708</v>
      </c>
    </row>
    <row r="379" spans="1:6" ht="15" customHeight="1">
      <c r="A379" s="26" t="s">
        <v>2727</v>
      </c>
      <c r="B379" s="304" t="s">
        <v>4651</v>
      </c>
      <c r="D379" t="s">
        <v>2459</v>
      </c>
    </row>
    <row r="380" spans="1:6" ht="15" customHeight="1">
      <c r="A380" s="21" t="s">
        <v>3620</v>
      </c>
      <c r="B380" s="335" t="s">
        <v>4280</v>
      </c>
      <c r="E380" t="s">
        <v>2459</v>
      </c>
    </row>
    <row r="381" spans="1:6" ht="15" customHeight="1"/>
    <row r="382" spans="1:6" ht="15" customHeight="1">
      <c r="A382" s="500" t="s">
        <v>4202</v>
      </c>
      <c r="B382" s="413"/>
    </row>
    <row r="383" spans="1:6" ht="15" customHeight="1">
      <c r="A383" s="25" t="s">
        <v>2727</v>
      </c>
      <c r="B383" s="322" t="s">
        <v>1907</v>
      </c>
      <c r="C383" t="s">
        <v>4709</v>
      </c>
    </row>
    <row r="384" spans="1:6" ht="15" customHeight="1">
      <c r="A384" s="26" t="s">
        <v>3625</v>
      </c>
      <c r="B384" s="304" t="s">
        <v>4651</v>
      </c>
    </row>
    <row r="385" spans="1:9" ht="15" customHeight="1">
      <c r="A385" s="21" t="s">
        <v>675</v>
      </c>
      <c r="B385" s="335" t="s">
        <v>4281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4697</v>
      </c>
    </row>
    <row r="389" spans="1:9" ht="15" customHeight="1">
      <c r="A389" s="25" t="s">
        <v>668</v>
      </c>
      <c r="B389" s="322" t="s">
        <v>1907</v>
      </c>
      <c r="C389" t="s">
        <v>4758</v>
      </c>
    </row>
    <row r="390" spans="1:9">
      <c r="A390" s="26" t="s">
        <v>694</v>
      </c>
      <c r="B390" s="304" t="s">
        <v>4651</v>
      </c>
    </row>
    <row r="391" spans="1:9">
      <c r="A391" s="21" t="s">
        <v>2217</v>
      </c>
      <c r="B391" s="335" t="s">
        <v>4381</v>
      </c>
      <c r="E391" t="s">
        <v>2459</v>
      </c>
    </row>
    <row r="393" spans="1:9" ht="15.75">
      <c r="A393" s="378" t="s">
        <v>4698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4759</v>
      </c>
    </row>
    <row r="395" spans="1:9">
      <c r="A395" s="26" t="s">
        <v>3624</v>
      </c>
      <c r="B395" s="304" t="s">
        <v>4651</v>
      </c>
    </row>
    <row r="396" spans="1:9">
      <c r="A396" s="26" t="s">
        <v>3645</v>
      </c>
      <c r="B396" s="335" t="s">
        <v>4382</v>
      </c>
    </row>
    <row r="398" spans="1:9" ht="15" customHeight="1">
      <c r="A398" s="378" t="s">
        <v>4699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4760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4651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4432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4700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4761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4651</v>
      </c>
      <c r="I408" t="s">
        <v>2459</v>
      </c>
    </row>
    <row r="409" spans="1:9" ht="15" customHeight="1">
      <c r="A409" s="26" t="s">
        <v>1657</v>
      </c>
      <c r="B409" s="26" t="s">
        <v>4269</v>
      </c>
      <c r="C409" s="26" t="s">
        <v>1657</v>
      </c>
      <c r="D409" s="26" t="s">
        <v>1656</v>
      </c>
      <c r="E409" s="26" t="s">
        <v>3627</v>
      </c>
      <c r="F409" s="335" t="s">
        <v>4433</v>
      </c>
    </row>
    <row r="410" spans="1:9" ht="15" customHeight="1">
      <c r="A410" s="26" t="s">
        <v>2197</v>
      </c>
      <c r="B410" s="21" t="s">
        <v>4269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4701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4762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4651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4434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4702</v>
      </c>
      <c r="B422" s="413"/>
    </row>
    <row r="423" spans="1:9" ht="15" customHeight="1">
      <c r="A423" s="25" t="s">
        <v>2724</v>
      </c>
      <c r="B423" s="322" t="s">
        <v>1907</v>
      </c>
      <c r="C423" t="s">
        <v>4763</v>
      </c>
      <c r="F423" s="18"/>
    </row>
    <row r="424" spans="1:9" ht="15" customHeight="1">
      <c r="A424" s="26" t="s">
        <v>2710</v>
      </c>
      <c r="B424" s="304" t="s">
        <v>4651</v>
      </c>
    </row>
    <row r="425" spans="1:9" ht="15" customHeight="1">
      <c r="A425" s="21" t="s">
        <v>2727</v>
      </c>
      <c r="B425" s="335" t="s">
        <v>4435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4752</v>
      </c>
      <c r="F429" s="18"/>
    </row>
    <row r="430" spans="1:9" ht="15" customHeight="1">
      <c r="A430" s="25" t="s">
        <v>694</v>
      </c>
      <c r="B430" s="322" t="s">
        <v>1907</v>
      </c>
      <c r="C430" t="s">
        <v>4809</v>
      </c>
    </row>
    <row r="431" spans="1:9">
      <c r="A431" s="26" t="s">
        <v>2724</v>
      </c>
      <c r="B431" s="304" t="s">
        <v>4651</v>
      </c>
    </row>
    <row r="432" spans="1:9">
      <c r="A432" s="21" t="s">
        <v>3641</v>
      </c>
      <c r="B432" s="335" t="s">
        <v>4436</v>
      </c>
    </row>
    <row r="434" spans="1:8" ht="15" customHeight="1">
      <c r="A434" s="378" t="s">
        <v>4796</v>
      </c>
      <c r="F434" s="18"/>
    </row>
    <row r="435" spans="1:8" ht="15" customHeight="1">
      <c r="A435" s="25" t="s">
        <v>1665</v>
      </c>
      <c r="B435" s="322" t="s">
        <v>1907</v>
      </c>
      <c r="C435" t="s">
        <v>4810</v>
      </c>
    </row>
    <row r="436" spans="1:8" ht="15" customHeight="1">
      <c r="A436" s="26" t="s">
        <v>1</v>
      </c>
      <c r="B436" s="304" t="s">
        <v>4651</v>
      </c>
      <c r="H436" t="s">
        <v>2459</v>
      </c>
    </row>
    <row r="437" spans="1:8" ht="15" customHeight="1">
      <c r="A437" s="21" t="s">
        <v>683</v>
      </c>
      <c r="B437" s="335" t="s">
        <v>4803</v>
      </c>
      <c r="F437" s="321"/>
      <c r="H437" t="s">
        <v>2459</v>
      </c>
    </row>
    <row r="438" spans="1:8" ht="15" customHeight="1"/>
    <row r="439" spans="1:8" ht="15" customHeight="1">
      <c r="A439" s="500" t="s">
        <v>4753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4811</v>
      </c>
    </row>
    <row r="441" spans="1:8" ht="15" customHeight="1">
      <c r="A441" s="26" t="s">
        <v>2724</v>
      </c>
      <c r="B441" s="304" t="s">
        <v>4651</v>
      </c>
      <c r="F441" s="321"/>
    </row>
    <row r="442" spans="1:8" ht="15" customHeight="1">
      <c r="A442" s="21" t="s">
        <v>3620</v>
      </c>
      <c r="B442" s="335" t="s">
        <v>4804</v>
      </c>
    </row>
    <row r="443" spans="1:8" ht="15" customHeight="1">
      <c r="A443" s="38"/>
      <c r="F443" s="321"/>
    </row>
    <row r="444" spans="1:8" ht="15" customHeight="1">
      <c r="A444" s="378" t="s">
        <v>4754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4812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4651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4805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4755</v>
      </c>
      <c r="F452" s="18"/>
    </row>
    <row r="453" spans="1:9" ht="15" customHeight="1">
      <c r="A453" s="25" t="s">
        <v>1</v>
      </c>
      <c r="B453" s="322" t="s">
        <v>1907</v>
      </c>
      <c r="C453" t="s">
        <v>4813</v>
      </c>
    </row>
    <row r="454" spans="1:9" ht="15" customHeight="1">
      <c r="A454" s="26" t="s">
        <v>1665</v>
      </c>
      <c r="B454" s="304" t="s">
        <v>4651</v>
      </c>
      <c r="D454" t="s">
        <v>2459</v>
      </c>
    </row>
    <row r="455" spans="1:9" ht="15" customHeight="1">
      <c r="A455" s="21" t="s">
        <v>683</v>
      </c>
      <c r="B455" s="335" t="s">
        <v>4806</v>
      </c>
      <c r="F455" s="321"/>
    </row>
    <row r="456" spans="1:9" ht="15" customHeight="1"/>
    <row r="457" spans="1:9" ht="15" customHeight="1">
      <c r="A457" s="378" t="s">
        <v>4756</v>
      </c>
      <c r="F457" s="18"/>
    </row>
    <row r="458" spans="1:9" ht="15" customHeight="1">
      <c r="A458" s="25" t="s">
        <v>3628</v>
      </c>
      <c r="B458" s="322" t="s">
        <v>1907</v>
      </c>
      <c r="C458" t="s">
        <v>4814</v>
      </c>
    </row>
    <row r="459" spans="1:9" ht="15" customHeight="1">
      <c r="A459" s="26" t="s">
        <v>2733</v>
      </c>
      <c r="B459" s="304" t="s">
        <v>4651</v>
      </c>
    </row>
    <row r="460" spans="1:9" ht="15" customHeight="1">
      <c r="A460" s="21" t="s">
        <v>2212</v>
      </c>
      <c r="B460" s="335" t="s">
        <v>4807</v>
      </c>
      <c r="F460" s="321"/>
    </row>
    <row r="461" spans="1:9" ht="15" customHeight="1">
      <c r="I461" t="s">
        <v>2459</v>
      </c>
    </row>
    <row r="462" spans="1:9" ht="15" customHeight="1">
      <c r="A462" s="500" t="s">
        <v>4757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4815</v>
      </c>
    </row>
    <row r="464" spans="1:9" ht="15" customHeight="1">
      <c r="A464" s="26" t="s">
        <v>2212</v>
      </c>
      <c r="B464" s="304" t="s">
        <v>4651</v>
      </c>
    </row>
    <row r="465" spans="1:10" ht="15" customHeight="1">
      <c r="A465" s="26" t="s">
        <v>682</v>
      </c>
      <c r="B465" s="335" t="s">
        <v>4808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4797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4863</v>
      </c>
    </row>
    <row r="470" spans="1:10" ht="15" customHeight="1">
      <c r="A470" s="25" t="s">
        <v>2832</v>
      </c>
      <c r="B470" s="25" t="s">
        <v>1665</v>
      </c>
      <c r="C470" s="25" t="s">
        <v>3647</v>
      </c>
      <c r="D470" s="25" t="s">
        <v>141</v>
      </c>
      <c r="E470" s="25" t="s">
        <v>2832</v>
      </c>
      <c r="F470" s="25" t="s">
        <v>141</v>
      </c>
      <c r="G470" s="304" t="s">
        <v>4651</v>
      </c>
    </row>
    <row r="471" spans="1:10" ht="15" customHeight="1">
      <c r="A471" s="26" t="s">
        <v>3622</v>
      </c>
      <c r="B471" s="26" t="s">
        <v>3646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4857</v>
      </c>
    </row>
    <row r="472" spans="1:10" ht="15" customHeight="1">
      <c r="A472" s="21" t="s">
        <v>3627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3646</v>
      </c>
      <c r="G472" s="564"/>
      <c r="J472" t="s">
        <v>2459</v>
      </c>
    </row>
    <row r="473" spans="1:10" ht="15" customHeight="1">
      <c r="A473" s="21"/>
      <c r="B473" s="21"/>
      <c r="C473" s="21" t="s">
        <v>3632</v>
      </c>
      <c r="D473" s="21"/>
      <c r="E473" s="21"/>
      <c r="F473" s="21"/>
      <c r="G473" s="564"/>
    </row>
    <row r="474" spans="1:10" ht="15" customHeight="1"/>
    <row r="475" spans="1:10" ht="15" customHeight="1">
      <c r="A475" s="378" t="s">
        <v>4798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4864</v>
      </c>
    </row>
    <row r="477" spans="1:10" ht="15" customHeight="1">
      <c r="A477" s="25" t="s">
        <v>3646</v>
      </c>
      <c r="B477" s="25" t="s">
        <v>3621</v>
      </c>
      <c r="C477" s="25" t="s">
        <v>3631</v>
      </c>
      <c r="D477" s="25" t="s">
        <v>3628</v>
      </c>
      <c r="E477" s="25" t="s">
        <v>1654</v>
      </c>
      <c r="F477" s="304" t="s">
        <v>4651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3626</v>
      </c>
      <c r="E478" s="26" t="s">
        <v>3626</v>
      </c>
      <c r="F478" s="335" t="s">
        <v>4858</v>
      </c>
    </row>
    <row r="479" spans="1:10" ht="15" customHeight="1">
      <c r="A479" s="26" t="s">
        <v>1346</v>
      </c>
      <c r="B479" s="21" t="s">
        <v>2717</v>
      </c>
      <c r="C479" s="26" t="s">
        <v>3646</v>
      </c>
      <c r="D479" s="26" t="s">
        <v>1690</v>
      </c>
      <c r="E479" s="26" t="s">
        <v>1690</v>
      </c>
      <c r="F479" s="587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3643</v>
      </c>
      <c r="E480" s="26" t="s">
        <v>3643</v>
      </c>
      <c r="F480" s="587"/>
    </row>
    <row r="481" spans="1:9" ht="15" customHeight="1">
      <c r="A481" s="26" t="s">
        <v>1656</v>
      </c>
      <c r="B481" s="21"/>
      <c r="C481" s="26" t="s">
        <v>3633</v>
      </c>
      <c r="D481" s="21"/>
      <c r="E481" s="21"/>
      <c r="F481" s="564"/>
      <c r="I481" t="s">
        <v>2459</v>
      </c>
    </row>
    <row r="482" spans="1:9" ht="15" customHeight="1">
      <c r="A482" s="199"/>
    </row>
    <row r="483" spans="1:9" ht="15" customHeight="1">
      <c r="A483" s="378" t="s">
        <v>4799</v>
      </c>
    </row>
    <row r="484" spans="1:9" ht="15" customHeight="1">
      <c r="A484" s="25" t="s">
        <v>2734</v>
      </c>
      <c r="B484" s="322" t="s">
        <v>1907</v>
      </c>
      <c r="C484" t="s">
        <v>4865</v>
      </c>
    </row>
    <row r="485" spans="1:9" ht="15" customHeight="1">
      <c r="A485" s="26" t="s">
        <v>3624</v>
      </c>
      <c r="B485" s="304" t="s">
        <v>4651</v>
      </c>
    </row>
    <row r="486" spans="1:9" ht="15" customHeight="1">
      <c r="A486" s="21" t="s">
        <v>3645</v>
      </c>
      <c r="B486" s="335" t="s">
        <v>4859</v>
      </c>
    </row>
    <row r="487" spans="1:9" ht="15" customHeight="1">
      <c r="A487" s="199"/>
      <c r="D487" t="s">
        <v>2459</v>
      </c>
    </row>
    <row r="488" spans="1:9" ht="15" customHeight="1">
      <c r="A488" s="378" t="s">
        <v>4800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4866</v>
      </c>
    </row>
    <row r="490" spans="1:9" ht="15" customHeight="1">
      <c r="A490" s="26" t="s">
        <v>4269</v>
      </c>
      <c r="B490" s="304" t="s">
        <v>4651</v>
      </c>
    </row>
    <row r="491" spans="1:9" ht="15" customHeight="1">
      <c r="A491" s="21" t="s">
        <v>4269</v>
      </c>
      <c r="B491" s="335" t="s">
        <v>4860</v>
      </c>
    </row>
    <row r="492" spans="1:9" ht="15" customHeight="1">
      <c r="A492" s="199"/>
    </row>
    <row r="493" spans="1:9" ht="15" customHeight="1">
      <c r="A493" s="500" t="s">
        <v>4801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4867</v>
      </c>
    </row>
    <row r="495" spans="1:9">
      <c r="A495" s="26" t="s">
        <v>2712</v>
      </c>
      <c r="B495" s="304" t="s">
        <v>4651</v>
      </c>
    </row>
    <row r="496" spans="1:9">
      <c r="A496" s="21" t="s">
        <v>3633</v>
      </c>
      <c r="B496" s="335" t="s">
        <v>4861</v>
      </c>
    </row>
    <row r="498" spans="1:11" ht="15" customHeight="1">
      <c r="A498" s="500" t="s">
        <v>4802</v>
      </c>
      <c r="B498" s="413"/>
    </row>
    <row r="499" spans="1:11" ht="15" customHeight="1">
      <c r="A499" s="25" t="s">
        <v>2709</v>
      </c>
      <c r="B499" s="322" t="s">
        <v>1907</v>
      </c>
      <c r="C499" t="s">
        <v>4868</v>
      </c>
    </row>
    <row r="500" spans="1:11" ht="15" customHeight="1">
      <c r="A500" s="26" t="s">
        <v>638</v>
      </c>
      <c r="B500" s="304" t="s">
        <v>4651</v>
      </c>
    </row>
    <row r="501" spans="1:11" ht="15" customHeight="1">
      <c r="A501" s="21" t="s">
        <v>4856</v>
      </c>
      <c r="B501" s="335" t="s">
        <v>4862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8" t="s">
        <v>4852</v>
      </c>
    </row>
    <row r="505" spans="1:11" ht="14.25">
      <c r="A505" s="25" t="s">
        <v>3631</v>
      </c>
      <c r="B505" s="322" t="s">
        <v>1907</v>
      </c>
      <c r="C505" t="s">
        <v>4948</v>
      </c>
    </row>
    <row r="506" spans="1:11">
      <c r="A506" s="26" t="s">
        <v>2730</v>
      </c>
      <c r="B506" s="304" t="s">
        <v>4651</v>
      </c>
    </row>
    <row r="507" spans="1:11">
      <c r="A507" s="21" t="s">
        <v>2212</v>
      </c>
      <c r="B507" s="335" t="s">
        <v>4944</v>
      </c>
    </row>
    <row r="509" spans="1:11" ht="15.75">
      <c r="A509" s="378" t="s">
        <v>4853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4949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4269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4651</v>
      </c>
    </row>
    <row r="512" spans="1:11">
      <c r="A512" s="26" t="s">
        <v>3624</v>
      </c>
      <c r="B512" s="26" t="s">
        <v>1655</v>
      </c>
      <c r="C512" s="26" t="s">
        <v>1343</v>
      </c>
      <c r="D512" s="26" t="s">
        <v>2727</v>
      </c>
      <c r="E512" s="26" t="s">
        <v>4269</v>
      </c>
      <c r="F512" s="26" t="s">
        <v>23</v>
      </c>
      <c r="G512" s="26" t="s">
        <v>700</v>
      </c>
      <c r="H512" s="26" t="s">
        <v>3645</v>
      </c>
      <c r="I512" s="26" t="s">
        <v>2209</v>
      </c>
      <c r="J512" s="335" t="s">
        <v>4945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4269</v>
      </c>
      <c r="F513" s="21" t="s">
        <v>3655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8" t="s">
        <v>4854</v>
      </c>
    </row>
    <row r="516" spans="1:11" ht="14.25">
      <c r="A516" s="25" t="s">
        <v>3644</v>
      </c>
      <c r="B516" s="322" t="s">
        <v>1907</v>
      </c>
      <c r="C516" t="s">
        <v>4950</v>
      </c>
    </row>
    <row r="517" spans="1:11">
      <c r="A517" s="26" t="s">
        <v>1657</v>
      </c>
      <c r="B517" s="304" t="s">
        <v>4651</v>
      </c>
      <c r="H517" t="s">
        <v>2459</v>
      </c>
    </row>
    <row r="518" spans="1:11">
      <c r="A518" s="21" t="s">
        <v>2193</v>
      </c>
      <c r="B518" s="335" t="s">
        <v>4946</v>
      </c>
      <c r="F518" t="s">
        <v>2459</v>
      </c>
    </row>
    <row r="519" spans="1:11">
      <c r="K519" t="s">
        <v>2459</v>
      </c>
    </row>
    <row r="520" spans="1:11" ht="15.75">
      <c r="A520" s="378" t="s">
        <v>4855</v>
      </c>
    </row>
    <row r="521" spans="1:11" ht="14.25">
      <c r="A521" s="254" t="s">
        <v>4424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4951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3624</v>
      </c>
      <c r="G522" s="25" t="s">
        <v>31</v>
      </c>
      <c r="H522" s="304" t="s">
        <v>4651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4947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3645</v>
      </c>
      <c r="G524" s="21" t="s">
        <v>1337</v>
      </c>
      <c r="H524" s="21"/>
    </row>
    <row r="526" spans="1:11">
      <c r="A526" s="341" t="s">
        <v>4315</v>
      </c>
    </row>
    <row r="527" spans="1:11" ht="15.75">
      <c r="A527" s="378" t="s">
        <v>4902</v>
      </c>
      <c r="B527" s="119"/>
    </row>
    <row r="528" spans="1:11" ht="14.25">
      <c r="B528" s="322" t="s">
        <v>1907</v>
      </c>
    </row>
    <row r="529" spans="1:10">
      <c r="B529" s="304"/>
      <c r="J529" t="s">
        <v>2459</v>
      </c>
    </row>
    <row r="530" spans="1:10">
      <c r="B530" s="335"/>
    </row>
    <row r="532" spans="1:10" ht="15.75">
      <c r="A532" s="378" t="s">
        <v>4903</v>
      </c>
    </row>
    <row r="533" spans="1:10" ht="14.25">
      <c r="B533" s="322" t="s">
        <v>1907</v>
      </c>
    </row>
    <row r="534" spans="1:10">
      <c r="B534" s="304"/>
    </row>
    <row r="535" spans="1:10">
      <c r="B535" s="335"/>
    </row>
    <row r="537" spans="1:10" ht="15.75">
      <c r="A537" s="378" t="s">
        <v>4904</v>
      </c>
    </row>
    <row r="538" spans="1:10" ht="14.25">
      <c r="B538" s="322" t="s">
        <v>1907</v>
      </c>
    </row>
    <row r="539" spans="1:10">
      <c r="B539" s="304"/>
    </row>
    <row r="540" spans="1:10">
      <c r="B540" s="335"/>
    </row>
    <row r="542" spans="1:10" ht="15.75">
      <c r="A542" s="378" t="s">
        <v>4905</v>
      </c>
    </row>
    <row r="543" spans="1:10" ht="14.25">
      <c r="B543" s="322" t="s">
        <v>1907</v>
      </c>
    </row>
    <row r="544" spans="1:10">
      <c r="B544" s="304"/>
    </row>
    <row r="545" spans="1:10">
      <c r="B545" s="335"/>
    </row>
    <row r="547" spans="1:10">
      <c r="A547" s="341" t="s">
        <v>4316</v>
      </c>
    </row>
    <row r="548" spans="1:10" ht="15.75">
      <c r="A548" s="378" t="s">
        <v>4906</v>
      </c>
    </row>
    <row r="549" spans="1:10" ht="14.25">
      <c r="B549" s="322" t="s">
        <v>1907</v>
      </c>
    </row>
    <row r="550" spans="1:10">
      <c r="B550" s="304"/>
    </row>
    <row r="551" spans="1:10">
      <c r="B551" s="335"/>
    </row>
    <row r="553" spans="1:10" ht="15.75">
      <c r="A553" s="378" t="s">
        <v>4907</v>
      </c>
    </row>
    <row r="555" spans="1:10" ht="14.25">
      <c r="B555" s="322" t="s">
        <v>1907</v>
      </c>
    </row>
    <row r="556" spans="1:10">
      <c r="B556" s="304"/>
    </row>
    <row r="557" spans="1:10">
      <c r="B557" s="335"/>
      <c r="J557" t="s">
        <v>2459</v>
      </c>
    </row>
    <row r="559" spans="1:10" ht="15.75">
      <c r="A559" s="378" t="s">
        <v>4908</v>
      </c>
    </row>
    <row r="560" spans="1:10" ht="14.25">
      <c r="A560" s="254" t="s">
        <v>2052</v>
      </c>
      <c r="B560" s="254" t="s">
        <v>2053</v>
      </c>
      <c r="C560" s="254" t="s">
        <v>2054</v>
      </c>
      <c r="D560" s="254" t="s">
        <v>2055</v>
      </c>
      <c r="E560" s="254" t="s">
        <v>2056</v>
      </c>
      <c r="F560" s="254" t="s">
        <v>40</v>
      </c>
      <c r="G560" s="322" t="s">
        <v>1907</v>
      </c>
    </row>
    <row r="561" spans="1:11">
      <c r="A561" s="25"/>
      <c r="B561" s="25"/>
      <c r="C561" s="25"/>
      <c r="D561" s="25"/>
      <c r="E561" s="25"/>
      <c r="F561" s="25"/>
      <c r="G561" s="304"/>
    </row>
    <row r="562" spans="1:11">
      <c r="A562" s="26"/>
      <c r="B562" s="26"/>
      <c r="C562" s="26"/>
      <c r="D562" s="26"/>
      <c r="E562" s="26"/>
      <c r="F562" s="26"/>
      <c r="G562" s="335"/>
    </row>
    <row r="565" spans="1:11" ht="15.75">
      <c r="A565" s="378" t="s">
        <v>4909</v>
      </c>
    </row>
    <row r="566" spans="1:11" ht="14.25">
      <c r="A566" s="254" t="s">
        <v>2052</v>
      </c>
      <c r="B566" s="254" t="s">
        <v>2053</v>
      </c>
      <c r="C566" s="254" t="s">
        <v>2054</v>
      </c>
      <c r="D566" s="254" t="s">
        <v>2055</v>
      </c>
      <c r="E566" s="254" t="s">
        <v>2056</v>
      </c>
      <c r="F566" s="254" t="s">
        <v>40</v>
      </c>
      <c r="G566" s="322" t="s">
        <v>1907</v>
      </c>
    </row>
    <row r="567" spans="1:11">
      <c r="A567" s="25"/>
      <c r="B567" s="25"/>
      <c r="C567" s="25"/>
      <c r="D567" s="25"/>
      <c r="E567" s="25"/>
      <c r="F567" s="25"/>
      <c r="G567" s="304"/>
    </row>
    <row r="568" spans="1:11">
      <c r="A568" s="26"/>
      <c r="B568" s="26"/>
      <c r="C568" s="26"/>
      <c r="D568" s="26"/>
      <c r="E568" s="26"/>
      <c r="F568" s="26"/>
      <c r="G568" s="335"/>
      <c r="K568" t="s">
        <v>2459</v>
      </c>
    </row>
    <row r="571" spans="1:11">
      <c r="A571" s="341" t="s">
        <v>4317</v>
      </c>
    </row>
    <row r="572" spans="1:11" ht="15.75">
      <c r="A572" s="378" t="s">
        <v>4910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</row>
    <row r="574" spans="1:11">
      <c r="D574" s="25"/>
      <c r="E574" s="304"/>
    </row>
    <row r="575" spans="1:11">
      <c r="D575" s="26"/>
      <c r="E575" s="335"/>
    </row>
    <row r="578" spans="1:7">
      <c r="A578" s="341" t="s">
        <v>4318</v>
      </c>
    </row>
    <row r="579" spans="1:7" ht="15.75">
      <c r="A579" s="378" t="s">
        <v>4911</v>
      </c>
    </row>
    <row r="580" spans="1:7" ht="14.25">
      <c r="B580" s="322" t="s">
        <v>1907</v>
      </c>
    </row>
    <row r="581" spans="1:7">
      <c r="B581" s="304"/>
    </row>
    <row r="582" spans="1:7">
      <c r="B582" s="335"/>
    </row>
    <row r="584" spans="1:7" ht="15.75">
      <c r="A584" s="378" t="s">
        <v>4912</v>
      </c>
    </row>
    <row r="585" spans="1:7" ht="14.25">
      <c r="A585" s="254" t="s">
        <v>2052</v>
      </c>
      <c r="B585" s="254" t="s">
        <v>2053</v>
      </c>
      <c r="C585" s="254" t="s">
        <v>2054</v>
      </c>
      <c r="D585" s="254" t="s">
        <v>2055</v>
      </c>
      <c r="E585" s="254" t="s">
        <v>2056</v>
      </c>
      <c r="F585" s="254" t="s">
        <v>40</v>
      </c>
      <c r="G585" s="322" t="s">
        <v>1907</v>
      </c>
    </row>
    <row r="586" spans="1:7">
      <c r="A586" s="25"/>
      <c r="B586" s="25"/>
      <c r="C586" s="25"/>
      <c r="D586" s="25"/>
      <c r="E586" s="25"/>
      <c r="F586" s="25"/>
      <c r="G586" s="304"/>
    </row>
    <row r="587" spans="1:7">
      <c r="A587" s="26"/>
      <c r="B587" s="26"/>
      <c r="C587" s="26"/>
      <c r="D587" s="26"/>
      <c r="E587" s="26"/>
      <c r="F587" s="26"/>
      <c r="G587" s="335"/>
    </row>
    <row r="590" spans="1:7" ht="15.75">
      <c r="A590" s="378" t="s">
        <v>4913</v>
      </c>
    </row>
    <row r="591" spans="1:7" ht="14.25">
      <c r="A591" s="254" t="s">
        <v>2052</v>
      </c>
      <c r="B591" s="254" t="s">
        <v>2053</v>
      </c>
      <c r="C591" s="254" t="s">
        <v>40</v>
      </c>
      <c r="D591" s="322" t="s">
        <v>1907</v>
      </c>
    </row>
    <row r="592" spans="1:7">
      <c r="C592" s="25"/>
      <c r="D592" s="304"/>
    </row>
    <row r="593" spans="1:6">
      <c r="C593" s="26"/>
      <c r="D593" s="335"/>
    </row>
    <row r="596" spans="1:6" ht="15.75">
      <c r="A596" s="378" t="s">
        <v>4914</v>
      </c>
    </row>
    <row r="597" spans="1:6" ht="14.25">
      <c r="A597" s="254" t="s">
        <v>4424</v>
      </c>
      <c r="B597" s="254" t="s">
        <v>2052</v>
      </c>
      <c r="C597" s="254" t="s">
        <v>2053</v>
      </c>
      <c r="D597" s="254" t="s">
        <v>2054</v>
      </c>
      <c r="E597" s="254" t="s">
        <v>40</v>
      </c>
      <c r="F597" s="322" t="s">
        <v>1907</v>
      </c>
    </row>
    <row r="598" spans="1:6">
      <c r="E598" s="25"/>
      <c r="F598" s="304"/>
    </row>
    <row r="599" spans="1:6">
      <c r="E599" s="26"/>
      <c r="F599" s="335"/>
    </row>
    <row r="602" spans="1:6" ht="15.75">
      <c r="A602" s="378" t="s">
        <v>4915</v>
      </c>
    </row>
    <row r="603" spans="1:6" ht="14.25">
      <c r="A603" s="254" t="s">
        <v>2052</v>
      </c>
      <c r="B603" s="254" t="s">
        <v>2053</v>
      </c>
      <c r="C603" s="254" t="s">
        <v>2054</v>
      </c>
      <c r="D603" s="254" t="s">
        <v>2055</v>
      </c>
      <c r="E603" s="254" t="s">
        <v>40</v>
      </c>
      <c r="F603" s="322" t="s">
        <v>1907</v>
      </c>
    </row>
    <row r="604" spans="1:6">
      <c r="E604" s="25"/>
      <c r="F604" s="304"/>
    </row>
    <row r="605" spans="1:6">
      <c r="E605" s="26"/>
      <c r="F605" s="335"/>
    </row>
    <row r="608" spans="1:6" ht="15.75">
      <c r="A608" s="24" t="s">
        <v>4916</v>
      </c>
    </row>
    <row r="609" spans="1:10" ht="14.25">
      <c r="A609" s="254" t="s">
        <v>2052</v>
      </c>
      <c r="B609" s="254" t="s">
        <v>2053</v>
      </c>
      <c r="C609" s="254" t="s">
        <v>2054</v>
      </c>
      <c r="D609" s="254" t="s">
        <v>2055</v>
      </c>
      <c r="E609" s="254" t="s">
        <v>2056</v>
      </c>
      <c r="F609" s="254" t="s">
        <v>2057</v>
      </c>
      <c r="G609" s="254" t="s">
        <v>2058</v>
      </c>
      <c r="H609" s="254" t="s">
        <v>2059</v>
      </c>
      <c r="I609" s="254" t="s">
        <v>4917</v>
      </c>
      <c r="J609" s="254" t="s">
        <v>4918</v>
      </c>
    </row>
    <row r="610" spans="1:10">
      <c r="A610" s="25"/>
      <c r="B610" s="25"/>
      <c r="C610" s="25"/>
      <c r="D610" s="25"/>
      <c r="E610" s="25"/>
      <c r="F610" s="25"/>
      <c r="G610" s="25"/>
      <c r="H610" s="25"/>
      <c r="I610" s="25"/>
      <c r="J610" s="25"/>
    </row>
    <row r="611" spans="1:10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 spans="1:10">
      <c r="A612" s="21"/>
      <c r="B612" s="21"/>
      <c r="C612" s="21"/>
      <c r="D612" s="21"/>
      <c r="E612" s="21"/>
      <c r="F612" s="21"/>
      <c r="G612" s="26"/>
      <c r="H612" s="21"/>
      <c r="I612" s="21"/>
      <c r="J612" s="21"/>
    </row>
    <row r="613" spans="1:10" ht="14.25">
      <c r="A613" s="254" t="s">
        <v>4919</v>
      </c>
      <c r="B613" s="254" t="s">
        <v>4920</v>
      </c>
      <c r="C613" s="254" t="s">
        <v>4921</v>
      </c>
      <c r="D613" s="254" t="s">
        <v>4922</v>
      </c>
      <c r="E613" s="254" t="s">
        <v>4923</v>
      </c>
      <c r="F613" s="254" t="s">
        <v>4924</v>
      </c>
      <c r="G613" s="254" t="s">
        <v>4925</v>
      </c>
      <c r="H613" s="254" t="s">
        <v>4926</v>
      </c>
      <c r="I613" s="254" t="s">
        <v>4927</v>
      </c>
      <c r="J613" s="254" t="s">
        <v>4928</v>
      </c>
    </row>
    <row r="614" spans="1:10">
      <c r="A614" s="25"/>
      <c r="B614" s="25"/>
      <c r="C614" s="25"/>
      <c r="D614" s="25"/>
      <c r="E614" s="25"/>
      <c r="F614" s="25"/>
      <c r="G614" s="25"/>
      <c r="H614" s="25"/>
      <c r="I614" s="25"/>
      <c r="J614" s="25"/>
    </row>
    <row r="615" spans="1:10">
      <c r="A615" s="26"/>
      <c r="B615" s="26"/>
      <c r="C615" s="26"/>
      <c r="D615" s="26"/>
      <c r="E615" s="25"/>
      <c r="F615" s="26"/>
      <c r="G615" s="26"/>
      <c r="H615" s="26"/>
      <c r="I615" s="26"/>
      <c r="J615" s="26"/>
    </row>
    <row r="616" spans="1:10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 spans="1:10">
      <c r="A617" s="21"/>
      <c r="B617" s="21"/>
      <c r="C617" s="21"/>
      <c r="D617" s="21"/>
      <c r="E617" s="21"/>
      <c r="F617" s="18"/>
    </row>
    <row r="618" spans="1:10" ht="14.25">
      <c r="A618" s="254" t="s">
        <v>4929</v>
      </c>
      <c r="B618" s="254" t="s">
        <v>4930</v>
      </c>
      <c r="C618" s="254" t="s">
        <v>4931</v>
      </c>
      <c r="D618" s="322" t="s">
        <v>1907</v>
      </c>
      <c r="E618" s="196"/>
    </row>
    <row r="619" spans="1:10">
      <c r="A619" s="25"/>
      <c r="B619" s="25"/>
      <c r="C619" s="25"/>
      <c r="D619" s="304"/>
    </row>
    <row r="620" spans="1:10">
      <c r="A620" s="26"/>
      <c r="B620" s="26"/>
      <c r="C620" s="26"/>
      <c r="D620" s="335"/>
    </row>
    <row r="621" spans="1:10">
      <c r="A621" s="21"/>
      <c r="B621" s="21"/>
      <c r="C621" s="21"/>
      <c r="D621" s="593"/>
    </row>
    <row r="623" spans="1:10">
      <c r="A623" s="341" t="s">
        <v>4319</v>
      </c>
    </row>
    <row r="624" spans="1:10" ht="15.75">
      <c r="A624" s="378" t="s">
        <v>4932</v>
      </c>
    </row>
    <row r="625" spans="1:7" ht="14.25">
      <c r="B625" s="322" t="s">
        <v>1907</v>
      </c>
    </row>
    <row r="626" spans="1:7">
      <c r="B626" s="304"/>
    </row>
    <row r="627" spans="1:7">
      <c r="B627" s="335"/>
    </row>
    <row r="629" spans="1:7" ht="15.75">
      <c r="A629" s="378" t="s">
        <v>4933</v>
      </c>
    </row>
    <row r="630" spans="1:7" ht="14.25">
      <c r="B630" s="322" t="s">
        <v>1907</v>
      </c>
    </row>
    <row r="631" spans="1:7">
      <c r="B631" s="304"/>
    </row>
    <row r="632" spans="1:7">
      <c r="B632" s="335"/>
    </row>
    <row r="634" spans="1:7" ht="15.75">
      <c r="A634" s="378" t="s">
        <v>4934</v>
      </c>
    </row>
    <row r="635" spans="1:7" ht="14.25">
      <c r="A635" s="254" t="s">
        <v>2052</v>
      </c>
      <c r="B635" s="254" t="s">
        <v>2053</v>
      </c>
      <c r="C635" s="254" t="s">
        <v>2054</v>
      </c>
      <c r="D635" s="254" t="s">
        <v>2055</v>
      </c>
      <c r="E635" s="254" t="s">
        <v>2056</v>
      </c>
      <c r="F635" s="254" t="s">
        <v>40</v>
      </c>
      <c r="G635" s="322" t="s">
        <v>1907</v>
      </c>
    </row>
    <row r="636" spans="1:7">
      <c r="A636" s="25"/>
      <c r="B636" s="25"/>
      <c r="C636" s="25"/>
      <c r="D636" s="25"/>
      <c r="E636" s="25"/>
      <c r="F636" s="25"/>
      <c r="G636" s="304"/>
    </row>
    <row r="637" spans="1:7">
      <c r="A637" s="26"/>
      <c r="B637" s="26"/>
      <c r="C637" s="26"/>
      <c r="D637" s="26"/>
      <c r="E637" s="26"/>
      <c r="F637" s="26"/>
      <c r="G637" s="335"/>
    </row>
    <row r="640" spans="1:7">
      <c r="A640" s="341" t="s">
        <v>4319</v>
      </c>
    </row>
    <row r="641" spans="1:2" ht="15.75">
      <c r="A641" s="378" t="s">
        <v>4935</v>
      </c>
    </row>
    <row r="642" spans="1:2" ht="14.25">
      <c r="B642" s="322" t="s">
        <v>1907</v>
      </c>
    </row>
    <row r="643" spans="1:2">
      <c r="B643" s="304"/>
    </row>
    <row r="644" spans="1:2">
      <c r="B644" s="335"/>
    </row>
    <row r="646" spans="1:2" ht="15.75">
      <c r="A646" s="378" t="s">
        <v>4936</v>
      </c>
    </row>
    <row r="647" spans="1:2" ht="14.25">
      <c r="B647" s="322" t="s">
        <v>1907</v>
      </c>
    </row>
    <row r="648" spans="1:2">
      <c r="B648" s="304"/>
    </row>
    <row r="649" spans="1:2">
      <c r="B649" s="335"/>
    </row>
    <row r="650" spans="1:2">
      <c r="B650" s="3"/>
    </row>
    <row r="651" spans="1:2" ht="15.75">
      <c r="A651" s="378" t="s">
        <v>4937</v>
      </c>
      <c r="B651" s="3"/>
    </row>
    <row r="652" spans="1:2" ht="14.25">
      <c r="B652" s="322" t="s">
        <v>1907</v>
      </c>
    </row>
    <row r="653" spans="1:2">
      <c r="B653" s="304"/>
    </row>
    <row r="654" spans="1:2">
      <c r="B654" s="335"/>
    </row>
    <row r="656" spans="1:2" ht="15.75">
      <c r="A656" s="378" t="s">
        <v>4938</v>
      </c>
    </row>
    <row r="657" spans="1:10" ht="14.25">
      <c r="A657" s="254" t="s">
        <v>2052</v>
      </c>
      <c r="B657" s="254" t="s">
        <v>2053</v>
      </c>
      <c r="C657" s="254" t="s">
        <v>2054</v>
      </c>
      <c r="D657" s="254" t="s">
        <v>2055</v>
      </c>
      <c r="E657" s="254" t="s">
        <v>2056</v>
      </c>
      <c r="F657" s="254" t="s">
        <v>2057</v>
      </c>
      <c r="G657" s="254" t="s">
        <v>2058</v>
      </c>
      <c r="H657" s="254" t="s">
        <v>2059</v>
      </c>
      <c r="I657" s="254" t="s">
        <v>40</v>
      </c>
      <c r="J657" s="322" t="s">
        <v>1907</v>
      </c>
    </row>
    <row r="658" spans="1:10">
      <c r="A658" s="25"/>
      <c r="B658" s="25"/>
      <c r="C658" s="25"/>
      <c r="D658" s="25"/>
      <c r="E658" s="25"/>
      <c r="F658" s="25"/>
      <c r="G658" s="25"/>
      <c r="H658" s="25"/>
      <c r="I658" s="25"/>
      <c r="J658" s="304"/>
    </row>
    <row r="659" spans="1:10">
      <c r="A659" s="26"/>
      <c r="B659" s="26"/>
      <c r="C659" s="26"/>
      <c r="D659" s="26"/>
      <c r="E659" s="26"/>
      <c r="F659" s="26"/>
      <c r="G659" s="26"/>
      <c r="H659" s="26"/>
      <c r="I659" s="26"/>
      <c r="J659" s="335"/>
    </row>
    <row r="660" spans="1:10">
      <c r="A660" s="21"/>
      <c r="B660" s="21"/>
      <c r="C660" s="21"/>
      <c r="D660" s="21"/>
      <c r="E660" s="21"/>
      <c r="F660" s="21"/>
      <c r="G660" s="21"/>
      <c r="H660" s="21"/>
      <c r="I660" s="21"/>
    </row>
    <row r="662" spans="1:10">
      <c r="A662" s="341" t="s">
        <v>4320</v>
      </c>
    </row>
    <row r="663" spans="1:10" ht="15.75">
      <c r="A663" s="378" t="s">
        <v>4939</v>
      </c>
    </row>
    <row r="664" spans="1:10" ht="14.25">
      <c r="A664" s="254" t="s">
        <v>2052</v>
      </c>
      <c r="B664" s="254" t="s">
        <v>2053</v>
      </c>
      <c r="C664" s="254" t="s">
        <v>2054</v>
      </c>
      <c r="D664" s="254" t="s">
        <v>2055</v>
      </c>
      <c r="E664" s="254" t="s">
        <v>40</v>
      </c>
      <c r="F664" s="322" t="s">
        <v>1907</v>
      </c>
    </row>
    <row r="665" spans="1:10">
      <c r="E665" s="25"/>
      <c r="F665" s="304"/>
    </row>
    <row r="666" spans="1:10">
      <c r="E666" s="26"/>
      <c r="F666" s="335"/>
    </row>
    <row r="668" spans="1:10" ht="15.75">
      <c r="A668" s="378" t="s">
        <v>4940</v>
      </c>
    </row>
    <row r="669" spans="1:10" ht="14.25">
      <c r="B669" s="322" t="s">
        <v>1907</v>
      </c>
      <c r="H669" t="s">
        <v>2459</v>
      </c>
    </row>
    <row r="670" spans="1:10">
      <c r="B670" s="304"/>
    </row>
    <row r="671" spans="1:10">
      <c r="B671" s="335"/>
    </row>
    <row r="673" spans="1:10" ht="15.75">
      <c r="A673" s="378" t="s">
        <v>4941</v>
      </c>
    </row>
    <row r="674" spans="1:10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2056</v>
      </c>
      <c r="F674" s="254" t="s">
        <v>40</v>
      </c>
      <c r="G674" s="322" t="s">
        <v>1907</v>
      </c>
    </row>
    <row r="675" spans="1:10">
      <c r="F675" s="25"/>
      <c r="G675" s="304"/>
    </row>
    <row r="676" spans="1:10">
      <c r="F676" s="26"/>
      <c r="G676" s="335"/>
    </row>
    <row r="679" spans="1:10" ht="15.75">
      <c r="A679" s="378" t="s">
        <v>4942</v>
      </c>
    </row>
    <row r="680" spans="1:10" ht="14.25">
      <c r="B680" s="322" t="s">
        <v>1907</v>
      </c>
    </row>
    <row r="681" spans="1:10">
      <c r="B681" s="304"/>
    </row>
    <row r="682" spans="1:10">
      <c r="B682" s="335"/>
    </row>
    <row r="684" spans="1:10" ht="15.75">
      <c r="A684" s="378" t="s">
        <v>4943</v>
      </c>
    </row>
    <row r="685" spans="1:10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2057</v>
      </c>
      <c r="G685" s="254" t="s">
        <v>2058</v>
      </c>
      <c r="H685" s="254" t="s">
        <v>2059</v>
      </c>
      <c r="I685" s="254" t="s">
        <v>40</v>
      </c>
      <c r="J685" s="322" t="s">
        <v>1907</v>
      </c>
    </row>
    <row r="686" spans="1:10">
      <c r="A686" s="25"/>
      <c r="B686" s="25"/>
      <c r="C686" s="25"/>
      <c r="D686" s="25"/>
      <c r="E686" s="25"/>
      <c r="F686" s="25"/>
      <c r="G686" s="25"/>
      <c r="H686" s="25"/>
      <c r="I686" s="25"/>
      <c r="J686" s="304"/>
    </row>
    <row r="687" spans="1:10">
      <c r="A687" s="26"/>
      <c r="B687" s="26"/>
      <c r="C687" s="26"/>
      <c r="D687" s="26"/>
      <c r="E687" s="26"/>
      <c r="F687" s="26"/>
      <c r="G687" s="26"/>
      <c r="H687" s="26"/>
      <c r="I687" s="26"/>
      <c r="J687" s="335"/>
    </row>
    <row r="690" spans="1:1">
      <c r="A690" s="341" t="s">
        <v>4321</v>
      </c>
    </row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180BF545-E1EF-4102-926A-E9371C5DB6C0}"/>
    <hyperlink ref="A532" r:id="rId57" display="https://www.procyclingstats.com/race/tour-du-finistere/2025/overview" xr:uid="{B4F7F30C-5C00-427C-9B15-FB4FC97C3E0B}"/>
    <hyperlink ref="A537" r:id="rId58" display="https://www.procyclingstats.com/race/gp-de-plumelec/2025/overview" xr:uid="{D969F97C-6120-433C-B41E-CDFDBA960E67}"/>
    <hyperlink ref="A542" r:id="rId59" display="https://www.procyclingstats.com/race/tro-bro-leon/2025/overview" xr:uid="{699F8217-F1A8-4370-A152-E0ACCB394CBF}"/>
    <hyperlink ref="A548" r:id="rId60" display="https://www.procyclingstats.com/race/Classique-Dunkerque/2025/overview" xr:uid="{F69078A4-C6D2-4D47-A69B-AAA682B74518}"/>
    <hyperlink ref="A553" r:id="rId61" display="https://www.procyclingstats.com/race/rund-um-koln/2025/overview" xr:uid="{28D8AA08-F8B0-4E87-98E7-02B7801A2E99}"/>
    <hyperlink ref="A559" r:id="rId62" display="https://www.procyclingstats.com/race/4-jours-de-dunkerque/2025/overview" xr:uid="{31ED6439-2AF0-4ED5-BB83-E75453AF94D7}"/>
    <hyperlink ref="A565" r:id="rId63" display="https://www.procyclingstats.com/race/tour-de-hongrie/2025/overview" xr:uid="{97EE02FF-C044-4AA6-A929-43024C53FADD}"/>
    <hyperlink ref="A572" r:id="rId64" display="https://www.procyclingstats.com/race/gp-internacional-beiras-e-serra-da-estrela/2025/overview" xr:uid="{623871CD-0FF3-47BC-A480-178BA6D88B30}"/>
    <hyperlink ref="A579" r:id="rId65" display="https://www.procyclingstats.com/race/mercan-tour-classic-alpes-maritimes/2025/overview" xr:uid="{7E3179D4-B566-478D-B240-BFEB3C325243}"/>
    <hyperlink ref="A584" r:id="rId66" display="https://www.procyclingstats.com/race/international-azerbaijan-tour/2025/overview" xr:uid="{C680F8F1-CD3A-403F-8550-B941DCB6AE55}"/>
    <hyperlink ref="A590" r:id="rId67" display="https://www.procyclingstats.com/race/tour-of-estonia/2025/overview" xr:uid="{615D69B8-FF52-42C7-A18B-0D80AC83145B}"/>
    <hyperlink ref="A596" r:id="rId68" display="https://www.procyclingstats.com/race/boucles-de-la-mayenne/2025/overview" xr:uid="{4238F12F-CA75-4D9F-8139-ABD1B61B1CD1}"/>
    <hyperlink ref="A602" r:id="rId69" display="https://www.procyclingstats.com/race/tour-of-norway/2025/overview" xr:uid="{091DEA05-7C42-4853-878F-250942E4B665}"/>
    <hyperlink ref="A624" r:id="rId70" display="https://www.procyclingstats.com/race/heist-op-den-berg/2025/overview" xr:uid="{94F3FF22-54BF-431F-B777-4E45C701A059}"/>
    <hyperlink ref="A629" r:id="rId71" display="https://www.procyclingstats.com/race/brussels-cycling-classic/2025/overview" xr:uid="{522BE071-B268-4720-93E6-1415C606027A}"/>
    <hyperlink ref="A634" r:id="rId72" display="https://www.procyclingstats.com/race/tour-of-slovenia/2025/overview" xr:uid="{BDDB3368-A029-4763-AEB0-CF0D089C3E50}"/>
    <hyperlink ref="A641" r:id="rId73" display="https://www.procyclingstats.com/race/gp-du-canton-d-argovie/2025/overview" xr:uid="{45FD0CA6-2C3E-4052-9F0B-B6CEB0CD8CCC}"/>
    <hyperlink ref="A646" r:id="rId74" display="https://www.procyclingstats.com/race/dwars-door-het-hageland/2025/overview" xr:uid="{C3A775CB-E813-43BA-ACFF-721EEC92006A}"/>
    <hyperlink ref="A656" r:id="rId75" display="https://www.procyclingstats.com/race/dauphine/2025/overview" xr:uid="{0752F37E-81D3-4338-8110-81E2A709C865}"/>
    <hyperlink ref="A651" r:id="rId76" display="https://www.procyclingstats.com/race/circuit-des-xi-villes/2025/overview" xr:uid="{B7036C2F-CDCC-41A1-A2B7-C254C515636E}"/>
    <hyperlink ref="A663" r:id="rId77" display="https://www.procyclingstats.com/race/la-route-d-occitanie/2025/overview" xr:uid="{E2AAD2F2-F5F0-4BD4-B533-BCB9F93B8606}"/>
    <hyperlink ref="A668" r:id="rId78" display="https://www.procyclingstats.com/race/andorra-morabanc-classica/2025/overview" xr:uid="{0FCB62D7-C324-4C30-80B8-6AD9D80915FA}"/>
    <hyperlink ref="A673" r:id="rId79" display="https://www.procyclingstats.com/race/tour-of-belgium/2025/overview" xr:uid="{7EA03FAD-36B6-43F3-B7DC-0EADFF7C477B}"/>
    <hyperlink ref="A679" r:id="rId80" display="https://www.procyclingstats.com/race/copenhagen-sprint/2025/overview" xr:uid="{0818D7A5-AD7E-4B04-8C83-F740E18A8505}"/>
    <hyperlink ref="A684" r:id="rId81" display="https://www.procyclingstats.com/race/tour-de-suisse/2025/overview" xr:uid="{58016FD1-BBD2-4050-8566-1A592AAA1A6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2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408"/>
  <sheetViews>
    <sheetView topLeftCell="A256" zoomScaleNormal="100" workbookViewId="0">
      <pane xSplit="4" topLeftCell="E1" activePane="topRight" state="frozen"/>
      <selection pane="topRight" activeCell="K145" sqref="K145:K28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4516</v>
      </c>
      <c r="H4" s="102" t="s">
        <v>4566</v>
      </c>
      <c r="I4" s="102" t="s">
        <v>4620</v>
      </c>
      <c r="J4" s="102" t="s">
        <v>4621</v>
      </c>
      <c r="K4" s="102" t="s">
        <v>4622</v>
      </c>
      <c r="L4" s="102" t="s">
        <v>4681</v>
      </c>
      <c r="M4" s="102" t="s">
        <v>4682</v>
      </c>
      <c r="N4" s="102" t="s">
        <v>4727</v>
      </c>
      <c r="O4" s="102" t="s">
        <v>4789</v>
      </c>
      <c r="P4" s="102" t="s">
        <v>176</v>
      </c>
      <c r="Q4" s="102" t="s">
        <v>4835</v>
      </c>
      <c r="R4" s="102" t="s">
        <v>4886</v>
      </c>
    </row>
    <row r="5" spans="1:24" ht="15.75">
      <c r="A5" s="285" t="s">
        <v>1657</v>
      </c>
      <c r="B5" s="3"/>
      <c r="C5" s="3"/>
      <c r="D5" s="32">
        <f>SUM(E5:DZ5)</f>
        <v>4059.1000000000004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559">
        <v>369.70000000000005</v>
      </c>
      <c r="Q5" s="559">
        <v>289</v>
      </c>
      <c r="R5" s="559">
        <v>313.5</v>
      </c>
      <c r="S5" s="555"/>
      <c r="T5" s="555"/>
      <c r="U5" s="556"/>
      <c r="V5" s="557"/>
      <c r="W5" s="558"/>
      <c r="X5" s="556"/>
    </row>
    <row r="6" spans="1:24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559">
        <v>414.2</v>
      </c>
      <c r="Q6" s="559">
        <v>383.3</v>
      </c>
      <c r="R6" s="559">
        <v>0</v>
      </c>
      <c r="S6" s="503"/>
      <c r="T6" s="503"/>
      <c r="U6" s="556"/>
      <c r="V6" s="557"/>
      <c r="W6" s="558"/>
      <c r="X6" s="556"/>
    </row>
    <row r="7" spans="1:24" ht="15.75">
      <c r="A7" s="284" t="s">
        <v>3620</v>
      </c>
      <c r="B7" s="3"/>
      <c r="C7" s="3"/>
      <c r="D7" s="32">
        <f t="shared" si="0"/>
        <v>6231.6500000000005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559">
        <v>662.4</v>
      </c>
      <c r="Q7" s="559">
        <v>578.5</v>
      </c>
      <c r="R7" s="559">
        <v>129</v>
      </c>
      <c r="S7" s="561"/>
      <c r="T7" s="561"/>
      <c r="U7" s="556"/>
      <c r="V7" s="557"/>
      <c r="W7" s="558"/>
      <c r="X7" s="556"/>
    </row>
    <row r="8" spans="1:24" ht="15.75">
      <c r="A8" s="106" t="s">
        <v>1337</v>
      </c>
      <c r="B8" s="3"/>
      <c r="C8" s="3"/>
      <c r="D8" s="32">
        <f t="shared" si="0"/>
        <v>4981.8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559">
        <v>543.6</v>
      </c>
      <c r="Q8" s="559">
        <v>499</v>
      </c>
      <c r="R8" s="559">
        <v>106.5</v>
      </c>
      <c r="S8" s="503"/>
      <c r="T8" s="503"/>
      <c r="U8" s="403"/>
      <c r="V8" s="557"/>
      <c r="W8" s="558"/>
      <c r="X8" s="556"/>
    </row>
    <row r="9" spans="1:24" ht="15.75">
      <c r="A9" s="107" t="s">
        <v>2195</v>
      </c>
      <c r="B9" s="3"/>
      <c r="C9" s="3"/>
      <c r="D9" s="32">
        <f t="shared" si="0"/>
        <v>4359.45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559">
        <v>338.79999999999995</v>
      </c>
      <c r="Q9" s="559">
        <v>447.2</v>
      </c>
      <c r="R9" s="559">
        <v>43.8</v>
      </c>
      <c r="S9" s="562"/>
      <c r="T9" s="562"/>
      <c r="U9" s="556"/>
      <c r="V9" s="557"/>
      <c r="W9" s="558"/>
      <c r="X9" s="556"/>
    </row>
    <row r="10" spans="1:24" ht="15.75">
      <c r="A10" s="285" t="s">
        <v>1</v>
      </c>
      <c r="B10" s="3"/>
      <c r="C10" s="3"/>
      <c r="D10" s="32">
        <f t="shared" si="0"/>
        <v>2873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559">
        <v>421</v>
      </c>
      <c r="Q10" s="559">
        <v>302.29999999999995</v>
      </c>
      <c r="R10" s="559">
        <v>29.700000000000003</v>
      </c>
      <c r="S10" s="555"/>
      <c r="T10" s="555"/>
      <c r="U10" s="556"/>
      <c r="V10" s="557"/>
      <c r="W10" s="558"/>
      <c r="X10" s="556"/>
    </row>
    <row r="11" spans="1:24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559">
        <v>476</v>
      </c>
      <c r="Q11" s="559">
        <v>318</v>
      </c>
      <c r="R11" s="559">
        <v>0</v>
      </c>
      <c r="S11" s="555"/>
      <c r="T11" s="555"/>
      <c r="U11" s="556"/>
      <c r="V11" s="557"/>
      <c r="W11" s="558"/>
      <c r="X11" s="556"/>
    </row>
    <row r="12" spans="1:24" ht="15.75">
      <c r="A12" s="285" t="s">
        <v>1664</v>
      </c>
      <c r="B12" s="3"/>
      <c r="C12" s="3"/>
      <c r="D12" s="32">
        <f t="shared" si="0"/>
        <v>4510.3999999999996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559">
        <v>638.5</v>
      </c>
      <c r="Q12" s="559">
        <v>447.2</v>
      </c>
      <c r="R12" s="559">
        <v>1.4</v>
      </c>
      <c r="S12" s="555"/>
      <c r="T12" s="555"/>
      <c r="U12" s="556"/>
      <c r="V12" s="557"/>
      <c r="W12" s="558"/>
      <c r="X12" s="556"/>
    </row>
    <row r="13" spans="1:24" ht="15.75">
      <c r="A13" s="284" t="s">
        <v>3621</v>
      </c>
      <c r="B13" s="3"/>
      <c r="C13" s="3"/>
      <c r="D13" s="32">
        <f t="shared" si="0"/>
        <v>5076.0000000000009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559">
        <v>579.1</v>
      </c>
      <c r="Q13" s="559">
        <v>476.70000000000005</v>
      </c>
      <c r="R13" s="559">
        <v>1.1000000000000001</v>
      </c>
      <c r="S13" s="561"/>
      <c r="T13" s="561"/>
      <c r="U13" s="556"/>
      <c r="V13" s="557"/>
      <c r="W13" s="558"/>
      <c r="X13" s="556"/>
    </row>
    <row r="14" spans="1:24" ht="15.75">
      <c r="A14" s="107" t="s">
        <v>2717</v>
      </c>
      <c r="B14" s="3"/>
      <c r="C14" s="3"/>
      <c r="D14" s="32">
        <f t="shared" si="0"/>
        <v>5843.4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559">
        <v>286</v>
      </c>
      <c r="Q14" s="559">
        <v>485.85</v>
      </c>
      <c r="R14" s="559">
        <v>194.7</v>
      </c>
      <c r="S14" s="562"/>
      <c r="T14" s="562"/>
      <c r="U14" s="556"/>
      <c r="V14" s="557"/>
      <c r="W14" s="558"/>
      <c r="X14" s="556"/>
    </row>
    <row r="15" spans="1:24" ht="15.75">
      <c r="A15" s="107" t="s">
        <v>3622</v>
      </c>
      <c r="B15" s="3"/>
      <c r="C15" s="3"/>
      <c r="D15" s="32">
        <f t="shared" si="0"/>
        <v>5538.2000000000007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559">
        <v>358.6</v>
      </c>
      <c r="Q15" s="559">
        <v>503.09999999999997</v>
      </c>
      <c r="R15" s="559">
        <v>111.40000000000002</v>
      </c>
      <c r="S15" s="562"/>
      <c r="T15" s="562"/>
      <c r="U15" s="556"/>
      <c r="V15" s="557"/>
      <c r="W15" s="558"/>
      <c r="X15" s="556"/>
    </row>
    <row r="16" spans="1:24" ht="15.75">
      <c r="A16" s="106" t="s">
        <v>1342</v>
      </c>
      <c r="B16" s="3"/>
      <c r="C16" s="3"/>
      <c r="D16" s="32">
        <f t="shared" si="0"/>
        <v>5475.2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559">
        <v>358.5</v>
      </c>
      <c r="Q16" s="559">
        <v>436</v>
      </c>
      <c r="R16" s="559">
        <v>25.2</v>
      </c>
      <c r="S16" s="503"/>
      <c r="T16" s="503"/>
      <c r="U16" s="556"/>
      <c r="V16" s="557"/>
      <c r="W16" s="558"/>
      <c r="X16" s="556"/>
    </row>
    <row r="17" spans="1:24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559">
        <v>591.20000000000005</v>
      </c>
      <c r="Q17" s="559">
        <v>546.15</v>
      </c>
      <c r="R17" s="559">
        <v>0</v>
      </c>
      <c r="S17" s="562"/>
      <c r="T17" s="562"/>
      <c r="U17" s="556"/>
      <c r="V17" s="557"/>
      <c r="W17" s="558"/>
      <c r="X17" s="556"/>
    </row>
    <row r="18" spans="1:24" ht="15.75">
      <c r="A18" s="107" t="s">
        <v>675</v>
      </c>
      <c r="B18" s="3"/>
      <c r="C18" s="3"/>
      <c r="D18" s="32">
        <f t="shared" si="0"/>
        <v>5587.4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559">
        <v>291.7</v>
      </c>
      <c r="Q18" s="559">
        <v>429.5</v>
      </c>
      <c r="R18" s="559">
        <v>189.9</v>
      </c>
      <c r="S18" s="562"/>
      <c r="T18" s="562"/>
      <c r="U18" s="556"/>
      <c r="V18" s="557"/>
      <c r="W18" s="558"/>
      <c r="X18" s="556"/>
    </row>
    <row r="19" spans="1:24" ht="15.75">
      <c r="A19" s="107" t="s">
        <v>2707</v>
      </c>
      <c r="B19" s="3"/>
      <c r="C19" s="3"/>
      <c r="D19" s="32">
        <f t="shared" si="0"/>
        <v>3855.5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559">
        <v>503</v>
      </c>
      <c r="Q19" s="559">
        <v>408.4</v>
      </c>
      <c r="R19" s="559">
        <v>1.3</v>
      </c>
      <c r="S19" s="562"/>
      <c r="T19" s="562"/>
      <c r="U19" s="556"/>
      <c r="V19" s="557"/>
      <c r="W19" s="558"/>
      <c r="X19" s="556"/>
    </row>
    <row r="20" spans="1:24" ht="15.75">
      <c r="A20" s="284" t="s">
        <v>3623</v>
      </c>
      <c r="B20" s="3"/>
      <c r="C20" s="3"/>
      <c r="D20" s="32">
        <f t="shared" si="0"/>
        <v>5415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559">
        <v>374.5</v>
      </c>
      <c r="Q20" s="559">
        <v>285.60000000000002</v>
      </c>
      <c r="R20" s="559">
        <v>65.7</v>
      </c>
      <c r="S20" s="561"/>
      <c r="T20" s="561"/>
      <c r="U20" s="556"/>
      <c r="V20" s="557"/>
      <c r="W20" s="558"/>
      <c r="X20" s="556"/>
    </row>
    <row r="21" spans="1:24" ht="15.75">
      <c r="A21" s="285" t="s">
        <v>1653</v>
      </c>
      <c r="B21" s="3"/>
      <c r="C21" s="3"/>
      <c r="D21" s="32">
        <f t="shared" si="0"/>
        <v>5562.1500000000005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559">
        <v>528.70000000000005</v>
      </c>
      <c r="Q21" s="559">
        <v>630.30000000000007</v>
      </c>
      <c r="R21" s="559">
        <v>56.20000000000001</v>
      </c>
      <c r="S21" s="555"/>
      <c r="T21" s="555"/>
      <c r="U21" s="556"/>
      <c r="V21" s="557"/>
      <c r="W21" s="558"/>
      <c r="X21" s="556"/>
    </row>
    <row r="22" spans="1:24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559">
        <v>568.85</v>
      </c>
      <c r="Q22" s="559">
        <v>360</v>
      </c>
      <c r="R22" s="559">
        <v>0</v>
      </c>
      <c r="S22" s="562"/>
      <c r="T22" s="562"/>
      <c r="U22" s="556"/>
      <c r="V22" s="557"/>
      <c r="W22" s="558"/>
      <c r="X22" s="556"/>
    </row>
    <row r="23" spans="1:24" ht="15.75">
      <c r="A23" s="107" t="s">
        <v>153</v>
      </c>
      <c r="B23" s="3"/>
      <c r="C23" s="3"/>
      <c r="D23" s="32">
        <f t="shared" si="0"/>
        <v>5556.2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559">
        <v>274</v>
      </c>
      <c r="Q23" s="559">
        <v>259.2</v>
      </c>
      <c r="R23" s="559">
        <v>168</v>
      </c>
      <c r="S23" s="562"/>
      <c r="T23" s="562"/>
      <c r="U23" s="556"/>
      <c r="V23" s="557"/>
      <c r="W23" s="558"/>
      <c r="X23" s="556"/>
    </row>
    <row r="24" spans="1:24" ht="15.75">
      <c r="A24" s="285" t="s">
        <v>1665</v>
      </c>
      <c r="B24" s="3"/>
      <c r="C24" s="3"/>
      <c r="D24" s="32">
        <f t="shared" si="0"/>
        <v>3456.7999999999997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559">
        <v>441.99999999999994</v>
      </c>
      <c r="Q24" s="559">
        <v>257</v>
      </c>
      <c r="R24" s="559">
        <v>285.2</v>
      </c>
      <c r="S24" s="555"/>
      <c r="T24" s="555"/>
      <c r="U24" s="556"/>
      <c r="V24" s="557"/>
      <c r="W24" s="558"/>
      <c r="X24" s="556"/>
    </row>
    <row r="25" spans="1:24" ht="15.75">
      <c r="A25" s="284" t="s">
        <v>3624</v>
      </c>
      <c r="B25" s="3"/>
      <c r="C25" s="3"/>
      <c r="D25" s="32">
        <f t="shared" si="0"/>
        <v>4592.6500000000005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559">
        <v>512.4</v>
      </c>
      <c r="Q25" s="559">
        <v>464.3</v>
      </c>
      <c r="R25" s="559">
        <v>83.6</v>
      </c>
      <c r="S25" s="561"/>
      <c r="T25" s="561"/>
      <c r="U25" s="556"/>
      <c r="V25" s="557"/>
      <c r="W25" s="558"/>
      <c r="X25" s="556"/>
    </row>
    <row r="26" spans="1:24" ht="15.75">
      <c r="A26" s="107" t="s">
        <v>2212</v>
      </c>
      <c r="B26" s="3"/>
      <c r="C26" s="3"/>
      <c r="D26" s="32">
        <f t="shared" si="0"/>
        <v>5343.4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559">
        <v>630</v>
      </c>
      <c r="Q26" s="559">
        <v>427.1</v>
      </c>
      <c r="R26" s="559">
        <v>110.4</v>
      </c>
      <c r="S26" s="562"/>
      <c r="T26" s="562"/>
      <c r="U26" s="556"/>
      <c r="V26" s="557"/>
      <c r="W26" s="558"/>
      <c r="X26" s="556"/>
    </row>
    <row r="27" spans="1:24" ht="15.75">
      <c r="A27" s="284" t="s">
        <v>3625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559">
        <v>357.70000000000005</v>
      </c>
      <c r="Q27" s="559">
        <v>312</v>
      </c>
      <c r="R27" s="559">
        <v>82.5</v>
      </c>
      <c r="S27" s="561"/>
      <c r="T27" s="561"/>
      <c r="U27" s="556"/>
      <c r="V27" s="557"/>
      <c r="W27" s="558"/>
      <c r="X27" s="556"/>
    </row>
    <row r="28" spans="1:24" ht="15.75">
      <c r="A28" s="107" t="s">
        <v>2720</v>
      </c>
      <c r="B28" s="3"/>
      <c r="C28" s="3"/>
      <c r="D28" s="32">
        <f t="shared" si="0"/>
        <v>4987.3500000000004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559">
        <v>365</v>
      </c>
      <c r="Q28" s="559">
        <v>589.5</v>
      </c>
      <c r="R28" s="559">
        <v>90</v>
      </c>
      <c r="S28" s="562"/>
      <c r="T28" s="562"/>
      <c r="U28" s="556"/>
      <c r="V28" s="557"/>
      <c r="W28" s="558"/>
      <c r="X28" s="556"/>
    </row>
    <row r="29" spans="1:24" ht="15.75">
      <c r="A29" s="285" t="s">
        <v>1661</v>
      </c>
      <c r="B29" s="3"/>
      <c r="C29" s="3"/>
      <c r="D29" s="32">
        <f t="shared" si="0"/>
        <v>3577.2000000000007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559">
        <v>459.29999999999995</v>
      </c>
      <c r="Q29" s="559">
        <v>253.29999999999998</v>
      </c>
      <c r="R29" s="559">
        <v>4.8</v>
      </c>
      <c r="S29" s="555"/>
      <c r="T29" s="555"/>
      <c r="U29" s="556"/>
      <c r="V29" s="557"/>
      <c r="W29" s="558"/>
      <c r="X29" s="556"/>
    </row>
    <row r="30" spans="1:24" ht="15.75">
      <c r="A30" s="285" t="s">
        <v>11</v>
      </c>
      <c r="B30" s="3"/>
      <c r="C30" s="3"/>
      <c r="D30" s="32">
        <f t="shared" si="0"/>
        <v>3806.8999999999996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559">
        <v>433</v>
      </c>
      <c r="Q30" s="559">
        <v>407.5</v>
      </c>
      <c r="R30" s="559">
        <v>105</v>
      </c>
      <c r="S30" s="555"/>
      <c r="T30" s="555"/>
      <c r="U30" s="556"/>
      <c r="V30" s="557"/>
      <c r="W30" s="558"/>
      <c r="X30" s="556"/>
    </row>
    <row r="31" spans="1:24" ht="15.75">
      <c r="A31" s="107" t="s">
        <v>2197</v>
      </c>
      <c r="B31" s="3"/>
      <c r="C31" s="3"/>
      <c r="D31" s="32">
        <f t="shared" si="0"/>
        <v>5107.95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559">
        <v>398.3</v>
      </c>
      <c r="Q31" s="559">
        <v>311.60000000000002</v>
      </c>
      <c r="R31" s="559">
        <v>221.7</v>
      </c>
      <c r="S31" s="562"/>
      <c r="T31" s="562"/>
      <c r="U31" s="556"/>
      <c r="V31" s="557"/>
      <c r="W31" s="558"/>
      <c r="X31" s="556"/>
    </row>
    <row r="32" spans="1:24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559">
        <v>533.19999999999993</v>
      </c>
      <c r="Q32" s="559">
        <v>701.4</v>
      </c>
      <c r="R32" s="559">
        <v>0</v>
      </c>
      <c r="S32" s="555"/>
      <c r="T32" s="555"/>
      <c r="U32" s="556"/>
      <c r="V32" s="557"/>
      <c r="W32" s="558"/>
      <c r="X32" s="556"/>
    </row>
    <row r="33" spans="1:24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559">
        <v>407.40000000000003</v>
      </c>
      <c r="Q33" s="559">
        <v>416.4</v>
      </c>
      <c r="R33" s="559">
        <v>0</v>
      </c>
      <c r="S33" s="503"/>
      <c r="T33" s="503"/>
      <c r="U33" s="556"/>
      <c r="V33" s="557"/>
      <c r="W33" s="558"/>
      <c r="X33" s="556"/>
    </row>
    <row r="34" spans="1:24" ht="15.75">
      <c r="A34" s="107" t="s">
        <v>633</v>
      </c>
      <c r="B34" s="3"/>
      <c r="C34" s="3"/>
      <c r="D34" s="32">
        <f t="shared" si="0"/>
        <v>4673.1500000000005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559">
        <v>619.45000000000005</v>
      </c>
      <c r="Q34" s="559">
        <v>389.09999999999997</v>
      </c>
      <c r="R34" s="559">
        <v>168</v>
      </c>
      <c r="S34" s="562"/>
      <c r="T34" s="562"/>
      <c r="U34" s="556"/>
      <c r="V34" s="557"/>
      <c r="W34" s="558"/>
      <c r="X34" s="556"/>
    </row>
    <row r="35" spans="1:24" ht="15.75">
      <c r="A35" s="285" t="s">
        <v>1658</v>
      </c>
      <c r="B35" s="3"/>
      <c r="C35" s="3"/>
      <c r="D35" s="32">
        <f t="shared" si="0"/>
        <v>4500.75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559">
        <v>408.70000000000005</v>
      </c>
      <c r="Q35" s="559">
        <v>281.2</v>
      </c>
      <c r="R35" s="559">
        <v>38.5</v>
      </c>
      <c r="S35" s="555"/>
      <c r="T35" s="555"/>
      <c r="U35" s="556"/>
      <c r="V35" s="557"/>
      <c r="W35" s="558"/>
      <c r="X35" s="556"/>
    </row>
    <row r="36" spans="1:24" ht="15.75">
      <c r="A36" s="107" t="s">
        <v>2716</v>
      </c>
      <c r="B36" s="3"/>
      <c r="C36" s="3"/>
      <c r="D36" s="32">
        <f t="shared" si="0"/>
        <v>4497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559">
        <v>558.5</v>
      </c>
      <c r="Q36" s="559">
        <v>381.1</v>
      </c>
      <c r="R36" s="559">
        <v>99.5</v>
      </c>
      <c r="S36" s="562"/>
      <c r="T36" s="562"/>
      <c r="U36" s="556"/>
      <c r="V36" s="557"/>
      <c r="W36" s="558"/>
      <c r="X36" s="556"/>
    </row>
    <row r="37" spans="1:24" ht="15.75">
      <c r="A37" s="284" t="s">
        <v>3626</v>
      </c>
      <c r="B37" s="3"/>
      <c r="C37" s="3"/>
      <c r="D37" s="32">
        <f t="shared" si="0"/>
        <v>3804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559">
        <v>409.5</v>
      </c>
      <c r="Q37" s="559">
        <v>465.5</v>
      </c>
      <c r="R37" s="559">
        <v>90</v>
      </c>
      <c r="S37" s="561"/>
      <c r="T37" s="561"/>
      <c r="U37" s="556"/>
      <c r="V37" s="557"/>
      <c r="W37" s="558"/>
      <c r="X37" s="556"/>
    </row>
    <row r="38" spans="1:24" ht="15.75">
      <c r="A38" s="107" t="s">
        <v>687</v>
      </c>
      <c r="B38" s="3"/>
      <c r="C38" s="3"/>
      <c r="D38" s="32">
        <f t="shared" si="0"/>
        <v>4833.1000000000004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559">
        <v>458.6</v>
      </c>
      <c r="Q38" s="559">
        <v>572.75</v>
      </c>
      <c r="R38" s="559">
        <v>187.5</v>
      </c>
      <c r="S38" s="562"/>
      <c r="T38" s="562"/>
      <c r="U38" s="556"/>
      <c r="V38" s="557"/>
      <c r="W38" s="558"/>
      <c r="X38" s="556"/>
    </row>
    <row r="39" spans="1:24" ht="15.75">
      <c r="A39" s="107" t="s">
        <v>639</v>
      </c>
      <c r="B39" s="3"/>
      <c r="C39" s="3"/>
      <c r="D39" s="32">
        <f t="shared" si="0"/>
        <v>3281.7999999999997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559">
        <v>159</v>
      </c>
      <c r="Q39" s="559">
        <v>331.25</v>
      </c>
      <c r="R39" s="559">
        <v>33.15</v>
      </c>
      <c r="S39" s="562"/>
      <c r="T39" s="562"/>
      <c r="U39" s="556"/>
      <c r="V39" s="557"/>
      <c r="W39" s="558"/>
      <c r="X39" s="556"/>
    </row>
    <row r="40" spans="1:24" ht="15.75">
      <c r="A40" s="284" t="s">
        <v>3655</v>
      </c>
      <c r="B40" s="3"/>
      <c r="C40" s="3"/>
      <c r="D40" s="32">
        <f t="shared" si="0"/>
        <v>4916.6000000000004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559">
        <v>516.1</v>
      </c>
      <c r="Q40" s="559">
        <v>465.7</v>
      </c>
      <c r="R40" s="559">
        <v>243.6</v>
      </c>
      <c r="S40" s="561"/>
      <c r="T40" s="561"/>
      <c r="U40" s="556"/>
      <c r="V40" s="557"/>
      <c r="W40" s="558"/>
      <c r="X40" s="556"/>
    </row>
    <row r="41" spans="1:24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559">
        <v>475.2</v>
      </c>
      <c r="Q41" s="559">
        <v>403.00000000000006</v>
      </c>
      <c r="R41" s="559">
        <v>0</v>
      </c>
      <c r="S41" s="555"/>
      <c r="T41" s="555"/>
      <c r="U41" s="556"/>
      <c r="V41" s="557"/>
      <c r="W41" s="558"/>
      <c r="X41" s="556"/>
    </row>
    <row r="42" spans="1:24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559">
        <v>452.6</v>
      </c>
      <c r="Q42" s="559">
        <v>423.5</v>
      </c>
      <c r="R42" s="559">
        <v>0</v>
      </c>
      <c r="S42" s="562"/>
      <c r="T42" s="562"/>
      <c r="U42" s="556"/>
      <c r="V42" s="557"/>
      <c r="W42" s="558"/>
      <c r="X42" s="556"/>
    </row>
    <row r="43" spans="1:24" ht="15.75">
      <c r="A43" s="284" t="s">
        <v>3627</v>
      </c>
      <c r="B43" s="3"/>
      <c r="C43" s="3"/>
      <c r="D43" s="32">
        <f t="shared" si="0"/>
        <v>3741.7999999999997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559">
        <v>602.5</v>
      </c>
      <c r="Q43" s="559">
        <v>557.6</v>
      </c>
      <c r="R43" s="559">
        <v>30.599999999999998</v>
      </c>
      <c r="S43" s="561"/>
      <c r="T43" s="561"/>
      <c r="U43" s="556"/>
      <c r="V43" s="557"/>
      <c r="W43" s="558"/>
      <c r="X43" s="556"/>
    </row>
    <row r="44" spans="1:24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559">
        <v>429.99999999999994</v>
      </c>
      <c r="Q44" s="559">
        <v>484.75</v>
      </c>
      <c r="R44" s="559">
        <v>0</v>
      </c>
      <c r="S44" s="562"/>
      <c r="T44" s="562"/>
      <c r="U44" s="556"/>
      <c r="V44" s="557"/>
      <c r="W44" s="558"/>
      <c r="X44" s="556"/>
    </row>
    <row r="45" spans="1:24" ht="15.75">
      <c r="A45" s="284" t="s">
        <v>3628</v>
      </c>
      <c r="B45" s="3"/>
      <c r="C45" s="3"/>
      <c r="D45" s="32">
        <f t="shared" si="0"/>
        <v>5022.4500000000007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559">
        <v>458.9</v>
      </c>
      <c r="Q45" s="559">
        <v>307</v>
      </c>
      <c r="R45" s="559">
        <v>171.6</v>
      </c>
      <c r="S45" s="561"/>
      <c r="T45" s="561"/>
      <c r="U45" s="556"/>
      <c r="V45" s="557"/>
      <c r="W45" s="558"/>
      <c r="X45" s="556"/>
    </row>
    <row r="46" spans="1:24" ht="15.75">
      <c r="A46" s="285" t="s">
        <v>1654</v>
      </c>
      <c r="B46" s="3"/>
      <c r="C46" s="3"/>
      <c r="D46" s="32">
        <f t="shared" si="0"/>
        <v>2849.6500000000005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559">
        <v>404.7</v>
      </c>
      <c r="Q46" s="559">
        <v>198.00000000000003</v>
      </c>
      <c r="R46" s="559">
        <v>142.79999999999998</v>
      </c>
      <c r="S46" s="555"/>
      <c r="T46" s="555"/>
      <c r="U46" s="556"/>
      <c r="V46" s="557"/>
      <c r="W46" s="558"/>
      <c r="X46" s="556"/>
    </row>
    <row r="47" spans="1:24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559">
        <v>622.29999999999995</v>
      </c>
      <c r="Q47" s="559">
        <v>503.2</v>
      </c>
      <c r="R47" s="559">
        <v>0</v>
      </c>
      <c r="S47" s="555"/>
      <c r="T47" s="555"/>
      <c r="U47" s="556"/>
      <c r="V47" s="557"/>
      <c r="W47" s="558"/>
      <c r="X47" s="556"/>
    </row>
    <row r="48" spans="1:24" ht="15.75">
      <c r="A48" s="284" t="s">
        <v>3629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559">
        <v>379</v>
      </c>
      <c r="Q48" s="559">
        <v>279.60000000000002</v>
      </c>
      <c r="R48" s="559">
        <v>0</v>
      </c>
      <c r="S48" s="561"/>
      <c r="T48" s="561"/>
      <c r="U48" s="556"/>
      <c r="V48" s="557"/>
      <c r="W48" s="558"/>
      <c r="X48" s="556"/>
    </row>
    <row r="49" spans="1:24" ht="15.75">
      <c r="A49" s="107" t="s">
        <v>162</v>
      </c>
      <c r="B49" s="3"/>
      <c r="C49" s="3"/>
      <c r="D49" s="32">
        <f t="shared" si="0"/>
        <v>3854.5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559">
        <v>401.3</v>
      </c>
      <c r="Q49" s="559">
        <v>319</v>
      </c>
      <c r="R49" s="559">
        <v>19.5</v>
      </c>
      <c r="S49" s="562"/>
      <c r="T49" s="562"/>
      <c r="U49" s="556"/>
      <c r="V49" s="557"/>
      <c r="W49" s="558"/>
      <c r="X49" s="556"/>
    </row>
    <row r="50" spans="1:24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559">
        <v>448.7</v>
      </c>
      <c r="Q50" s="559">
        <v>358.6</v>
      </c>
      <c r="R50" s="559">
        <v>0</v>
      </c>
      <c r="S50" s="562"/>
      <c r="T50" s="562"/>
      <c r="U50" s="556"/>
      <c r="V50" s="557"/>
      <c r="W50" s="558"/>
      <c r="X50" s="556"/>
    </row>
    <row r="51" spans="1:24" ht="15.75">
      <c r="A51" s="284" t="s">
        <v>3630</v>
      </c>
      <c r="B51" s="3"/>
      <c r="C51" s="3"/>
      <c r="D51" s="32">
        <f t="shared" si="0"/>
        <v>6307.4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559">
        <v>587.09999999999991</v>
      </c>
      <c r="Q51" s="559">
        <v>350.4</v>
      </c>
      <c r="R51" s="559">
        <v>132</v>
      </c>
      <c r="S51" s="561"/>
      <c r="T51" s="561"/>
      <c r="U51" s="556"/>
      <c r="V51" s="557"/>
      <c r="W51" s="558"/>
      <c r="X51" s="556"/>
    </row>
    <row r="52" spans="1:24" ht="15.75">
      <c r="A52" s="107" t="s">
        <v>2719</v>
      </c>
      <c r="B52" s="3"/>
      <c r="C52" s="3"/>
      <c r="D52" s="32">
        <f t="shared" si="0"/>
        <v>4639.5999999999995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559">
        <v>664.39999999999986</v>
      </c>
      <c r="Q52" s="559">
        <v>468.8</v>
      </c>
      <c r="R52" s="559">
        <v>25.2</v>
      </c>
      <c r="S52" s="562"/>
      <c r="T52" s="562"/>
      <c r="U52" s="556"/>
      <c r="V52" s="557"/>
      <c r="W52" s="558"/>
      <c r="X52" s="556"/>
    </row>
    <row r="53" spans="1:24" ht="15.75">
      <c r="A53" s="107" t="s">
        <v>2220</v>
      </c>
      <c r="B53" s="3"/>
      <c r="C53" s="3"/>
      <c r="D53" s="32">
        <f t="shared" si="0"/>
        <v>5114.0000000000009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559">
        <v>593.1</v>
      </c>
      <c r="Q53" s="559">
        <v>544.69999999999993</v>
      </c>
      <c r="R53" s="559">
        <v>50.3</v>
      </c>
      <c r="S53" s="562"/>
      <c r="T53" s="562"/>
      <c r="U53" s="556"/>
      <c r="V53" s="557"/>
      <c r="W53" s="558"/>
      <c r="X53" s="556"/>
    </row>
    <row r="54" spans="1:24" ht="15.75">
      <c r="A54" s="107" t="s">
        <v>2711</v>
      </c>
      <c r="B54" s="3"/>
      <c r="C54" s="3"/>
      <c r="D54" s="32">
        <f t="shared" si="0"/>
        <v>5154.6000000000004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559">
        <v>352.7</v>
      </c>
      <c r="Q54" s="559">
        <v>369.79999999999995</v>
      </c>
      <c r="R54" s="559">
        <v>120.10000000000001</v>
      </c>
      <c r="S54" s="562"/>
      <c r="T54" s="562"/>
      <c r="U54" s="556"/>
      <c r="V54" s="557"/>
      <c r="W54" s="558"/>
      <c r="X54" s="556"/>
    </row>
    <row r="55" spans="1:24" ht="15.75">
      <c r="A55" s="284" t="s">
        <v>3631</v>
      </c>
      <c r="B55" s="3"/>
      <c r="C55" s="3"/>
      <c r="D55" s="32">
        <f t="shared" si="0"/>
        <v>5171.55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559">
        <v>394.3</v>
      </c>
      <c r="Q55" s="559">
        <v>473.3</v>
      </c>
      <c r="R55" s="559">
        <v>98.199999999999989</v>
      </c>
      <c r="S55" s="561"/>
      <c r="T55" s="561"/>
      <c r="U55" s="556"/>
      <c r="V55" s="557"/>
      <c r="W55" s="558"/>
      <c r="X55" s="556"/>
    </row>
    <row r="56" spans="1:24" ht="15.75">
      <c r="A56" s="107" t="s">
        <v>2200</v>
      </c>
      <c r="B56" s="3"/>
      <c r="C56" s="3"/>
      <c r="D56" s="32">
        <f t="shared" si="0"/>
        <v>5310.2499999999991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559">
        <v>664</v>
      </c>
      <c r="Q56" s="559">
        <v>434.5</v>
      </c>
      <c r="R56" s="559">
        <v>11.700000000000001</v>
      </c>
      <c r="S56" s="562"/>
      <c r="T56" s="562"/>
      <c r="U56" s="556"/>
      <c r="V56" s="557"/>
      <c r="W56" s="558"/>
      <c r="X56" s="556"/>
    </row>
    <row r="57" spans="1:24" ht="15.75">
      <c r="A57" s="284" t="s">
        <v>3632</v>
      </c>
      <c r="B57" s="3"/>
      <c r="C57" s="3"/>
      <c r="D57" s="32">
        <f t="shared" si="0"/>
        <v>4719.3499999999995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559">
        <v>356.8</v>
      </c>
      <c r="Q57" s="559">
        <v>325.8</v>
      </c>
      <c r="R57" s="559">
        <v>191.5</v>
      </c>
      <c r="S57" s="561"/>
      <c r="T57" s="561"/>
      <c r="U57" s="556"/>
      <c r="V57" s="557"/>
      <c r="W57" s="558"/>
      <c r="X57" s="556"/>
    </row>
    <row r="58" spans="1:24" ht="15.75">
      <c r="A58" s="107" t="s">
        <v>2733</v>
      </c>
      <c r="B58" s="3"/>
      <c r="C58" s="3"/>
      <c r="D58" s="32">
        <f t="shared" si="0"/>
        <v>4853.8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559">
        <v>412.3</v>
      </c>
      <c r="Q58" s="559">
        <v>303</v>
      </c>
      <c r="R58" s="559">
        <v>49.500000000000007</v>
      </c>
      <c r="S58" s="562"/>
      <c r="T58" s="562"/>
      <c r="U58" s="556"/>
      <c r="V58" s="557"/>
      <c r="W58" s="558"/>
      <c r="X58" s="556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559">
        <v>601.20000000000005</v>
      </c>
      <c r="Q59" s="559">
        <v>353.70000000000005</v>
      </c>
      <c r="R59" s="559">
        <v>0</v>
      </c>
      <c r="S59" s="562"/>
      <c r="T59" s="562"/>
      <c r="U59" s="556"/>
      <c r="V59" s="557"/>
      <c r="W59" s="558"/>
      <c r="X59" s="556"/>
    </row>
    <row r="60" spans="1:24" ht="15.75">
      <c r="A60" s="107" t="s">
        <v>2732</v>
      </c>
      <c r="B60" s="3"/>
      <c r="C60" s="3"/>
      <c r="D60" s="32">
        <f t="shared" si="0"/>
        <v>4588.5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559">
        <v>251.20000000000002</v>
      </c>
      <c r="Q60" s="559">
        <v>346.1</v>
      </c>
      <c r="R60" s="559">
        <v>180</v>
      </c>
      <c r="S60" s="562"/>
      <c r="T60" s="562"/>
      <c r="U60" s="556"/>
      <c r="V60" s="557"/>
      <c r="W60" s="558"/>
      <c r="X60" s="556"/>
    </row>
    <row r="61" spans="1:24" ht="15.75">
      <c r="A61" s="285" t="s">
        <v>2325</v>
      </c>
      <c r="B61" s="3"/>
      <c r="C61" s="3"/>
      <c r="D61" s="32">
        <f t="shared" si="0"/>
        <v>4839.0999999999995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559">
        <v>519.90000000000009</v>
      </c>
      <c r="Q61" s="559">
        <v>583.9</v>
      </c>
      <c r="R61" s="559">
        <v>30.7</v>
      </c>
      <c r="S61" s="555"/>
      <c r="T61" s="555"/>
      <c r="U61" s="556"/>
      <c r="V61" s="557"/>
      <c r="W61" s="558"/>
      <c r="X61" s="556"/>
    </row>
    <row r="62" spans="1:24" ht="15.75">
      <c r="A62" s="107" t="s">
        <v>3633</v>
      </c>
      <c r="B62" s="3"/>
      <c r="C62" s="3"/>
      <c r="D62" s="32">
        <f t="shared" si="0"/>
        <v>4881.6000000000004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559">
        <v>689.19999999999982</v>
      </c>
      <c r="Q62" s="559">
        <v>515.80000000000007</v>
      </c>
      <c r="R62" s="559">
        <v>42</v>
      </c>
      <c r="S62" s="562"/>
      <c r="T62" s="562"/>
      <c r="U62" s="556"/>
      <c r="V62" s="557"/>
      <c r="W62" s="558"/>
      <c r="X62" s="556"/>
    </row>
    <row r="63" spans="1:24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559">
        <v>540.79999999999995</v>
      </c>
      <c r="Q63" s="559">
        <v>474.2</v>
      </c>
      <c r="R63" s="559">
        <v>0</v>
      </c>
      <c r="S63" s="562"/>
      <c r="T63" s="562"/>
      <c r="U63" s="556"/>
      <c r="V63" s="557"/>
      <c r="W63" s="558"/>
      <c r="X63" s="556"/>
    </row>
    <row r="64" spans="1:24" ht="15.75">
      <c r="A64" s="107" t="s">
        <v>700</v>
      </c>
      <c r="B64" s="3"/>
      <c r="C64" s="3"/>
      <c r="D64" s="32">
        <f t="shared" si="0"/>
        <v>5697.1000000000013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559">
        <v>412.3</v>
      </c>
      <c r="Q64" s="559">
        <v>376.6</v>
      </c>
      <c r="R64" s="559">
        <v>297.3</v>
      </c>
      <c r="S64" s="562"/>
      <c r="T64" s="562"/>
      <c r="U64" s="556"/>
      <c r="V64" s="557"/>
      <c r="W64" s="558"/>
      <c r="X64" s="556"/>
    </row>
    <row r="65" spans="1:24" ht="15.75">
      <c r="A65" s="284" t="s">
        <v>21</v>
      </c>
      <c r="B65" s="3"/>
      <c r="C65" s="3"/>
      <c r="D65" s="32">
        <f t="shared" si="0"/>
        <v>4742.8999999999996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559">
        <v>558.09999999999991</v>
      </c>
      <c r="Q65" s="559">
        <v>477.9</v>
      </c>
      <c r="R65" s="559">
        <v>82.5</v>
      </c>
      <c r="S65" s="561"/>
      <c r="T65" s="561"/>
      <c r="U65" s="556"/>
      <c r="V65" s="557"/>
      <c r="W65" s="558"/>
      <c r="X65" s="556"/>
    </row>
    <row r="66" spans="1:24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559">
        <v>549.5</v>
      </c>
      <c r="Q66" s="559">
        <v>493.1</v>
      </c>
      <c r="R66" s="559">
        <v>0</v>
      </c>
      <c r="S66" s="562"/>
      <c r="T66" s="562"/>
      <c r="U66" s="556"/>
      <c r="V66" s="557"/>
      <c r="W66" s="558"/>
      <c r="X66" s="556"/>
    </row>
    <row r="67" spans="1:24" ht="15.75">
      <c r="A67" s="107" t="s">
        <v>2193</v>
      </c>
      <c r="B67" s="3"/>
      <c r="C67" s="3"/>
      <c r="D67" s="32">
        <f t="shared" si="0"/>
        <v>1976.9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559">
        <v>219.50000000000003</v>
      </c>
      <c r="Q67" s="559">
        <v>94.5</v>
      </c>
      <c r="R67" s="559">
        <v>308.8</v>
      </c>
      <c r="S67" s="562"/>
      <c r="T67" s="562"/>
      <c r="U67" s="556"/>
      <c r="V67" s="557"/>
      <c r="W67" s="558"/>
      <c r="X67" s="556"/>
    </row>
    <row r="68" spans="1:24" ht="15.75">
      <c r="A68" s="285" t="s">
        <v>1667</v>
      </c>
      <c r="B68" s="3"/>
      <c r="C68" s="3"/>
      <c r="D68" s="32">
        <f t="shared" si="0"/>
        <v>3311.8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559">
        <v>0</v>
      </c>
      <c r="Q68" s="559">
        <v>280.39999999999998</v>
      </c>
      <c r="R68" s="559">
        <v>217</v>
      </c>
      <c r="S68" s="555"/>
      <c r="T68" s="555"/>
      <c r="U68" s="556"/>
      <c r="V68" s="557"/>
      <c r="W68" s="558"/>
      <c r="X68" s="556"/>
    </row>
    <row r="69" spans="1:24" ht="15.75">
      <c r="A69" s="284" t="s">
        <v>3634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559">
        <v>467.1</v>
      </c>
      <c r="Q69" s="559">
        <v>464</v>
      </c>
      <c r="R69" s="559">
        <v>0</v>
      </c>
      <c r="S69" s="561"/>
      <c r="T69" s="561"/>
      <c r="U69" s="556"/>
      <c r="V69" s="557"/>
      <c r="W69" s="558"/>
      <c r="X69" s="556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559">
        <v>447.80000000000007</v>
      </c>
      <c r="Q70" s="559">
        <v>565.59999999999991</v>
      </c>
      <c r="R70" s="559">
        <v>1.3</v>
      </c>
      <c r="S70" s="562"/>
      <c r="T70" s="562"/>
      <c r="U70" s="556"/>
      <c r="V70" s="557"/>
      <c r="W70" s="558"/>
      <c r="X70" s="556"/>
    </row>
    <row r="71" spans="1:24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559">
        <v>561.5</v>
      </c>
      <c r="Q71" s="559">
        <v>380.29999999999995</v>
      </c>
      <c r="R71" s="559">
        <v>0</v>
      </c>
      <c r="S71" s="562"/>
      <c r="T71" s="562"/>
      <c r="U71" s="556"/>
      <c r="V71" s="557"/>
      <c r="W71" s="558"/>
      <c r="X71" s="556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559">
        <v>455.20000000000005</v>
      </c>
      <c r="Q72" s="559">
        <v>519.54999999999995</v>
      </c>
      <c r="R72" s="559">
        <v>300.75</v>
      </c>
      <c r="S72" s="555"/>
      <c r="T72" s="555"/>
      <c r="U72" s="556"/>
      <c r="V72" s="557"/>
      <c r="W72" s="558"/>
      <c r="X72" s="556"/>
    </row>
    <row r="73" spans="1:24" ht="15.75">
      <c r="A73" s="284" t="s">
        <v>3635</v>
      </c>
      <c r="B73" s="3"/>
      <c r="C73" s="3"/>
      <c r="D73" s="32">
        <f t="shared" si="1"/>
        <v>6127.85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559">
        <v>548.29999999999995</v>
      </c>
      <c r="Q73" s="559">
        <v>601.1</v>
      </c>
      <c r="R73" s="559">
        <v>1.4</v>
      </c>
      <c r="S73" s="561"/>
      <c r="T73" s="561"/>
      <c r="U73" s="556"/>
      <c r="V73" s="557"/>
      <c r="W73" s="558"/>
      <c r="X73" s="556"/>
    </row>
    <row r="74" spans="1:24" ht="15.75">
      <c r="A74" s="284" t="s">
        <v>3636</v>
      </c>
      <c r="B74" s="3"/>
      <c r="C74" s="3"/>
      <c r="D74" s="32">
        <f t="shared" si="1"/>
        <v>4680.8499999999995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559">
        <v>385.10000000000008</v>
      </c>
      <c r="Q74" s="559">
        <v>652.20000000000005</v>
      </c>
      <c r="R74" s="559">
        <v>105.4</v>
      </c>
      <c r="S74" s="561"/>
      <c r="T74" s="561"/>
      <c r="U74" s="556"/>
      <c r="V74" s="557"/>
      <c r="W74" s="558"/>
      <c r="X74" s="556"/>
    </row>
    <row r="75" spans="1:24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559">
        <v>628.6</v>
      </c>
      <c r="Q75" s="559">
        <v>594</v>
      </c>
      <c r="R75" s="559">
        <v>0</v>
      </c>
      <c r="S75" s="562"/>
      <c r="T75" s="562"/>
      <c r="U75" s="556"/>
      <c r="V75" s="557"/>
      <c r="W75" s="558"/>
      <c r="X75" s="556"/>
    </row>
    <row r="76" spans="1:24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559">
        <v>392.2</v>
      </c>
      <c r="Q76" s="559">
        <v>334.5</v>
      </c>
      <c r="R76" s="559">
        <v>0</v>
      </c>
      <c r="S76" s="562"/>
      <c r="T76" s="562"/>
      <c r="U76" s="556"/>
      <c r="V76" s="557"/>
      <c r="W76" s="558"/>
      <c r="X76" s="556"/>
    </row>
    <row r="77" spans="1:24" ht="15.75">
      <c r="A77" s="107" t="s">
        <v>2209</v>
      </c>
      <c r="B77" s="3"/>
      <c r="C77" s="3"/>
      <c r="D77" s="32">
        <f t="shared" si="1"/>
        <v>5239.1499999999996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559">
        <v>441.65000000000003</v>
      </c>
      <c r="Q77" s="559">
        <v>462.05</v>
      </c>
      <c r="R77" s="559">
        <v>9.7999999999999989</v>
      </c>
      <c r="S77" s="562"/>
      <c r="T77" s="562"/>
      <c r="U77" s="556"/>
      <c r="V77" s="557"/>
      <c r="W77" s="558"/>
      <c r="X77" s="556"/>
    </row>
    <row r="78" spans="1:24" ht="15.75">
      <c r="A78" s="107" t="s">
        <v>668</v>
      </c>
      <c r="B78" s="3"/>
      <c r="C78" s="3"/>
      <c r="D78" s="32">
        <f t="shared" si="1"/>
        <v>5413.45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559">
        <v>449</v>
      </c>
      <c r="Q78" s="559">
        <v>345.4</v>
      </c>
      <c r="R78" s="559">
        <v>53.7</v>
      </c>
      <c r="S78" s="562"/>
      <c r="T78" s="562"/>
      <c r="U78" s="556"/>
      <c r="V78" s="557"/>
      <c r="W78" s="558"/>
      <c r="X78" s="556"/>
    </row>
    <row r="79" spans="1:24" ht="15.75">
      <c r="A79" s="107" t="s">
        <v>3637</v>
      </c>
      <c r="B79" s="3"/>
      <c r="C79" s="3"/>
      <c r="D79" s="32">
        <f t="shared" si="1"/>
        <v>5804.6000000000013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559">
        <v>504.6</v>
      </c>
      <c r="Q79" s="559">
        <v>576.29999999999995</v>
      </c>
      <c r="R79" s="559">
        <v>82.5</v>
      </c>
      <c r="S79" s="562"/>
      <c r="T79" s="562"/>
      <c r="U79" s="556"/>
      <c r="V79" s="557"/>
      <c r="W79" s="558"/>
      <c r="X79" s="556"/>
    </row>
    <row r="80" spans="1:24" ht="15.75">
      <c r="A80" s="285" t="s">
        <v>23</v>
      </c>
      <c r="B80" s="3"/>
      <c r="C80" s="3"/>
      <c r="D80" s="32">
        <f t="shared" si="1"/>
        <v>4296.4000000000005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559">
        <v>583</v>
      </c>
      <c r="Q80" s="559">
        <v>349.20000000000005</v>
      </c>
      <c r="R80" s="559">
        <v>96</v>
      </c>
      <c r="S80" s="555"/>
      <c r="T80" s="555"/>
      <c r="U80" s="556"/>
      <c r="V80" s="557"/>
      <c r="W80" s="558"/>
      <c r="X80" s="556"/>
    </row>
    <row r="81" spans="1:24" ht="15.75">
      <c r="A81" s="285" t="s">
        <v>25</v>
      </c>
      <c r="B81" s="3"/>
      <c r="C81" s="3"/>
      <c r="D81" s="32">
        <f t="shared" si="1"/>
        <v>4535.4000000000005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559">
        <v>361.7000000000001</v>
      </c>
      <c r="Q81" s="559">
        <v>545.70000000000005</v>
      </c>
      <c r="R81" s="559">
        <v>23.1</v>
      </c>
      <c r="S81" s="555"/>
      <c r="T81" s="555"/>
      <c r="U81" s="556"/>
      <c r="V81" s="557"/>
      <c r="W81" s="558"/>
      <c r="X81" s="556"/>
    </row>
    <row r="82" spans="1:24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559">
        <v>690.99999999999989</v>
      </c>
      <c r="Q82" s="559">
        <v>457.9</v>
      </c>
      <c r="R82" s="559">
        <v>0</v>
      </c>
      <c r="S82" s="562"/>
      <c r="T82" s="562"/>
      <c r="U82" s="556"/>
      <c r="V82" s="557"/>
      <c r="W82" s="558"/>
      <c r="X82" s="556"/>
    </row>
    <row r="83" spans="1:24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559">
        <v>526.1</v>
      </c>
      <c r="Q83" s="559">
        <v>431</v>
      </c>
      <c r="R83" s="559">
        <v>0</v>
      </c>
      <c r="S83" s="503"/>
      <c r="T83" s="503"/>
      <c r="U83" s="556"/>
      <c r="V83" s="557"/>
      <c r="W83" s="558"/>
      <c r="X83" s="556"/>
    </row>
    <row r="84" spans="1:24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559">
        <v>610.39999999999986</v>
      </c>
      <c r="Q84" s="559">
        <v>548.70000000000005</v>
      </c>
      <c r="R84" s="559">
        <v>0</v>
      </c>
      <c r="S84" s="503"/>
      <c r="T84" s="503"/>
      <c r="U84" s="556"/>
      <c r="V84" s="557"/>
      <c r="W84" s="558"/>
      <c r="X84" s="556"/>
    </row>
    <row r="85" spans="1:24" ht="15.75">
      <c r="A85" s="107" t="s">
        <v>2713</v>
      </c>
      <c r="B85" s="3"/>
      <c r="C85" s="3"/>
      <c r="D85" s="32">
        <f t="shared" si="1"/>
        <v>4537.75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559">
        <v>566.59999999999991</v>
      </c>
      <c r="Q85" s="559">
        <v>662.7</v>
      </c>
      <c r="R85" s="559">
        <v>90</v>
      </c>
      <c r="S85" s="562"/>
      <c r="T85" s="562"/>
      <c r="U85" s="556"/>
      <c r="V85" s="557"/>
      <c r="W85" s="558"/>
      <c r="X85" s="556"/>
    </row>
    <row r="86" spans="1:24" ht="15.75">
      <c r="A86" s="284" t="s">
        <v>3638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559">
        <v>634.70000000000005</v>
      </c>
      <c r="Q86" s="559">
        <v>652</v>
      </c>
      <c r="R86" s="559">
        <v>49.500000000000007</v>
      </c>
      <c r="S86" s="561"/>
      <c r="T86" s="561"/>
      <c r="U86" s="556"/>
      <c r="V86" s="557"/>
      <c r="W86" s="558"/>
      <c r="X86" s="556"/>
    </row>
    <row r="87" spans="1:24" ht="15.75">
      <c r="A87" s="284" t="s">
        <v>3639</v>
      </c>
      <c r="B87" s="3"/>
      <c r="C87" s="3"/>
      <c r="D87" s="32">
        <f t="shared" si="1"/>
        <v>6028.3500000000013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559">
        <v>651.59999999999991</v>
      </c>
      <c r="Q87" s="559">
        <v>549.79999999999995</v>
      </c>
      <c r="R87" s="559">
        <v>12.100000000000001</v>
      </c>
      <c r="S87" s="561"/>
      <c r="T87" s="561"/>
      <c r="U87" s="556"/>
      <c r="V87" s="557"/>
      <c r="W87" s="558"/>
      <c r="X87" s="556"/>
    </row>
    <row r="88" spans="1:24" ht="15.75">
      <c r="A88" s="107" t="s">
        <v>2198</v>
      </c>
      <c r="B88" s="3"/>
      <c r="C88" s="3"/>
      <c r="D88" s="32">
        <f t="shared" si="1"/>
        <v>2802.25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559">
        <v>283.7</v>
      </c>
      <c r="Q88" s="559">
        <v>370.90000000000003</v>
      </c>
      <c r="R88" s="559">
        <v>12.100000000000001</v>
      </c>
      <c r="S88" s="562"/>
      <c r="T88" s="562"/>
      <c r="U88" s="556"/>
      <c r="V88" s="557"/>
      <c r="W88" s="558"/>
      <c r="X88" s="556"/>
    </row>
    <row r="89" spans="1:24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559">
        <v>538.4</v>
      </c>
      <c r="Q89" s="559">
        <v>375.20000000000005</v>
      </c>
      <c r="R89" s="559">
        <v>0</v>
      </c>
      <c r="S89" s="562"/>
      <c r="T89" s="562"/>
      <c r="U89" s="556"/>
      <c r="V89" s="557"/>
      <c r="W89" s="558"/>
      <c r="X89" s="556"/>
    </row>
    <row r="90" spans="1:24" ht="15.75">
      <c r="A90" s="107" t="s">
        <v>682</v>
      </c>
      <c r="B90" s="3"/>
      <c r="C90" s="3"/>
      <c r="D90" s="32">
        <f t="shared" si="1"/>
        <v>4156.5999999999995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559">
        <v>562.09999999999991</v>
      </c>
      <c r="Q90" s="559">
        <v>232</v>
      </c>
      <c r="R90" s="559">
        <v>54.300000000000004</v>
      </c>
      <c r="S90" s="562"/>
      <c r="T90" s="562"/>
      <c r="U90" s="556"/>
      <c r="V90" s="557"/>
      <c r="W90" s="558"/>
      <c r="X90" s="556"/>
    </row>
    <row r="91" spans="1:24" ht="15.75">
      <c r="A91" s="107" t="s">
        <v>2708</v>
      </c>
      <c r="B91" s="3"/>
      <c r="C91" s="3"/>
      <c r="D91" s="32">
        <f t="shared" si="1"/>
        <v>4400.95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559">
        <v>419.29999999999995</v>
      </c>
      <c r="Q91" s="559">
        <v>288.90000000000003</v>
      </c>
      <c r="R91" s="559">
        <v>121.80000000000001</v>
      </c>
      <c r="S91" s="562"/>
      <c r="T91" s="562"/>
      <c r="U91" s="556"/>
      <c r="V91" s="557"/>
      <c r="W91" s="558"/>
      <c r="X91" s="556"/>
    </row>
    <row r="92" spans="1:24" ht="15.75">
      <c r="A92" s="107" t="s">
        <v>2734</v>
      </c>
      <c r="B92" s="3"/>
      <c r="C92" s="3"/>
      <c r="D92" s="32">
        <f t="shared" si="1"/>
        <v>5358.5999999999995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559">
        <v>438.3</v>
      </c>
      <c r="Q92" s="559">
        <v>399.7</v>
      </c>
      <c r="R92" s="559">
        <v>49.500000000000007</v>
      </c>
      <c r="S92" s="562"/>
      <c r="T92" s="562"/>
      <c r="U92" s="556"/>
      <c r="V92" s="557"/>
      <c r="W92" s="558"/>
      <c r="X92" s="556"/>
    </row>
    <row r="93" spans="1:24" ht="15.75">
      <c r="A93" s="284" t="s">
        <v>3640</v>
      </c>
      <c r="B93" s="3"/>
      <c r="C93" s="3"/>
      <c r="D93" s="32">
        <f t="shared" si="1"/>
        <v>5364.4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559">
        <v>355.4</v>
      </c>
      <c r="Q93" s="559">
        <v>306.3</v>
      </c>
      <c r="R93" s="559">
        <v>49.3</v>
      </c>
      <c r="S93" s="561"/>
      <c r="T93" s="561"/>
      <c r="U93" s="556"/>
      <c r="V93" s="557"/>
      <c r="W93" s="558"/>
      <c r="X93" s="556"/>
    </row>
    <row r="94" spans="1:24" ht="15.75">
      <c r="A94" s="284" t="s">
        <v>3641</v>
      </c>
      <c r="B94" s="3"/>
      <c r="C94" s="3"/>
      <c r="D94" s="32">
        <f t="shared" si="1"/>
        <v>4585.9000000000005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559">
        <v>456.5</v>
      </c>
      <c r="Q94" s="559">
        <v>209.60000000000002</v>
      </c>
      <c r="R94" s="559">
        <v>220.1</v>
      </c>
      <c r="S94" s="561"/>
      <c r="T94" s="561"/>
      <c r="U94" s="556"/>
      <c r="V94" s="557"/>
      <c r="W94" s="558"/>
      <c r="X94" s="556"/>
    </row>
    <row r="95" spans="1:24" ht="15.75">
      <c r="A95" s="107" t="s">
        <v>154</v>
      </c>
      <c r="B95" s="3"/>
      <c r="C95" s="3"/>
      <c r="D95" s="32">
        <f t="shared" si="1"/>
        <v>4443.45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559">
        <v>644.04999999999984</v>
      </c>
      <c r="Q95" s="559">
        <v>522.79999999999995</v>
      </c>
      <c r="R95" s="559">
        <v>23.1</v>
      </c>
      <c r="S95" s="562"/>
      <c r="T95" s="562"/>
      <c r="U95" s="556"/>
      <c r="V95" s="557"/>
      <c r="W95" s="558"/>
      <c r="X95" s="556"/>
    </row>
    <row r="96" spans="1:24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559">
        <v>551.4</v>
      </c>
      <c r="Q96" s="559">
        <v>596.30000000000007</v>
      </c>
      <c r="R96" s="559">
        <v>0</v>
      </c>
      <c r="S96" s="562"/>
      <c r="T96" s="562"/>
      <c r="U96" s="556"/>
      <c r="V96" s="557"/>
      <c r="W96" s="558"/>
      <c r="X96" s="556"/>
    </row>
    <row r="97" spans="1:24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559">
        <v>548.1</v>
      </c>
      <c r="Q97" s="559">
        <v>436.6</v>
      </c>
      <c r="R97" s="559">
        <v>0</v>
      </c>
      <c r="S97" s="562"/>
      <c r="T97" s="562"/>
      <c r="U97" s="556"/>
      <c r="V97" s="557"/>
      <c r="W97" s="558"/>
      <c r="X97" s="556"/>
    </row>
    <row r="98" spans="1:24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559">
        <v>608.5</v>
      </c>
      <c r="Q98" s="559">
        <v>497.05</v>
      </c>
      <c r="R98" s="559">
        <v>0</v>
      </c>
      <c r="S98" s="562"/>
      <c r="T98" s="562"/>
      <c r="U98" s="556"/>
      <c r="V98" s="557"/>
      <c r="W98" s="558"/>
      <c r="X98" s="556"/>
    </row>
    <row r="99" spans="1:24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559">
        <v>656.5</v>
      </c>
      <c r="Q99" s="559">
        <v>473.4</v>
      </c>
      <c r="R99" s="559">
        <v>0</v>
      </c>
      <c r="S99" s="561"/>
      <c r="T99" s="561"/>
      <c r="U99" s="556"/>
      <c r="V99" s="557"/>
      <c r="W99" s="558"/>
      <c r="X99" s="556"/>
    </row>
    <row r="100" spans="1:24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559">
        <v>444.8</v>
      </c>
      <c r="Q100" s="559">
        <v>486.5</v>
      </c>
      <c r="R100" s="559">
        <v>0</v>
      </c>
      <c r="S100" s="503"/>
      <c r="T100" s="503"/>
      <c r="U100" s="556"/>
      <c r="V100" s="557"/>
      <c r="W100" s="558"/>
      <c r="X100" s="556"/>
    </row>
    <row r="101" spans="1:24" ht="15.75">
      <c r="A101" s="107" t="s">
        <v>683</v>
      </c>
      <c r="B101" s="3"/>
      <c r="C101" s="3"/>
      <c r="D101" s="32">
        <f t="shared" si="1"/>
        <v>3941.8999999999992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559">
        <v>592.29999999999995</v>
      </c>
      <c r="Q101" s="559">
        <v>368.09999999999997</v>
      </c>
      <c r="R101" s="559">
        <v>58.5</v>
      </c>
      <c r="S101" s="562"/>
      <c r="T101" s="562"/>
      <c r="U101" s="556"/>
      <c r="V101" s="557"/>
      <c r="W101" s="558"/>
      <c r="X101" s="556"/>
    </row>
    <row r="102" spans="1:24" ht="15.75">
      <c r="A102" s="107" t="s">
        <v>2724</v>
      </c>
      <c r="B102" s="3"/>
      <c r="C102" s="3"/>
      <c r="D102" s="32">
        <f t="shared" si="1"/>
        <v>6342.4000000000005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559">
        <v>598.59999999999991</v>
      </c>
      <c r="Q102" s="559">
        <v>581.6</v>
      </c>
      <c r="R102" s="559">
        <v>134.69999999999999</v>
      </c>
      <c r="S102" s="562"/>
      <c r="T102" s="562"/>
      <c r="U102" s="556"/>
      <c r="V102" s="557"/>
      <c r="W102" s="558"/>
      <c r="X102" s="556"/>
    </row>
    <row r="103" spans="1:24" ht="15.75">
      <c r="A103" s="284" t="s">
        <v>3642</v>
      </c>
      <c r="B103" s="3"/>
      <c r="C103" s="3"/>
      <c r="D103" s="32">
        <f t="shared" si="1"/>
        <v>5071.3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559">
        <v>451.29999999999995</v>
      </c>
      <c r="Q103" s="559">
        <v>589.79999999999995</v>
      </c>
      <c r="R103" s="559">
        <v>108.2</v>
      </c>
      <c r="S103" s="561"/>
      <c r="T103" s="561"/>
      <c r="U103" s="556"/>
      <c r="V103" s="557"/>
      <c r="W103" s="558"/>
      <c r="X103" s="556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559">
        <v>224.1</v>
      </c>
      <c r="Q104" s="559">
        <v>384.7</v>
      </c>
      <c r="R104" s="559">
        <v>209</v>
      </c>
      <c r="S104" s="555"/>
      <c r="T104" s="555"/>
      <c r="U104" s="556"/>
      <c r="V104" s="557"/>
      <c r="W104" s="558"/>
      <c r="X104" s="556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559">
        <v>483.09999999999997</v>
      </c>
      <c r="Q105" s="559">
        <v>541.9</v>
      </c>
      <c r="R105" s="559">
        <v>162</v>
      </c>
      <c r="S105" s="562"/>
      <c r="T105" s="562"/>
      <c r="U105" s="556"/>
      <c r="V105" s="557"/>
      <c r="W105" s="558"/>
      <c r="X105" s="556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559">
        <v>578.6</v>
      </c>
      <c r="Q106" s="559">
        <v>471.2</v>
      </c>
      <c r="R106" s="559">
        <v>1.3</v>
      </c>
      <c r="S106" s="562"/>
      <c r="T106" s="562"/>
      <c r="U106" s="556"/>
      <c r="V106" s="557"/>
      <c r="W106" s="558"/>
      <c r="X106" s="556"/>
    </row>
    <row r="107" spans="1:24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559">
        <v>425.3</v>
      </c>
      <c r="Q107" s="559">
        <v>361.75</v>
      </c>
      <c r="R107" s="559">
        <v>0</v>
      </c>
      <c r="S107" s="555"/>
      <c r="T107" s="555"/>
      <c r="U107" s="556"/>
      <c r="V107" s="557"/>
      <c r="W107" s="558"/>
      <c r="X107" s="556"/>
    </row>
    <row r="108" spans="1:24" ht="15.75">
      <c r="A108" s="107" t="s">
        <v>638</v>
      </c>
      <c r="B108" s="3"/>
      <c r="C108" s="3"/>
      <c r="D108" s="32">
        <f t="shared" si="1"/>
        <v>4953.6000000000004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559">
        <v>490.2</v>
      </c>
      <c r="Q108" s="559">
        <v>727.8</v>
      </c>
      <c r="R108" s="559">
        <v>1.1000000000000001</v>
      </c>
      <c r="S108" s="562"/>
      <c r="T108" s="562"/>
      <c r="U108" s="556"/>
      <c r="V108" s="557"/>
      <c r="W108" s="558"/>
      <c r="X108" s="556"/>
    </row>
    <row r="109" spans="1:24" ht="15.75">
      <c r="A109" s="285" t="s">
        <v>1649</v>
      </c>
      <c r="B109" s="3"/>
      <c r="C109" s="3"/>
      <c r="D109" s="32">
        <f t="shared" si="1"/>
        <v>4423.5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559">
        <v>404.8</v>
      </c>
      <c r="Q109" s="559">
        <v>543.59999999999991</v>
      </c>
      <c r="R109" s="559">
        <v>112.5</v>
      </c>
      <c r="S109" s="555"/>
      <c r="T109" s="555"/>
      <c r="U109" s="556"/>
      <c r="V109" s="557"/>
      <c r="W109" s="558"/>
      <c r="X109" s="556"/>
    </row>
    <row r="110" spans="1:24" ht="15.75">
      <c r="A110" s="107" t="s">
        <v>2714</v>
      </c>
      <c r="B110" s="3"/>
      <c r="C110" s="3"/>
      <c r="D110" s="32">
        <f t="shared" si="1"/>
        <v>4296.3999999999996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559">
        <v>499</v>
      </c>
      <c r="Q110" s="559">
        <v>516.5</v>
      </c>
      <c r="R110" s="559">
        <v>66</v>
      </c>
      <c r="S110" s="562"/>
      <c r="T110" s="562"/>
      <c r="U110" s="556"/>
      <c r="V110" s="557"/>
      <c r="W110" s="558"/>
      <c r="X110" s="556"/>
    </row>
    <row r="111" spans="1:24" ht="15.75">
      <c r="A111" s="107" t="s">
        <v>2832</v>
      </c>
      <c r="B111" s="3"/>
      <c r="C111" s="3"/>
      <c r="D111" s="32">
        <f t="shared" si="1"/>
        <v>4413.3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559">
        <v>431</v>
      </c>
      <c r="Q111" s="559">
        <v>405.4</v>
      </c>
      <c r="R111" s="559">
        <v>24.1</v>
      </c>
      <c r="S111" s="562"/>
      <c r="T111" s="562"/>
      <c r="U111" s="556"/>
      <c r="V111" s="557"/>
      <c r="W111" s="558"/>
      <c r="X111" s="556"/>
    </row>
    <row r="112" spans="1:24" ht="15.75">
      <c r="A112" s="284" t="s">
        <v>3643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559">
        <v>477</v>
      </c>
      <c r="Q112" s="559">
        <v>483</v>
      </c>
      <c r="R112" s="559">
        <v>0</v>
      </c>
      <c r="S112" s="561"/>
      <c r="T112" s="561"/>
      <c r="U112" s="556"/>
      <c r="V112" s="557"/>
      <c r="W112" s="558"/>
      <c r="X112" s="556"/>
    </row>
    <row r="113" spans="1:24" ht="15.75">
      <c r="A113" s="284" t="s">
        <v>3644</v>
      </c>
      <c r="B113" s="3"/>
      <c r="C113" s="3"/>
      <c r="D113" s="32">
        <f t="shared" si="1"/>
        <v>5724.85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559">
        <v>373</v>
      </c>
      <c r="Q113" s="559">
        <v>580.5</v>
      </c>
      <c r="R113" s="559">
        <v>336.5</v>
      </c>
      <c r="S113" s="561"/>
      <c r="T113" s="561"/>
      <c r="U113" s="556"/>
      <c r="V113" s="557"/>
      <c r="W113" s="558"/>
      <c r="X113" s="556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559">
        <v>602.04999999999995</v>
      </c>
      <c r="Q114" s="559">
        <v>582.04999999999995</v>
      </c>
      <c r="R114" s="559">
        <v>0</v>
      </c>
      <c r="S114" s="555"/>
      <c r="T114" s="555"/>
      <c r="U114" s="556"/>
      <c r="V114" s="557"/>
      <c r="W114" s="558"/>
      <c r="X114" s="556"/>
    </row>
    <row r="115" spans="1:24" ht="15.75">
      <c r="A115" s="107" t="s">
        <v>2718</v>
      </c>
      <c r="B115" s="3"/>
      <c r="C115" s="3"/>
      <c r="D115" s="32">
        <f t="shared" si="1"/>
        <v>4372.5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559">
        <v>396</v>
      </c>
      <c r="Q115" s="559">
        <v>228</v>
      </c>
      <c r="R115" s="559">
        <v>58.5</v>
      </c>
      <c r="S115" s="562"/>
      <c r="T115" s="562"/>
      <c r="U115" s="556"/>
      <c r="V115" s="557"/>
      <c r="W115" s="558"/>
      <c r="X115" s="556"/>
    </row>
    <row r="116" spans="1:24" ht="15.75">
      <c r="A116" s="107" t="s">
        <v>694</v>
      </c>
      <c r="B116" s="3"/>
      <c r="C116" s="3"/>
      <c r="D116" s="32">
        <f t="shared" si="1"/>
        <v>4045.5499999999997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559">
        <v>395.5</v>
      </c>
      <c r="Q116" s="559">
        <v>214.5</v>
      </c>
      <c r="R116" s="559">
        <v>91.5</v>
      </c>
      <c r="S116" s="562"/>
      <c r="T116" s="562"/>
      <c r="U116" s="556"/>
      <c r="V116" s="557"/>
      <c r="W116" s="558"/>
      <c r="X116" s="556"/>
    </row>
    <row r="117" spans="1:24" ht="15.75">
      <c r="A117" s="284" t="s">
        <v>3645</v>
      </c>
      <c r="B117" s="3"/>
      <c r="C117" s="3"/>
      <c r="D117" s="32">
        <f t="shared" si="1"/>
        <v>5194.7499999999991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559">
        <v>411.90000000000003</v>
      </c>
      <c r="Q117" s="559">
        <v>369.70000000000005</v>
      </c>
      <c r="R117" s="559">
        <v>82.5</v>
      </c>
      <c r="S117" s="561"/>
      <c r="T117" s="561"/>
      <c r="U117" s="556"/>
      <c r="V117" s="557"/>
      <c r="W117" s="558"/>
      <c r="X117" s="556"/>
    </row>
    <row r="118" spans="1:24" ht="15.75">
      <c r="A118" s="107" t="s">
        <v>3685</v>
      </c>
      <c r="B118" s="3"/>
      <c r="C118" s="3"/>
      <c r="D118" s="32">
        <f t="shared" si="1"/>
        <v>5864.6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559">
        <v>421.5</v>
      </c>
      <c r="Q118" s="559">
        <v>428.1</v>
      </c>
      <c r="R118" s="559">
        <v>12.100000000000001</v>
      </c>
      <c r="S118" s="562"/>
      <c r="T118" s="562"/>
      <c r="U118" s="556"/>
      <c r="V118" s="557"/>
      <c r="W118" s="558"/>
      <c r="X118" s="556"/>
    </row>
    <row r="119" spans="1:24" ht="15.75">
      <c r="A119" s="107" t="s">
        <v>686</v>
      </c>
      <c r="B119" s="3"/>
      <c r="C119" s="3"/>
      <c r="D119" s="32">
        <f t="shared" si="1"/>
        <v>5226.3499999999995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559">
        <v>438.4</v>
      </c>
      <c r="Q119" s="559">
        <v>412.90000000000003</v>
      </c>
      <c r="R119" s="559">
        <v>9.7999999999999989</v>
      </c>
      <c r="S119" s="562"/>
      <c r="T119" s="562"/>
      <c r="U119" s="556"/>
      <c r="V119" s="557"/>
      <c r="W119" s="558"/>
      <c r="X119" s="556"/>
    </row>
    <row r="120" spans="1:24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559">
        <v>599.29999999999995</v>
      </c>
      <c r="Q120" s="559">
        <v>423.99999999999994</v>
      </c>
      <c r="R120" s="559">
        <v>0</v>
      </c>
      <c r="S120" s="555"/>
      <c r="T120" s="555"/>
      <c r="U120" s="556"/>
      <c r="V120" s="557"/>
      <c r="W120" s="558"/>
      <c r="X120" s="556"/>
    </row>
    <row r="121" spans="1:24" ht="15.75">
      <c r="A121" s="285" t="s">
        <v>37</v>
      </c>
      <c r="B121" s="3"/>
      <c r="C121" s="3"/>
      <c r="D121" s="32">
        <f t="shared" si="1"/>
        <v>5016.7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559">
        <v>526</v>
      </c>
      <c r="Q121" s="559">
        <v>552</v>
      </c>
      <c r="R121" s="559">
        <v>27.3</v>
      </c>
      <c r="S121" s="555"/>
      <c r="T121" s="555"/>
      <c r="U121" s="556"/>
      <c r="V121" s="557"/>
      <c r="W121" s="558"/>
      <c r="X121" s="556"/>
    </row>
    <row r="122" spans="1:24" ht="15.75">
      <c r="A122" s="284" t="s">
        <v>143</v>
      </c>
      <c r="B122" s="3"/>
      <c r="C122" s="3"/>
      <c r="D122" s="32">
        <f t="shared" si="1"/>
        <v>4901.8500000000004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559">
        <v>492.34999999999997</v>
      </c>
      <c r="Q122" s="559">
        <v>417</v>
      </c>
      <c r="R122" s="559">
        <v>111.9</v>
      </c>
      <c r="S122" s="561"/>
      <c r="T122" s="561"/>
      <c r="U122" s="556"/>
      <c r="V122" s="557"/>
      <c r="W122" s="558"/>
      <c r="X122" s="556"/>
    </row>
    <row r="123" spans="1:24" ht="15.75">
      <c r="A123" s="284" t="s">
        <v>3646</v>
      </c>
      <c r="B123" s="3"/>
      <c r="C123" s="3"/>
      <c r="D123" s="32">
        <f t="shared" si="1"/>
        <v>4689.8999999999996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559">
        <v>423.3</v>
      </c>
      <c r="Q123" s="559">
        <v>484.2</v>
      </c>
      <c r="R123" s="559">
        <v>134.80000000000001</v>
      </c>
      <c r="S123" s="561"/>
      <c r="T123" s="561"/>
      <c r="U123" s="556"/>
      <c r="V123" s="557"/>
      <c r="W123" s="558"/>
      <c r="X123" s="556"/>
    </row>
    <row r="124" spans="1:24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559">
        <v>381.3</v>
      </c>
      <c r="Q124" s="559">
        <v>426</v>
      </c>
      <c r="R124" s="559">
        <v>0</v>
      </c>
      <c r="S124" s="562"/>
      <c r="T124" s="562"/>
      <c r="U124" s="556"/>
      <c r="V124" s="557"/>
      <c r="W124" s="558"/>
      <c r="X124" s="556"/>
    </row>
    <row r="125" spans="1:24" ht="15.75">
      <c r="A125" s="106" t="s">
        <v>1351</v>
      </c>
      <c r="B125" s="3"/>
      <c r="C125" s="3"/>
      <c r="D125" s="32">
        <f t="shared" si="1"/>
        <v>5404.6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559">
        <v>529.29999999999995</v>
      </c>
      <c r="Q125" s="559">
        <v>504.6</v>
      </c>
      <c r="R125" s="559">
        <v>1.2</v>
      </c>
      <c r="S125" s="503"/>
      <c r="T125" s="503"/>
      <c r="U125" s="556"/>
      <c r="V125" s="557"/>
      <c r="W125" s="558"/>
      <c r="X125" s="556"/>
    </row>
    <row r="126" spans="1:24" ht="15.75">
      <c r="A126" s="107" t="s">
        <v>2722</v>
      </c>
      <c r="B126" s="3"/>
      <c r="C126" s="3"/>
      <c r="D126" s="32">
        <f t="shared" si="1"/>
        <v>4416.2999999999993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559">
        <v>593</v>
      </c>
      <c r="Q126" s="559">
        <v>432.7</v>
      </c>
      <c r="R126" s="559">
        <v>13.2</v>
      </c>
      <c r="S126" s="562"/>
      <c r="T126" s="562"/>
      <c r="U126" s="556"/>
      <c r="V126" s="557"/>
      <c r="W126" s="558"/>
      <c r="X126" s="556"/>
    </row>
    <row r="127" spans="1:24" ht="15.75">
      <c r="A127" s="284" t="s">
        <v>3647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559">
        <v>427.30000000000007</v>
      </c>
      <c r="Q127" s="559">
        <v>544.5</v>
      </c>
      <c r="R127" s="559">
        <v>49.500000000000007</v>
      </c>
      <c r="S127" s="561"/>
      <c r="T127" s="561"/>
      <c r="U127" s="556"/>
      <c r="V127" s="557"/>
      <c r="W127" s="558"/>
      <c r="X127" s="556"/>
    </row>
    <row r="128" spans="1:24" ht="15.75">
      <c r="A128" s="107" t="s">
        <v>2727</v>
      </c>
      <c r="B128" s="3"/>
      <c r="C128" s="3"/>
      <c r="D128" s="32">
        <f t="shared" si="1"/>
        <v>5543.5999999999995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559">
        <v>395.7</v>
      </c>
      <c r="Q128" s="559">
        <v>251.9</v>
      </c>
      <c r="R128" s="559">
        <v>106.6</v>
      </c>
      <c r="S128" s="562"/>
      <c r="T128" s="562"/>
      <c r="U128" s="556"/>
      <c r="V128" s="557"/>
      <c r="W128" s="558"/>
      <c r="X128" s="556"/>
    </row>
    <row r="129" spans="1:24" ht="15.75">
      <c r="A129" s="285" t="s">
        <v>1671</v>
      </c>
      <c r="B129" s="3"/>
      <c r="C129" s="3"/>
      <c r="D129" s="32">
        <f t="shared" si="1"/>
        <v>4487.5499999999993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559">
        <v>569.6</v>
      </c>
      <c r="Q129" s="559">
        <v>452.20000000000005</v>
      </c>
      <c r="R129" s="559">
        <v>2.2000000000000002</v>
      </c>
      <c r="S129" s="555"/>
      <c r="T129" s="555"/>
      <c r="U129" s="556"/>
      <c r="V129" s="557"/>
      <c r="W129" s="558"/>
      <c r="X129" s="556"/>
    </row>
    <row r="130" spans="1:24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559">
        <v>732.8</v>
      </c>
      <c r="Q130" s="559">
        <v>503.5</v>
      </c>
      <c r="R130" s="559">
        <v>0</v>
      </c>
      <c r="S130" s="562"/>
      <c r="T130" s="562"/>
      <c r="U130" s="556"/>
      <c r="V130" s="557"/>
      <c r="W130" s="558"/>
      <c r="X130" s="556"/>
    </row>
    <row r="131" spans="1:24" ht="15.75">
      <c r="A131" s="107" t="s">
        <v>2710</v>
      </c>
      <c r="B131" s="3"/>
      <c r="C131" s="3"/>
      <c r="D131" s="32">
        <f t="shared" si="1"/>
        <v>6310.0000000000018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559">
        <v>614.79999999999995</v>
      </c>
      <c r="Q131" s="559">
        <v>575.79999999999995</v>
      </c>
      <c r="R131" s="559">
        <v>147</v>
      </c>
      <c r="S131" s="562"/>
      <c r="T131" s="562"/>
      <c r="U131" s="556"/>
      <c r="V131" s="557"/>
      <c r="W131" s="558"/>
      <c r="X131" s="556"/>
    </row>
    <row r="132" spans="1:24" ht="15.75">
      <c r="A132" s="107" t="s">
        <v>2217</v>
      </c>
      <c r="B132" s="3"/>
      <c r="C132" s="3"/>
      <c r="D132" s="32">
        <f t="shared" si="1"/>
        <v>4543.7500000000009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559">
        <v>490.5</v>
      </c>
      <c r="Q132" s="559">
        <v>250.00000000000003</v>
      </c>
      <c r="R132" s="559">
        <v>9.1</v>
      </c>
      <c r="S132" s="562"/>
      <c r="T132" s="562"/>
      <c r="U132" s="556"/>
      <c r="V132" s="557"/>
      <c r="W132" s="558"/>
      <c r="X132" s="556"/>
    </row>
    <row r="133" spans="1:24" ht="15.75">
      <c r="A133" s="107" t="s">
        <v>2729</v>
      </c>
      <c r="B133" s="3"/>
      <c r="C133" s="3"/>
      <c r="D133" s="32">
        <f t="shared" si="1"/>
        <v>4160.2999999999993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559">
        <v>481.7</v>
      </c>
      <c r="Q133" s="559">
        <v>252.7</v>
      </c>
      <c r="R133" s="559">
        <v>79.900000000000006</v>
      </c>
      <c r="S133" s="562"/>
      <c r="T133" s="562"/>
      <c r="U133" s="556"/>
      <c r="V133" s="557"/>
      <c r="W133" s="558"/>
      <c r="X133" s="556"/>
    </row>
    <row r="134" spans="1:24" ht="15.75">
      <c r="A134" s="107" t="s">
        <v>155</v>
      </c>
      <c r="B134" s="3"/>
      <c r="C134" s="3"/>
      <c r="D134" s="32">
        <f t="shared" ref="D134:D140" si="2">SUM(E134:DZ134)</f>
        <v>4327.5999999999995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559">
        <v>443.40000000000003</v>
      </c>
      <c r="Q134" s="559">
        <v>214.5</v>
      </c>
      <c r="R134" s="559">
        <v>5.2</v>
      </c>
      <c r="S134" s="562"/>
      <c r="T134" s="562"/>
      <c r="U134" s="556"/>
      <c r="V134" s="557"/>
      <c r="W134" s="558"/>
      <c r="X134" s="556"/>
    </row>
    <row r="135" spans="1:24" ht="15.75">
      <c r="A135" s="284" t="s">
        <v>3648</v>
      </c>
      <c r="B135" s="3"/>
      <c r="C135" s="3"/>
      <c r="D135" s="32">
        <f t="shared" si="2"/>
        <v>4669.1500000000005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559">
        <v>484.8</v>
      </c>
      <c r="Q135" s="559">
        <v>534.54999999999995</v>
      </c>
      <c r="R135" s="559">
        <v>12.100000000000001</v>
      </c>
      <c r="S135" s="561"/>
      <c r="T135" s="561"/>
      <c r="U135" s="556"/>
      <c r="V135" s="557"/>
      <c r="W135" s="558"/>
      <c r="X135" s="556"/>
    </row>
    <row r="136" spans="1:24" ht="15.75">
      <c r="A136" s="107" t="s">
        <v>2730</v>
      </c>
      <c r="B136" s="3"/>
      <c r="C136" s="3"/>
      <c r="D136" s="32">
        <f t="shared" si="2"/>
        <v>5470.85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559">
        <v>469.7</v>
      </c>
      <c r="Q136" s="559">
        <v>620.80000000000007</v>
      </c>
      <c r="R136" s="559">
        <v>49.500000000000007</v>
      </c>
      <c r="S136" s="562"/>
      <c r="T136" s="562"/>
      <c r="U136" s="556"/>
      <c r="V136" s="557"/>
      <c r="W136" s="558"/>
      <c r="X136" s="556"/>
    </row>
    <row r="137" spans="1:24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559">
        <v>631.9</v>
      </c>
      <c r="Q137" s="559">
        <v>491.5</v>
      </c>
      <c r="R137" s="559">
        <v>0</v>
      </c>
      <c r="S137" s="562"/>
      <c r="T137" s="562"/>
      <c r="U137" s="556"/>
      <c r="V137" s="557"/>
      <c r="W137" s="558"/>
      <c r="X137" s="556"/>
    </row>
    <row r="138" spans="1:24" ht="15.75">
      <c r="A138" s="107" t="s">
        <v>2709</v>
      </c>
      <c r="B138" s="3"/>
      <c r="C138" s="3"/>
      <c r="D138" s="32">
        <f t="shared" si="2"/>
        <v>5199.95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559">
        <v>677.2</v>
      </c>
      <c r="Q138" s="559">
        <v>787.1</v>
      </c>
      <c r="R138" s="559">
        <v>14.399999999999999</v>
      </c>
      <c r="S138" s="562"/>
      <c r="T138" s="562"/>
      <c r="U138" s="556"/>
      <c r="V138" s="557"/>
      <c r="W138" s="558"/>
      <c r="X138" s="556"/>
    </row>
    <row r="139" spans="1:24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559">
        <v>527.4</v>
      </c>
      <c r="Q139" s="559">
        <v>402.5</v>
      </c>
      <c r="R139" s="559">
        <v>0</v>
      </c>
      <c r="S139" s="562"/>
      <c r="T139" s="562"/>
      <c r="U139" s="556"/>
      <c r="V139" s="557"/>
      <c r="W139" s="558"/>
      <c r="X139" s="556"/>
    </row>
    <row r="140" spans="1:24" ht="15.75">
      <c r="A140" s="285" t="s">
        <v>1655</v>
      </c>
      <c r="B140" s="3"/>
      <c r="C140" s="3"/>
      <c r="D140" s="32">
        <f t="shared" si="2"/>
        <v>6031.45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559">
        <v>672.80000000000007</v>
      </c>
      <c r="Q140" s="559">
        <v>669.7</v>
      </c>
      <c r="R140" s="559">
        <v>5.6000000000000005</v>
      </c>
      <c r="S140" s="555"/>
      <c r="T140" s="555"/>
      <c r="U140" s="556"/>
      <c r="V140" s="557"/>
      <c r="W140" s="558"/>
      <c r="X140" s="556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4542</v>
      </c>
      <c r="I144" s="102" t="s">
        <v>4625</v>
      </c>
      <c r="J144" s="102" t="s">
        <v>4728</v>
      </c>
      <c r="K144" s="102" t="s">
        <v>4831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3084.4999999999995</v>
      </c>
      <c r="E145" s="9">
        <v>144.9</v>
      </c>
      <c r="F145" s="9">
        <v>498</v>
      </c>
      <c r="G145" s="559">
        <v>99.399999999999991</v>
      </c>
      <c r="H145" s="9">
        <v>824.4</v>
      </c>
      <c r="I145" s="9">
        <v>889.1</v>
      </c>
      <c r="J145" s="9">
        <v>260.10000000000002</v>
      </c>
      <c r="K145" s="559">
        <v>368.6</v>
      </c>
      <c r="L145" s="556"/>
      <c r="M145" s="555"/>
      <c r="N145" s="556"/>
      <c r="O145" s="557"/>
      <c r="P145" s="558"/>
      <c r="Q145" s="556"/>
    </row>
    <row r="146" spans="1:17" ht="15.75">
      <c r="A146" s="106" t="s">
        <v>1346</v>
      </c>
      <c r="B146" s="3"/>
      <c r="C146" s="3"/>
      <c r="D146" s="32">
        <f t="shared" si="3"/>
        <v>3972.9</v>
      </c>
      <c r="E146" s="9">
        <v>157.19999999999999</v>
      </c>
      <c r="F146" s="9">
        <v>621.59999999999991</v>
      </c>
      <c r="G146" s="559">
        <v>296.8</v>
      </c>
      <c r="H146" s="9">
        <v>985.4</v>
      </c>
      <c r="I146" s="9">
        <v>774.19999999999993</v>
      </c>
      <c r="J146" s="9">
        <v>503.3</v>
      </c>
      <c r="K146" s="559">
        <v>634.4</v>
      </c>
      <c r="L146" s="556"/>
      <c r="M146" s="503"/>
      <c r="N146" s="556"/>
      <c r="O146" s="557"/>
      <c r="P146" s="558"/>
      <c r="Q146" s="556"/>
    </row>
    <row r="147" spans="1:17" ht="15.75">
      <c r="A147" s="284" t="s">
        <v>3620</v>
      </c>
      <c r="B147" s="3"/>
      <c r="C147" s="3"/>
      <c r="D147" s="32">
        <f t="shared" si="3"/>
        <v>2659.75</v>
      </c>
      <c r="E147" s="9">
        <v>123.1</v>
      </c>
      <c r="F147" s="9">
        <v>437.65000000000003</v>
      </c>
      <c r="G147" s="559">
        <v>447.40000000000003</v>
      </c>
      <c r="H147" s="9">
        <v>400.6</v>
      </c>
      <c r="I147" s="9">
        <v>234.29999999999998</v>
      </c>
      <c r="J147" s="9">
        <v>496.6</v>
      </c>
      <c r="K147" s="559">
        <v>520.09999999999991</v>
      </c>
      <c r="L147" s="556"/>
      <c r="M147" s="561"/>
      <c r="N147" s="556"/>
      <c r="O147" s="557"/>
      <c r="P147" s="558"/>
      <c r="Q147" s="556"/>
    </row>
    <row r="148" spans="1:17" ht="15.75">
      <c r="A148" s="106" t="s">
        <v>1337</v>
      </c>
      <c r="B148" s="3"/>
      <c r="C148" s="3"/>
      <c r="D148" s="32">
        <f t="shared" si="3"/>
        <v>4711.8499999999995</v>
      </c>
      <c r="E148" s="9">
        <v>403.4</v>
      </c>
      <c r="F148" s="9">
        <v>440.9</v>
      </c>
      <c r="G148" s="559">
        <v>383.7</v>
      </c>
      <c r="H148" s="9">
        <v>913.54999999999984</v>
      </c>
      <c r="I148" s="9">
        <v>883.10000000000014</v>
      </c>
      <c r="J148" s="9">
        <v>762.69999999999993</v>
      </c>
      <c r="K148" s="559">
        <v>924.5</v>
      </c>
      <c r="L148" s="403"/>
      <c r="M148" s="503"/>
      <c r="N148" s="403"/>
      <c r="O148" s="557"/>
      <c r="P148" s="558"/>
      <c r="Q148" s="556"/>
    </row>
    <row r="149" spans="1:17" ht="15.75">
      <c r="A149" s="107" t="s">
        <v>2195</v>
      </c>
      <c r="B149" s="3"/>
      <c r="C149" s="3"/>
      <c r="D149" s="32">
        <f t="shared" si="3"/>
        <v>3272.25</v>
      </c>
      <c r="E149" s="9">
        <v>213.6</v>
      </c>
      <c r="F149" s="9">
        <v>457.4</v>
      </c>
      <c r="G149" s="559">
        <v>205.20000000000002</v>
      </c>
      <c r="H149" s="9">
        <v>532.15</v>
      </c>
      <c r="I149" s="9">
        <v>691.09999999999991</v>
      </c>
      <c r="J149" s="9">
        <v>687</v>
      </c>
      <c r="K149" s="559">
        <v>485.79999999999995</v>
      </c>
      <c r="L149" s="556"/>
      <c r="M149" s="562"/>
      <c r="N149" s="556"/>
      <c r="O149" s="557"/>
      <c r="P149" s="558"/>
      <c r="Q149" s="556"/>
    </row>
    <row r="150" spans="1:17" ht="15.75">
      <c r="A150" s="285" t="s">
        <v>1</v>
      </c>
      <c r="B150" s="3"/>
      <c r="C150" s="3"/>
      <c r="D150" s="32">
        <f t="shared" si="3"/>
        <v>2201.5</v>
      </c>
      <c r="E150" s="9">
        <v>235</v>
      </c>
      <c r="F150" s="9">
        <v>415.70000000000005</v>
      </c>
      <c r="G150" s="559">
        <v>248.90000000000003</v>
      </c>
      <c r="H150" s="9">
        <v>338.1</v>
      </c>
      <c r="I150" s="9">
        <v>289.59999999999997</v>
      </c>
      <c r="J150" s="9">
        <v>256.3</v>
      </c>
      <c r="K150" s="559">
        <v>417.9</v>
      </c>
      <c r="L150" s="556"/>
      <c r="M150" s="555"/>
      <c r="N150" s="556"/>
      <c r="O150" s="557"/>
      <c r="P150" s="558"/>
      <c r="Q150" s="556"/>
    </row>
    <row r="151" spans="1:17" ht="15.75">
      <c r="A151" s="285" t="s">
        <v>1656</v>
      </c>
      <c r="B151" s="3"/>
      <c r="C151" s="3"/>
      <c r="D151" s="32">
        <f t="shared" si="3"/>
        <v>2710.9500000000003</v>
      </c>
      <c r="E151" s="9">
        <v>183.6</v>
      </c>
      <c r="F151" s="9">
        <v>512.69999999999993</v>
      </c>
      <c r="G151" s="559">
        <v>392</v>
      </c>
      <c r="H151" s="9">
        <v>670.80000000000018</v>
      </c>
      <c r="I151" s="9">
        <v>429.9</v>
      </c>
      <c r="J151" s="9">
        <v>33.299999999999997</v>
      </c>
      <c r="K151" s="559">
        <v>488.65000000000003</v>
      </c>
      <c r="L151" s="556"/>
      <c r="M151" s="555"/>
      <c r="N151" s="556"/>
      <c r="O151" s="557"/>
      <c r="P151" s="558"/>
      <c r="Q151" s="556"/>
    </row>
    <row r="152" spans="1:17" ht="15.75">
      <c r="A152" s="285" t="s">
        <v>1664</v>
      </c>
      <c r="B152" s="3"/>
      <c r="C152" s="3"/>
      <c r="D152" s="32">
        <f t="shared" si="3"/>
        <v>3516.8999999999996</v>
      </c>
      <c r="E152" s="9">
        <v>129.30000000000001</v>
      </c>
      <c r="F152" s="9">
        <v>613</v>
      </c>
      <c r="G152" s="559">
        <v>325.3</v>
      </c>
      <c r="H152" s="9">
        <v>696.80000000000007</v>
      </c>
      <c r="I152" s="9">
        <v>518.09999999999991</v>
      </c>
      <c r="J152" s="9">
        <v>499.59999999999997</v>
      </c>
      <c r="K152" s="559">
        <v>734.8</v>
      </c>
      <c r="L152" s="556"/>
      <c r="M152" s="555"/>
      <c r="N152" s="556"/>
      <c r="O152" s="557"/>
      <c r="P152" s="558"/>
      <c r="Q152" s="556"/>
    </row>
    <row r="153" spans="1:17" ht="15.75">
      <c r="A153" s="284" t="s">
        <v>3621</v>
      </c>
      <c r="B153" s="3"/>
      <c r="C153" s="3"/>
      <c r="D153" s="32">
        <f t="shared" si="3"/>
        <v>2893.7</v>
      </c>
      <c r="E153" s="9">
        <v>162</v>
      </c>
      <c r="F153" s="9">
        <v>684.30000000000007</v>
      </c>
      <c r="G153" s="559">
        <v>397.90000000000003</v>
      </c>
      <c r="H153" s="9">
        <v>493.2</v>
      </c>
      <c r="I153" s="9">
        <v>164.1</v>
      </c>
      <c r="J153" s="9">
        <v>327.2</v>
      </c>
      <c r="K153" s="559">
        <v>665</v>
      </c>
      <c r="L153" s="556"/>
      <c r="M153" s="561"/>
      <c r="N153" s="556"/>
      <c r="O153" s="557"/>
      <c r="P153" s="558"/>
      <c r="Q153" s="556"/>
    </row>
    <row r="154" spans="1:17" ht="15.75">
      <c r="A154" s="107" t="s">
        <v>2717</v>
      </c>
      <c r="B154" s="3"/>
      <c r="C154" s="3"/>
      <c r="D154" s="32">
        <f t="shared" si="3"/>
        <v>2458.8000000000002</v>
      </c>
      <c r="E154" s="9">
        <v>200.79999999999998</v>
      </c>
      <c r="F154" s="9">
        <v>448.20000000000005</v>
      </c>
      <c r="G154" s="559">
        <v>414.90000000000003</v>
      </c>
      <c r="H154" s="9">
        <v>379.29999999999995</v>
      </c>
      <c r="I154" s="9">
        <v>164.1</v>
      </c>
      <c r="J154" s="9">
        <v>443.09999999999997</v>
      </c>
      <c r="K154" s="559">
        <v>408.40000000000003</v>
      </c>
      <c r="L154" s="556"/>
      <c r="M154" s="562"/>
      <c r="N154" s="556"/>
      <c r="O154" s="557"/>
      <c r="P154" s="558"/>
      <c r="Q154" s="556"/>
    </row>
    <row r="155" spans="1:17" ht="15.75">
      <c r="A155" s="107" t="s">
        <v>3622</v>
      </c>
      <c r="B155" s="3"/>
      <c r="C155" s="3"/>
      <c r="D155" s="32">
        <f t="shared" si="3"/>
        <v>2798.2</v>
      </c>
      <c r="E155" s="9">
        <v>286.2</v>
      </c>
      <c r="F155" s="9">
        <v>568.1</v>
      </c>
      <c r="G155" s="559">
        <v>394.7</v>
      </c>
      <c r="H155" s="9">
        <v>462.9</v>
      </c>
      <c r="I155" s="9">
        <v>380.2</v>
      </c>
      <c r="J155" s="9">
        <v>458</v>
      </c>
      <c r="K155" s="559">
        <v>248.1</v>
      </c>
      <c r="L155" s="556"/>
      <c r="M155" s="562"/>
      <c r="N155" s="556"/>
      <c r="O155" s="557"/>
      <c r="P155" s="558"/>
      <c r="Q155" s="556"/>
    </row>
    <row r="156" spans="1:17" ht="15.75">
      <c r="A156" s="106" t="s">
        <v>1342</v>
      </c>
      <c r="B156" s="3"/>
      <c r="C156" s="3"/>
      <c r="D156" s="32">
        <f t="shared" si="3"/>
        <v>3123.7</v>
      </c>
      <c r="E156" s="9">
        <v>452.8</v>
      </c>
      <c r="F156" s="9">
        <v>610.5</v>
      </c>
      <c r="G156" s="559">
        <v>376.20000000000005</v>
      </c>
      <c r="H156" s="9">
        <v>543.80000000000007</v>
      </c>
      <c r="I156" s="9">
        <v>415.1</v>
      </c>
      <c r="J156" s="9">
        <v>365.59999999999997</v>
      </c>
      <c r="K156" s="559">
        <v>359.70000000000005</v>
      </c>
      <c r="L156" s="556"/>
      <c r="M156" s="503"/>
      <c r="N156" s="556"/>
      <c r="O156" s="557"/>
      <c r="P156" s="558"/>
      <c r="Q156" s="556"/>
    </row>
    <row r="157" spans="1:17" ht="15.75">
      <c r="A157" s="107" t="s">
        <v>2848</v>
      </c>
      <c r="B157" s="3"/>
      <c r="C157" s="3"/>
      <c r="D157" s="32">
        <f t="shared" si="3"/>
        <v>2769.7500000000005</v>
      </c>
      <c r="E157" s="9">
        <v>231.4</v>
      </c>
      <c r="F157" s="9">
        <v>567.5</v>
      </c>
      <c r="G157" s="559">
        <v>389.6</v>
      </c>
      <c r="H157" s="9">
        <v>410.59999999999997</v>
      </c>
      <c r="I157" s="9">
        <v>513.05000000000007</v>
      </c>
      <c r="J157" s="9">
        <v>402.3</v>
      </c>
      <c r="K157" s="559">
        <v>255.29999999999998</v>
      </c>
      <c r="L157" s="556"/>
      <c r="M157" s="562"/>
      <c r="N157" s="556"/>
      <c r="O157" s="557"/>
      <c r="P157" s="558"/>
      <c r="Q157" s="556"/>
    </row>
    <row r="158" spans="1:17" ht="15.75">
      <c r="A158" s="107" t="s">
        <v>675</v>
      </c>
      <c r="B158" s="3"/>
      <c r="C158" s="3"/>
      <c r="D158" s="32">
        <f t="shared" si="3"/>
        <v>2738.8500000000004</v>
      </c>
      <c r="E158" s="9">
        <v>101.1</v>
      </c>
      <c r="F158" s="9">
        <v>551.85</v>
      </c>
      <c r="G158" s="559">
        <v>553.70000000000005</v>
      </c>
      <c r="H158" s="9">
        <v>449.6</v>
      </c>
      <c r="I158" s="9">
        <v>345</v>
      </c>
      <c r="J158" s="9">
        <v>418.8</v>
      </c>
      <c r="K158" s="559">
        <v>318.79999999999995</v>
      </c>
      <c r="L158" s="556"/>
      <c r="M158" s="562"/>
      <c r="N158" s="556"/>
      <c r="O158" s="557"/>
      <c r="P158" s="558"/>
      <c r="Q158" s="556"/>
    </row>
    <row r="159" spans="1:17" ht="15.75">
      <c r="A159" s="107" t="s">
        <v>2707</v>
      </c>
      <c r="B159" s="3"/>
      <c r="C159" s="3"/>
      <c r="D159" s="32">
        <f t="shared" si="3"/>
        <v>3657.55</v>
      </c>
      <c r="E159" s="9">
        <v>569.29999999999984</v>
      </c>
      <c r="F159" s="9">
        <v>537.6</v>
      </c>
      <c r="G159" s="559">
        <v>273</v>
      </c>
      <c r="H159" s="9">
        <v>672.85</v>
      </c>
      <c r="I159" s="9">
        <v>953.40000000000009</v>
      </c>
      <c r="J159" s="9">
        <v>121.49999999999999</v>
      </c>
      <c r="K159" s="559">
        <v>529.9</v>
      </c>
      <c r="L159" s="556"/>
      <c r="M159" s="562"/>
      <c r="N159" s="556"/>
      <c r="O159" s="557"/>
      <c r="P159" s="558"/>
      <c r="Q159" s="556"/>
    </row>
    <row r="160" spans="1:17" ht="15.75">
      <c r="A160" s="284" t="s">
        <v>3623</v>
      </c>
      <c r="B160" s="3"/>
      <c r="C160" s="3"/>
      <c r="D160" s="32">
        <f t="shared" si="3"/>
        <v>2712.7999999999997</v>
      </c>
      <c r="E160" s="9">
        <v>147.6</v>
      </c>
      <c r="F160" s="9">
        <v>348.70000000000005</v>
      </c>
      <c r="G160" s="559">
        <v>365.4</v>
      </c>
      <c r="H160" s="9">
        <v>621.30000000000007</v>
      </c>
      <c r="I160" s="9">
        <v>406.29999999999995</v>
      </c>
      <c r="J160" s="9">
        <v>451.99999999999994</v>
      </c>
      <c r="K160" s="559">
        <v>371.5</v>
      </c>
      <c r="L160" s="556"/>
      <c r="M160" s="561"/>
      <c r="N160" s="556"/>
      <c r="O160" s="557"/>
      <c r="P160" s="558"/>
      <c r="Q160" s="556"/>
    </row>
    <row r="161" spans="1:17" ht="15.75">
      <c r="A161" s="285" t="s">
        <v>1653</v>
      </c>
      <c r="B161" s="3"/>
      <c r="C161" s="3"/>
      <c r="D161" s="32">
        <f t="shared" si="3"/>
        <v>3718.45</v>
      </c>
      <c r="E161" s="9">
        <v>127.69999999999999</v>
      </c>
      <c r="F161" s="9">
        <v>664.25</v>
      </c>
      <c r="G161" s="559">
        <v>482.5</v>
      </c>
      <c r="H161" s="9">
        <v>753.4</v>
      </c>
      <c r="I161" s="9">
        <v>579.09999999999991</v>
      </c>
      <c r="J161" s="9">
        <v>400.4</v>
      </c>
      <c r="K161" s="559">
        <v>711.09999999999991</v>
      </c>
      <c r="L161" s="556"/>
      <c r="M161" s="555"/>
      <c r="N161" s="556"/>
      <c r="O161" s="557"/>
      <c r="P161" s="558"/>
      <c r="Q161" s="556"/>
    </row>
    <row r="162" spans="1:17" ht="15.75">
      <c r="A162" s="107" t="s">
        <v>2196</v>
      </c>
      <c r="B162" s="3"/>
      <c r="C162" s="3"/>
      <c r="D162" s="32">
        <f t="shared" si="3"/>
        <v>3408.8999999999996</v>
      </c>
      <c r="E162" s="9">
        <v>299.30000000000007</v>
      </c>
      <c r="F162" s="9">
        <v>483.3</v>
      </c>
      <c r="G162" s="559">
        <v>212.9</v>
      </c>
      <c r="H162" s="9">
        <v>916.50000000000011</v>
      </c>
      <c r="I162" s="9">
        <v>807.4</v>
      </c>
      <c r="J162" s="9">
        <v>213.7</v>
      </c>
      <c r="K162" s="559">
        <v>475.79999999999995</v>
      </c>
      <c r="L162" s="556"/>
      <c r="M162" s="562"/>
      <c r="N162" s="556"/>
      <c r="O162" s="557"/>
      <c r="P162" s="558"/>
      <c r="Q162" s="556"/>
    </row>
    <row r="163" spans="1:17" ht="15.75">
      <c r="A163" s="107" t="s">
        <v>153</v>
      </c>
      <c r="B163" s="3"/>
      <c r="C163" s="3"/>
      <c r="D163" s="32">
        <f t="shared" si="3"/>
        <v>2870.1000000000004</v>
      </c>
      <c r="E163" s="9">
        <v>460</v>
      </c>
      <c r="F163" s="9">
        <v>593.89999999999986</v>
      </c>
      <c r="G163" s="559">
        <v>424.00000000000011</v>
      </c>
      <c r="H163" s="9">
        <v>312.40000000000003</v>
      </c>
      <c r="I163" s="9">
        <v>363.8</v>
      </c>
      <c r="J163" s="9">
        <v>306.59999999999997</v>
      </c>
      <c r="K163" s="559">
        <v>409.40000000000003</v>
      </c>
      <c r="L163" s="556"/>
      <c r="M163" s="562"/>
      <c r="N163" s="556"/>
      <c r="O163" s="557"/>
      <c r="P163" s="558"/>
      <c r="Q163" s="556"/>
    </row>
    <row r="164" spans="1:17" ht="15.75">
      <c r="A164" s="285" t="s">
        <v>1665</v>
      </c>
      <c r="B164" s="3"/>
      <c r="C164" s="3"/>
      <c r="D164" s="32">
        <f t="shared" si="3"/>
        <v>2134.9</v>
      </c>
      <c r="E164" s="9">
        <v>117.3</v>
      </c>
      <c r="F164" s="9">
        <v>497.2</v>
      </c>
      <c r="G164" s="559">
        <v>499.5</v>
      </c>
      <c r="H164" s="9">
        <v>387.8</v>
      </c>
      <c r="I164" s="9">
        <v>419.1</v>
      </c>
      <c r="J164" s="9">
        <v>119.1</v>
      </c>
      <c r="K164" s="559">
        <v>94.9</v>
      </c>
      <c r="L164" s="556"/>
      <c r="M164" s="555"/>
      <c r="N164" s="556"/>
      <c r="O164" s="557"/>
      <c r="P164" s="558"/>
      <c r="Q164" s="556"/>
    </row>
    <row r="165" spans="1:17" ht="15.75">
      <c r="A165" s="284" t="s">
        <v>3624</v>
      </c>
      <c r="B165" s="3"/>
      <c r="C165" s="3"/>
      <c r="D165" s="32">
        <f t="shared" si="3"/>
        <v>3777.25</v>
      </c>
      <c r="E165" s="9">
        <v>477.4</v>
      </c>
      <c r="F165" s="9">
        <v>539.65</v>
      </c>
      <c r="G165" s="559">
        <v>278</v>
      </c>
      <c r="H165" s="9">
        <v>600.79999999999995</v>
      </c>
      <c r="I165" s="9">
        <v>741.90000000000009</v>
      </c>
      <c r="J165" s="9">
        <v>422.5</v>
      </c>
      <c r="K165" s="559">
        <v>716.99999999999989</v>
      </c>
      <c r="L165" s="556"/>
      <c r="M165" s="561"/>
      <c r="N165" s="556"/>
      <c r="O165" s="557"/>
      <c r="P165" s="558"/>
      <c r="Q165" s="556"/>
    </row>
    <row r="166" spans="1:17" ht="15.75">
      <c r="A166" s="107" t="s">
        <v>2212</v>
      </c>
      <c r="B166" s="3"/>
      <c r="C166" s="3"/>
      <c r="D166" s="32">
        <f t="shared" si="3"/>
        <v>3272.2</v>
      </c>
      <c r="E166" s="9">
        <v>262.89999999999998</v>
      </c>
      <c r="F166" s="9">
        <v>602.99999999999989</v>
      </c>
      <c r="G166" s="559">
        <v>345.20000000000005</v>
      </c>
      <c r="H166" s="9">
        <v>672.89999999999986</v>
      </c>
      <c r="I166" s="9">
        <v>673.5</v>
      </c>
      <c r="J166" s="9">
        <v>271.89999999999998</v>
      </c>
      <c r="K166" s="559">
        <v>442.79999999999995</v>
      </c>
      <c r="L166" s="556"/>
      <c r="M166" s="562"/>
      <c r="N166" s="556"/>
      <c r="O166" s="557"/>
      <c r="P166" s="558"/>
      <c r="Q166" s="556"/>
    </row>
    <row r="167" spans="1:17" ht="15.75">
      <c r="A167" s="284" t="s">
        <v>3625</v>
      </c>
      <c r="B167" s="3"/>
      <c r="C167" s="3"/>
      <c r="D167" s="32">
        <f t="shared" si="3"/>
        <v>3018.2499999999995</v>
      </c>
      <c r="E167" s="9">
        <v>69.099999999999994</v>
      </c>
      <c r="F167" s="9">
        <v>327.25</v>
      </c>
      <c r="G167" s="559">
        <v>757.69999999999993</v>
      </c>
      <c r="H167" s="9">
        <v>728.4</v>
      </c>
      <c r="I167" s="9">
        <v>364.09999999999997</v>
      </c>
      <c r="J167" s="9">
        <v>404.2</v>
      </c>
      <c r="K167" s="559">
        <v>367.5</v>
      </c>
      <c r="L167" s="556"/>
      <c r="M167" s="561"/>
      <c r="N167" s="556"/>
      <c r="O167" s="557"/>
      <c r="P167" s="558"/>
      <c r="Q167" s="556"/>
    </row>
    <row r="168" spans="1:17" ht="15.75">
      <c r="A168" s="107" t="s">
        <v>2720</v>
      </c>
      <c r="B168" s="3"/>
      <c r="C168" s="3"/>
      <c r="D168" s="32">
        <f t="shared" si="3"/>
        <v>4265.0499999999993</v>
      </c>
      <c r="E168" s="9">
        <v>480.39999999999992</v>
      </c>
      <c r="F168" s="9">
        <v>984.85</v>
      </c>
      <c r="G168" s="559">
        <v>510.5</v>
      </c>
      <c r="H168" s="9">
        <v>765.1</v>
      </c>
      <c r="I168" s="9">
        <v>580.1</v>
      </c>
      <c r="J168" s="9">
        <v>420.7</v>
      </c>
      <c r="K168" s="559">
        <v>523.40000000000009</v>
      </c>
      <c r="L168" s="556"/>
      <c r="M168" s="562"/>
      <c r="N168" s="556"/>
      <c r="O168" s="557"/>
      <c r="P168" s="558"/>
      <c r="Q168" s="556"/>
    </row>
    <row r="169" spans="1:17" ht="15.75">
      <c r="A169" s="285" t="s">
        <v>1661</v>
      </c>
      <c r="B169" s="3"/>
      <c r="C169" s="3"/>
      <c r="D169" s="32">
        <f t="shared" si="3"/>
        <v>5368.5500000000011</v>
      </c>
      <c r="E169" s="9">
        <v>381.44999999999993</v>
      </c>
      <c r="F169" s="9">
        <v>1117.2</v>
      </c>
      <c r="G169" s="559">
        <v>942.2</v>
      </c>
      <c r="H169" s="9">
        <v>758.9</v>
      </c>
      <c r="I169" s="9">
        <v>743.80000000000007</v>
      </c>
      <c r="J169" s="9">
        <v>663.90000000000009</v>
      </c>
      <c r="K169" s="559">
        <v>761.1</v>
      </c>
      <c r="L169" s="556"/>
      <c r="M169" s="555"/>
      <c r="N169" s="556"/>
      <c r="O169" s="557"/>
      <c r="P169" s="558"/>
      <c r="Q169" s="556"/>
    </row>
    <row r="170" spans="1:17" ht="15.75">
      <c r="A170" s="285" t="s">
        <v>11</v>
      </c>
      <c r="B170" s="3"/>
      <c r="C170" s="3"/>
      <c r="D170" s="32">
        <f t="shared" si="3"/>
        <v>4273.6000000000004</v>
      </c>
      <c r="E170" s="9">
        <v>316.10000000000002</v>
      </c>
      <c r="F170" s="9">
        <v>456.4</v>
      </c>
      <c r="G170" s="559">
        <v>271.10000000000002</v>
      </c>
      <c r="H170" s="9">
        <v>745.55000000000007</v>
      </c>
      <c r="I170" s="9">
        <v>1144.8500000000004</v>
      </c>
      <c r="J170" s="9">
        <v>658.1</v>
      </c>
      <c r="K170" s="559">
        <v>681.5</v>
      </c>
      <c r="L170" s="556"/>
      <c r="M170" s="555"/>
      <c r="N170" s="556"/>
      <c r="O170" s="557"/>
      <c r="P170" s="558"/>
      <c r="Q170" s="556"/>
    </row>
    <row r="171" spans="1:17" ht="15.75">
      <c r="A171" s="107" t="s">
        <v>2197</v>
      </c>
      <c r="B171" s="3"/>
      <c r="C171" s="3"/>
      <c r="D171" s="32">
        <f t="shared" si="3"/>
        <v>2038.95</v>
      </c>
      <c r="E171" s="9">
        <v>142.69999999999999</v>
      </c>
      <c r="F171" s="9">
        <v>344.95000000000005</v>
      </c>
      <c r="G171" s="559">
        <v>124.70000000000002</v>
      </c>
      <c r="H171" s="9">
        <v>400.90000000000003</v>
      </c>
      <c r="I171" s="9">
        <v>501.2</v>
      </c>
      <c r="J171" s="9">
        <v>175.8</v>
      </c>
      <c r="K171" s="559">
        <v>348.70000000000005</v>
      </c>
      <c r="L171" s="556"/>
      <c r="M171" s="562"/>
      <c r="N171" s="556"/>
      <c r="O171" s="557"/>
      <c r="P171" s="558"/>
      <c r="Q171" s="556"/>
    </row>
    <row r="172" spans="1:17" ht="15.75">
      <c r="A172" s="285" t="s">
        <v>1666</v>
      </c>
      <c r="B172" s="3"/>
      <c r="C172" s="3"/>
      <c r="D172" s="32">
        <f t="shared" si="3"/>
        <v>4229.05</v>
      </c>
      <c r="E172" s="9">
        <v>279.39999999999998</v>
      </c>
      <c r="F172" s="9">
        <v>794.45</v>
      </c>
      <c r="G172" s="559">
        <v>333.40000000000003</v>
      </c>
      <c r="H172" s="9">
        <v>952.69999999999993</v>
      </c>
      <c r="I172" s="9">
        <v>896.6</v>
      </c>
      <c r="J172" s="9">
        <v>419.90000000000003</v>
      </c>
      <c r="K172" s="559">
        <v>552.6</v>
      </c>
      <c r="L172" s="556"/>
      <c r="M172" s="555"/>
      <c r="N172" s="556"/>
      <c r="O172" s="557"/>
      <c r="P172" s="558"/>
      <c r="Q172" s="556"/>
    </row>
    <row r="173" spans="1:17" ht="15.75">
      <c r="A173" s="106" t="s">
        <v>1344</v>
      </c>
      <c r="B173" s="3"/>
      <c r="C173" s="3"/>
      <c r="D173" s="32">
        <f t="shared" si="3"/>
        <v>4495.3</v>
      </c>
      <c r="E173" s="9">
        <v>313.49999999999994</v>
      </c>
      <c r="F173" s="9">
        <v>660.2</v>
      </c>
      <c r="G173" s="559">
        <v>371.99999999999994</v>
      </c>
      <c r="H173" s="9">
        <v>768.1</v>
      </c>
      <c r="I173" s="9">
        <v>1023</v>
      </c>
      <c r="J173" s="9">
        <v>677.5</v>
      </c>
      <c r="K173" s="559">
        <v>681.00000000000011</v>
      </c>
      <c r="L173" s="556"/>
      <c r="M173" s="503"/>
      <c r="N173" s="556"/>
      <c r="O173" s="557"/>
      <c r="P173" s="558"/>
      <c r="Q173" s="556"/>
    </row>
    <row r="174" spans="1:17" ht="15.75">
      <c r="A174" s="107" t="s">
        <v>633</v>
      </c>
      <c r="B174" s="3"/>
      <c r="C174" s="3"/>
      <c r="D174" s="32">
        <f t="shared" si="3"/>
        <v>2812.9499999999994</v>
      </c>
      <c r="E174" s="9">
        <v>182.60000000000002</v>
      </c>
      <c r="F174" s="9">
        <v>278.40000000000003</v>
      </c>
      <c r="G174" s="559">
        <v>242.75000000000003</v>
      </c>
      <c r="H174" s="9">
        <v>790.0999999999998</v>
      </c>
      <c r="I174" s="9">
        <v>646.79999999999995</v>
      </c>
      <c r="J174" s="9">
        <v>176.20000000000002</v>
      </c>
      <c r="K174" s="559">
        <v>496.09999999999997</v>
      </c>
      <c r="L174" s="556"/>
      <c r="M174" s="562"/>
      <c r="N174" s="556"/>
      <c r="O174" s="557"/>
      <c r="P174" s="558"/>
      <c r="Q174" s="556"/>
    </row>
    <row r="175" spans="1:17" ht="15.75">
      <c r="A175" s="285" t="s">
        <v>1658</v>
      </c>
      <c r="B175" s="3"/>
      <c r="C175" s="3"/>
      <c r="D175" s="32">
        <f t="shared" si="3"/>
        <v>2499.2000000000003</v>
      </c>
      <c r="E175" s="9">
        <v>3.5999999999999996</v>
      </c>
      <c r="F175" s="9">
        <v>340.5</v>
      </c>
      <c r="G175" s="559">
        <v>134.4</v>
      </c>
      <c r="H175" s="9">
        <v>898.1</v>
      </c>
      <c r="I175" s="9">
        <v>690.2</v>
      </c>
      <c r="J175" s="9">
        <v>205.00000000000003</v>
      </c>
      <c r="K175" s="559">
        <v>227.39999999999995</v>
      </c>
      <c r="L175" s="556"/>
      <c r="M175" s="555"/>
      <c r="N175" s="556"/>
      <c r="O175" s="557"/>
      <c r="P175" s="558"/>
      <c r="Q175" s="556"/>
    </row>
    <row r="176" spans="1:17" ht="15.75">
      <c r="A176" s="107" t="s">
        <v>2716</v>
      </c>
      <c r="B176" s="3"/>
      <c r="C176" s="3"/>
      <c r="D176" s="32">
        <f t="shared" si="3"/>
        <v>3278.4</v>
      </c>
      <c r="E176" s="9">
        <v>300.5</v>
      </c>
      <c r="F176" s="9">
        <v>554</v>
      </c>
      <c r="G176" s="559">
        <v>521.6</v>
      </c>
      <c r="H176" s="9">
        <v>228.10000000000002</v>
      </c>
      <c r="I176" s="9">
        <v>458.49999999999994</v>
      </c>
      <c r="J176" s="9">
        <v>471.8</v>
      </c>
      <c r="K176" s="559">
        <v>743.9</v>
      </c>
      <c r="L176" s="556"/>
      <c r="M176" s="562"/>
      <c r="N176" s="556"/>
      <c r="O176" s="557"/>
      <c r="P176" s="558"/>
      <c r="Q176" s="556"/>
    </row>
    <row r="177" spans="1:17" ht="15.75">
      <c r="A177" s="284" t="s">
        <v>3626</v>
      </c>
      <c r="B177" s="3"/>
      <c r="C177" s="3"/>
      <c r="D177" s="32">
        <f t="shared" ref="D177:D208" si="4">SUM(E177:DZ177)</f>
        <v>2773.2000000000003</v>
      </c>
      <c r="E177" s="9">
        <v>399.9</v>
      </c>
      <c r="F177" s="9">
        <v>604.5</v>
      </c>
      <c r="G177" s="559">
        <v>407.09999999999997</v>
      </c>
      <c r="H177" s="9">
        <v>332.3</v>
      </c>
      <c r="I177" s="9">
        <v>426.80000000000007</v>
      </c>
      <c r="J177" s="9">
        <v>331.8</v>
      </c>
      <c r="K177" s="559">
        <v>270.8</v>
      </c>
      <c r="L177" s="556"/>
      <c r="M177" s="561"/>
      <c r="N177" s="556"/>
      <c r="O177" s="557"/>
      <c r="P177" s="558"/>
      <c r="Q177" s="556"/>
    </row>
    <row r="178" spans="1:17" ht="15.75">
      <c r="A178" s="107" t="s">
        <v>687</v>
      </c>
      <c r="B178" s="3"/>
      <c r="C178" s="3"/>
      <c r="D178" s="32">
        <f t="shared" si="4"/>
        <v>3440.5</v>
      </c>
      <c r="E178" s="9">
        <v>439.20000000000005</v>
      </c>
      <c r="F178" s="9">
        <v>508.09999999999997</v>
      </c>
      <c r="G178" s="559">
        <v>332.5</v>
      </c>
      <c r="H178" s="9">
        <v>765.8</v>
      </c>
      <c r="I178" s="9">
        <v>812.5</v>
      </c>
      <c r="J178" s="9">
        <v>212.60000000000002</v>
      </c>
      <c r="K178" s="559">
        <v>369.8</v>
      </c>
      <c r="L178" s="556"/>
      <c r="M178" s="562"/>
      <c r="N178" s="556"/>
      <c r="O178" s="557"/>
      <c r="P178" s="558"/>
      <c r="Q178" s="556"/>
    </row>
    <row r="179" spans="1:17" ht="15.75">
      <c r="A179" s="107" t="s">
        <v>639</v>
      </c>
      <c r="B179" s="3"/>
      <c r="C179" s="3"/>
      <c r="D179" s="32">
        <f t="shared" si="4"/>
        <v>1947.6</v>
      </c>
      <c r="E179" s="9">
        <v>209.3</v>
      </c>
      <c r="F179" s="9">
        <v>174.09999999999997</v>
      </c>
      <c r="G179" s="559">
        <v>504</v>
      </c>
      <c r="H179" s="9">
        <v>118.75</v>
      </c>
      <c r="I179" s="9">
        <v>443.6</v>
      </c>
      <c r="J179" s="9">
        <v>275.84999999999997</v>
      </c>
      <c r="K179" s="559">
        <v>222</v>
      </c>
      <c r="L179" s="556"/>
      <c r="M179" s="562"/>
      <c r="N179" s="556"/>
      <c r="O179" s="557"/>
      <c r="P179" s="558"/>
      <c r="Q179" s="556"/>
    </row>
    <row r="180" spans="1:17" ht="15.75">
      <c r="A180" s="284" t="s">
        <v>3655</v>
      </c>
      <c r="B180" s="3"/>
      <c r="C180" s="3"/>
      <c r="D180" s="32">
        <f t="shared" si="4"/>
        <v>3426.2999999999997</v>
      </c>
      <c r="E180" s="9">
        <v>226.5</v>
      </c>
      <c r="F180" s="9">
        <v>675.80000000000007</v>
      </c>
      <c r="G180" s="559">
        <v>495.7</v>
      </c>
      <c r="H180" s="9">
        <v>466.69999999999993</v>
      </c>
      <c r="I180" s="9">
        <v>584.6</v>
      </c>
      <c r="J180" s="9">
        <v>365.9</v>
      </c>
      <c r="K180" s="559">
        <v>611.09999999999991</v>
      </c>
      <c r="L180" s="556"/>
      <c r="M180" s="561"/>
      <c r="N180" s="556"/>
      <c r="O180" s="557"/>
      <c r="P180" s="558"/>
      <c r="Q180" s="556"/>
    </row>
    <row r="181" spans="1:17" ht="15.75">
      <c r="A181" s="285" t="s">
        <v>15</v>
      </c>
      <c r="B181" s="3"/>
      <c r="C181" s="3"/>
      <c r="D181" s="32">
        <f t="shared" si="4"/>
        <v>3982.6000000000004</v>
      </c>
      <c r="E181" s="9">
        <v>449.49999999999994</v>
      </c>
      <c r="F181" s="9">
        <v>373</v>
      </c>
      <c r="G181" s="559">
        <v>441.20000000000005</v>
      </c>
      <c r="H181" s="9">
        <v>798.00000000000011</v>
      </c>
      <c r="I181" s="9">
        <v>962.7</v>
      </c>
      <c r="J181" s="9">
        <v>402.50000000000006</v>
      </c>
      <c r="K181" s="559">
        <v>555.70000000000005</v>
      </c>
      <c r="L181" s="556"/>
      <c r="M181" s="555"/>
      <c r="N181" s="556"/>
      <c r="O181" s="557"/>
      <c r="P181" s="558"/>
      <c r="Q181" s="556"/>
    </row>
    <row r="182" spans="1:17" ht="15.75">
      <c r="A182" s="107" t="s">
        <v>2725</v>
      </c>
      <c r="B182" s="3"/>
      <c r="C182" s="3"/>
      <c r="D182" s="32">
        <f t="shared" si="4"/>
        <v>3283.3500000000004</v>
      </c>
      <c r="E182" s="9">
        <v>169.70000000000002</v>
      </c>
      <c r="F182" s="9">
        <v>619.94999999999993</v>
      </c>
      <c r="G182" s="559">
        <v>497.6</v>
      </c>
      <c r="H182" s="9">
        <v>205.79999999999998</v>
      </c>
      <c r="I182" s="9">
        <v>706.19999999999993</v>
      </c>
      <c r="J182" s="9">
        <v>330.8</v>
      </c>
      <c r="K182" s="559">
        <v>753.3</v>
      </c>
      <c r="L182" s="556"/>
      <c r="M182" s="562"/>
      <c r="N182" s="556"/>
      <c r="O182" s="557"/>
      <c r="P182" s="558"/>
      <c r="Q182" s="556"/>
    </row>
    <row r="183" spans="1:17" ht="15.75">
      <c r="A183" s="284" t="s">
        <v>3627</v>
      </c>
      <c r="B183" s="3"/>
      <c r="C183" s="3"/>
      <c r="D183" s="32">
        <f t="shared" si="4"/>
        <v>3528.8</v>
      </c>
      <c r="E183" s="9">
        <v>26.099999999999998</v>
      </c>
      <c r="F183" s="9">
        <v>517.6</v>
      </c>
      <c r="G183" s="559">
        <v>333.00000000000006</v>
      </c>
      <c r="H183" s="9">
        <v>889.6</v>
      </c>
      <c r="I183" s="9">
        <v>755</v>
      </c>
      <c r="J183" s="9">
        <v>356.2</v>
      </c>
      <c r="K183" s="559">
        <v>651.30000000000007</v>
      </c>
      <c r="L183" s="556"/>
      <c r="M183" s="561"/>
      <c r="N183" s="556"/>
      <c r="O183" s="557"/>
      <c r="P183" s="558"/>
      <c r="Q183" s="556"/>
    </row>
    <row r="184" spans="1:17" ht="15.75">
      <c r="A184" s="107" t="s">
        <v>2216</v>
      </c>
      <c r="B184" s="3"/>
      <c r="C184" s="3"/>
      <c r="D184" s="32">
        <f t="shared" si="4"/>
        <v>3983.25</v>
      </c>
      <c r="E184" s="9">
        <v>265.5</v>
      </c>
      <c r="F184" s="9">
        <v>581.5</v>
      </c>
      <c r="G184" s="559">
        <v>324.59999999999997</v>
      </c>
      <c r="H184" s="9">
        <v>930.4</v>
      </c>
      <c r="I184" s="9">
        <v>880.24999999999989</v>
      </c>
      <c r="J184" s="9">
        <v>463.40000000000003</v>
      </c>
      <c r="K184" s="559">
        <v>537.6</v>
      </c>
      <c r="L184" s="556"/>
      <c r="M184" s="562"/>
      <c r="N184" s="556"/>
      <c r="O184" s="557"/>
      <c r="P184" s="558"/>
      <c r="Q184" s="556"/>
    </row>
    <row r="185" spans="1:17" ht="15.75">
      <c r="A185" s="284" t="s">
        <v>3628</v>
      </c>
      <c r="B185" s="3"/>
      <c r="C185" s="3"/>
      <c r="D185" s="32">
        <f t="shared" si="4"/>
        <v>1975.35</v>
      </c>
      <c r="E185" s="9">
        <v>115.9</v>
      </c>
      <c r="F185" s="9">
        <v>467.09999999999997</v>
      </c>
      <c r="G185" s="559">
        <v>268.10000000000002</v>
      </c>
      <c r="H185" s="9">
        <v>543</v>
      </c>
      <c r="I185" s="9">
        <v>168.20000000000002</v>
      </c>
      <c r="J185" s="9">
        <v>219.1</v>
      </c>
      <c r="K185" s="559">
        <v>193.95</v>
      </c>
      <c r="L185" s="556"/>
      <c r="M185" s="561"/>
      <c r="N185" s="556"/>
      <c r="O185" s="557"/>
      <c r="P185" s="558"/>
      <c r="Q185" s="556"/>
    </row>
    <row r="186" spans="1:17" ht="15.75">
      <c r="A186" s="285" t="s">
        <v>1654</v>
      </c>
      <c r="B186" s="3"/>
      <c r="C186" s="3"/>
      <c r="D186" s="32">
        <f t="shared" si="4"/>
        <v>3920.6499999999996</v>
      </c>
      <c r="E186" s="9">
        <v>361.4</v>
      </c>
      <c r="F186" s="9">
        <v>455.05</v>
      </c>
      <c r="G186" s="559">
        <v>324.29999999999995</v>
      </c>
      <c r="H186" s="9">
        <v>617.79999999999984</v>
      </c>
      <c r="I186" s="9">
        <v>837.9</v>
      </c>
      <c r="J186" s="9">
        <v>454.8</v>
      </c>
      <c r="K186" s="559">
        <v>869.39999999999986</v>
      </c>
      <c r="L186" s="556"/>
      <c r="M186" s="555"/>
      <c r="N186" s="556"/>
      <c r="O186" s="557"/>
      <c r="P186" s="558"/>
      <c r="Q186" s="556"/>
    </row>
    <row r="187" spans="1:17" ht="15.75">
      <c r="A187" s="285" t="s">
        <v>17</v>
      </c>
      <c r="B187" s="3"/>
      <c r="C187" s="3"/>
      <c r="D187" s="32">
        <f t="shared" si="4"/>
        <v>4297.5</v>
      </c>
      <c r="E187" s="9">
        <v>372.4</v>
      </c>
      <c r="F187" s="9">
        <v>849.1</v>
      </c>
      <c r="G187" s="559">
        <v>290.59999999999997</v>
      </c>
      <c r="H187" s="9">
        <v>442</v>
      </c>
      <c r="I187" s="9">
        <v>725.49999999999989</v>
      </c>
      <c r="J187" s="9">
        <v>723.2</v>
      </c>
      <c r="K187" s="559">
        <v>894.7</v>
      </c>
      <c r="L187" s="556"/>
      <c r="M187" s="555"/>
      <c r="N187" s="556"/>
      <c r="O187" s="557"/>
      <c r="P187" s="558"/>
      <c r="Q187" s="556"/>
    </row>
    <row r="188" spans="1:17" ht="15.75">
      <c r="A188" s="284" t="s">
        <v>3629</v>
      </c>
      <c r="B188" s="3"/>
      <c r="C188" s="3"/>
      <c r="D188" s="32">
        <f t="shared" si="4"/>
        <v>3912.0999999999995</v>
      </c>
      <c r="E188" s="9">
        <v>478.7</v>
      </c>
      <c r="F188" s="9">
        <v>748.1</v>
      </c>
      <c r="G188" s="559">
        <v>399</v>
      </c>
      <c r="H188" s="9">
        <v>539.59999999999991</v>
      </c>
      <c r="I188" s="9">
        <v>608.5</v>
      </c>
      <c r="J188" s="9">
        <v>540.4</v>
      </c>
      <c r="K188" s="559">
        <v>597.79999999999995</v>
      </c>
      <c r="L188" s="556"/>
      <c r="M188" s="561"/>
      <c r="N188" s="556"/>
      <c r="O188" s="557"/>
      <c r="P188" s="558"/>
      <c r="Q188" s="556"/>
    </row>
    <row r="189" spans="1:17" ht="15.75">
      <c r="A189" s="107" t="s">
        <v>162</v>
      </c>
      <c r="B189" s="3"/>
      <c r="C189" s="3"/>
      <c r="D189" s="32">
        <f t="shared" si="4"/>
        <v>2583.6999999999998</v>
      </c>
      <c r="E189" s="9">
        <v>100.2</v>
      </c>
      <c r="F189" s="9">
        <v>340.2</v>
      </c>
      <c r="G189" s="559">
        <v>268.2</v>
      </c>
      <c r="H189" s="9">
        <v>351.99999999999994</v>
      </c>
      <c r="I189" s="9">
        <v>436.7</v>
      </c>
      <c r="J189" s="9">
        <v>576.20000000000016</v>
      </c>
      <c r="K189" s="559">
        <v>510.2</v>
      </c>
      <c r="L189" s="556"/>
      <c r="M189" s="562"/>
      <c r="N189" s="556"/>
      <c r="O189" s="557"/>
      <c r="P189" s="558"/>
      <c r="Q189" s="556"/>
    </row>
    <row r="190" spans="1:17" ht="15.75">
      <c r="A190" s="107" t="s">
        <v>2201</v>
      </c>
      <c r="B190" s="3"/>
      <c r="C190" s="3"/>
      <c r="D190" s="32">
        <f t="shared" si="4"/>
        <v>2798.9000000000005</v>
      </c>
      <c r="E190" s="9">
        <v>309.2</v>
      </c>
      <c r="F190" s="9">
        <v>571.40000000000009</v>
      </c>
      <c r="G190" s="559">
        <v>475</v>
      </c>
      <c r="H190" s="9">
        <v>209.29999999999998</v>
      </c>
      <c r="I190" s="9">
        <v>582.89999999999986</v>
      </c>
      <c r="J190" s="9">
        <v>15.3</v>
      </c>
      <c r="K190" s="559">
        <v>635.80000000000007</v>
      </c>
      <c r="L190" s="556"/>
      <c r="M190" s="562"/>
      <c r="N190" s="556"/>
      <c r="O190" s="557"/>
      <c r="P190" s="558"/>
      <c r="Q190" s="556"/>
    </row>
    <row r="191" spans="1:17" ht="15.75">
      <c r="A191" s="284" t="s">
        <v>3630</v>
      </c>
      <c r="B191" s="3"/>
      <c r="C191" s="3"/>
      <c r="D191" s="32">
        <f t="shared" si="4"/>
        <v>2640.7</v>
      </c>
      <c r="E191" s="9">
        <v>258.39999999999998</v>
      </c>
      <c r="F191" s="9">
        <v>362.40000000000003</v>
      </c>
      <c r="G191" s="559">
        <v>512.4</v>
      </c>
      <c r="H191" s="9">
        <v>508.30000000000007</v>
      </c>
      <c r="I191" s="9">
        <v>354.8</v>
      </c>
      <c r="J191" s="9">
        <v>170.20000000000002</v>
      </c>
      <c r="K191" s="559">
        <v>474.2</v>
      </c>
      <c r="L191" s="556"/>
      <c r="M191" s="561"/>
      <c r="N191" s="556"/>
      <c r="O191" s="557"/>
      <c r="P191" s="558"/>
      <c r="Q191" s="556"/>
    </row>
    <row r="192" spans="1:17" ht="15.75">
      <c r="A192" s="107" t="s">
        <v>2719</v>
      </c>
      <c r="B192" s="3"/>
      <c r="C192" s="3"/>
      <c r="D192" s="32">
        <f t="shared" si="4"/>
        <v>5221.8</v>
      </c>
      <c r="E192" s="9">
        <v>480.4</v>
      </c>
      <c r="F192" s="9">
        <v>908.8</v>
      </c>
      <c r="G192" s="559">
        <v>417.40000000000003</v>
      </c>
      <c r="H192" s="9">
        <v>915.5</v>
      </c>
      <c r="I192" s="9">
        <v>1011</v>
      </c>
      <c r="J192" s="9">
        <v>536.9</v>
      </c>
      <c r="K192" s="559">
        <v>951.80000000000007</v>
      </c>
      <c r="L192" s="556"/>
      <c r="M192" s="562"/>
      <c r="N192" s="556"/>
      <c r="O192" s="557"/>
      <c r="P192" s="558"/>
      <c r="Q192" s="556"/>
    </row>
    <row r="193" spans="1:17" ht="15.75">
      <c r="A193" s="107" t="s">
        <v>2220</v>
      </c>
      <c r="B193" s="3"/>
      <c r="C193" s="3"/>
      <c r="D193" s="32">
        <f t="shared" si="4"/>
        <v>2557.5</v>
      </c>
      <c r="E193" s="9">
        <v>202.7</v>
      </c>
      <c r="F193" s="9">
        <v>350.9</v>
      </c>
      <c r="G193" s="559">
        <v>493.3</v>
      </c>
      <c r="H193" s="9">
        <v>462.80000000000007</v>
      </c>
      <c r="I193" s="9">
        <v>238.09999999999997</v>
      </c>
      <c r="J193" s="9">
        <v>312.8</v>
      </c>
      <c r="K193" s="559">
        <v>496.9</v>
      </c>
      <c r="L193" s="556"/>
      <c r="M193" s="562"/>
      <c r="N193" s="556"/>
      <c r="O193" s="557"/>
      <c r="P193" s="558"/>
      <c r="Q193" s="556"/>
    </row>
    <row r="194" spans="1:17" ht="15.75">
      <c r="A194" s="107" t="s">
        <v>2711</v>
      </c>
      <c r="B194" s="3"/>
      <c r="C194" s="3"/>
      <c r="D194" s="32">
        <f t="shared" si="4"/>
        <v>3886.1</v>
      </c>
      <c r="E194" s="9">
        <v>291.8</v>
      </c>
      <c r="F194" s="9">
        <v>612.59999999999991</v>
      </c>
      <c r="G194" s="559">
        <v>340.09999999999997</v>
      </c>
      <c r="H194" s="9">
        <v>904.69999999999993</v>
      </c>
      <c r="I194" s="9">
        <v>685.8</v>
      </c>
      <c r="J194" s="9">
        <v>436</v>
      </c>
      <c r="K194" s="559">
        <v>615.1</v>
      </c>
      <c r="L194" s="556"/>
      <c r="M194" s="562"/>
      <c r="N194" s="556"/>
      <c r="O194" s="557"/>
      <c r="P194" s="558"/>
      <c r="Q194" s="556"/>
    </row>
    <row r="195" spans="1:17" ht="15.75">
      <c r="A195" s="284" t="s">
        <v>3631</v>
      </c>
      <c r="B195" s="3"/>
      <c r="C195" s="3"/>
      <c r="D195" s="32">
        <f t="shared" si="4"/>
        <v>3426.3499999999995</v>
      </c>
      <c r="E195" s="9">
        <v>298.5</v>
      </c>
      <c r="F195" s="9">
        <v>622.35</v>
      </c>
      <c r="G195" s="559">
        <v>155.1</v>
      </c>
      <c r="H195" s="9">
        <v>1039.2</v>
      </c>
      <c r="I195" s="9">
        <v>738.3</v>
      </c>
      <c r="J195" s="9">
        <v>338.7</v>
      </c>
      <c r="K195" s="559">
        <v>234.2</v>
      </c>
      <c r="L195" s="556"/>
      <c r="M195" s="561"/>
      <c r="N195" s="556"/>
      <c r="O195" s="557"/>
      <c r="P195" s="558"/>
      <c r="Q195" s="556"/>
    </row>
    <row r="196" spans="1:17" ht="15.75">
      <c r="A196" s="107" t="s">
        <v>2200</v>
      </c>
      <c r="B196" s="3"/>
      <c r="C196" s="3"/>
      <c r="D196" s="32">
        <f t="shared" si="4"/>
        <v>3340.9500000000003</v>
      </c>
      <c r="E196" s="9">
        <v>90.2</v>
      </c>
      <c r="F196" s="9">
        <v>654.35</v>
      </c>
      <c r="G196" s="55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559">
        <v>523.40000000000009</v>
      </c>
      <c r="L196" s="556"/>
      <c r="M196" s="562"/>
      <c r="N196" s="556"/>
      <c r="O196" s="557"/>
      <c r="P196" s="558"/>
      <c r="Q196" s="556"/>
    </row>
    <row r="197" spans="1:17" ht="15.75">
      <c r="A197" s="284" t="s">
        <v>3632</v>
      </c>
      <c r="B197" s="3"/>
      <c r="C197" s="3"/>
      <c r="D197" s="32">
        <f t="shared" si="4"/>
        <v>3562.4500000000003</v>
      </c>
      <c r="E197" s="9">
        <v>152.49999999999997</v>
      </c>
      <c r="F197" s="9">
        <v>610.35</v>
      </c>
      <c r="G197" s="559">
        <v>599.79999999999995</v>
      </c>
      <c r="H197" s="9">
        <v>726.80000000000007</v>
      </c>
      <c r="I197" s="9">
        <v>570.5</v>
      </c>
      <c r="J197" s="9">
        <v>464.1</v>
      </c>
      <c r="K197" s="559">
        <v>438.4</v>
      </c>
      <c r="L197" s="556"/>
      <c r="M197" s="561"/>
      <c r="N197" s="556"/>
      <c r="O197" s="557"/>
      <c r="P197" s="558"/>
      <c r="Q197" s="556"/>
    </row>
    <row r="198" spans="1:17" ht="15.75">
      <c r="A198" s="107" t="s">
        <v>2733</v>
      </c>
      <c r="B198" s="3"/>
      <c r="C198" s="3"/>
      <c r="D198" s="32">
        <f t="shared" si="4"/>
        <v>2865.6</v>
      </c>
      <c r="E198" s="9">
        <v>330.3</v>
      </c>
      <c r="F198" s="9">
        <v>595.4</v>
      </c>
      <c r="G198" s="559">
        <v>372.20000000000005</v>
      </c>
      <c r="H198" s="9">
        <v>237.99999999999997</v>
      </c>
      <c r="I198" s="9">
        <v>397.9</v>
      </c>
      <c r="J198" s="9">
        <v>408.7</v>
      </c>
      <c r="K198" s="559">
        <v>523.1</v>
      </c>
      <c r="L198" s="556"/>
      <c r="M198" s="562"/>
      <c r="N198" s="556"/>
      <c r="O198" s="557"/>
      <c r="P198" s="558"/>
      <c r="Q198" s="556"/>
    </row>
    <row r="199" spans="1:17" ht="15.75">
      <c r="A199" s="107" t="s">
        <v>704</v>
      </c>
      <c r="B199" s="3"/>
      <c r="C199" s="3"/>
      <c r="D199" s="32">
        <f t="shared" si="4"/>
        <v>4377.2</v>
      </c>
      <c r="E199" s="9">
        <v>444.4</v>
      </c>
      <c r="F199" s="9">
        <v>412</v>
      </c>
      <c r="G199" s="559">
        <v>488.80000000000007</v>
      </c>
      <c r="H199" s="9">
        <v>880</v>
      </c>
      <c r="I199" s="9">
        <v>952.99999999999989</v>
      </c>
      <c r="J199" s="9">
        <v>454.2</v>
      </c>
      <c r="K199" s="559">
        <v>744.80000000000007</v>
      </c>
      <c r="L199" s="556"/>
      <c r="M199" s="562"/>
      <c r="N199" s="556"/>
      <c r="O199" s="557"/>
      <c r="P199" s="558"/>
      <c r="Q199" s="556"/>
    </row>
    <row r="200" spans="1:17" ht="15.75">
      <c r="A200" s="107" t="s">
        <v>2732</v>
      </c>
      <c r="B200" s="3"/>
      <c r="C200" s="3"/>
      <c r="D200" s="32">
        <f t="shared" si="4"/>
        <v>3233</v>
      </c>
      <c r="E200" s="9">
        <v>400.7</v>
      </c>
      <c r="F200" s="9">
        <v>840.49999999999989</v>
      </c>
      <c r="G200" s="559">
        <v>579.4</v>
      </c>
      <c r="H200" s="9">
        <v>521.29999999999995</v>
      </c>
      <c r="I200" s="9">
        <v>347.90000000000003</v>
      </c>
      <c r="J200" s="9">
        <v>198.99999999999997</v>
      </c>
      <c r="K200" s="559">
        <v>344.20000000000005</v>
      </c>
      <c r="L200" s="556"/>
      <c r="M200" s="562"/>
      <c r="N200" s="556"/>
      <c r="O200" s="557"/>
      <c r="P200" s="558"/>
      <c r="Q200" s="556"/>
    </row>
    <row r="201" spans="1:17" ht="15.75">
      <c r="A201" s="285" t="s">
        <v>2325</v>
      </c>
      <c r="B201" s="3"/>
      <c r="C201" s="3"/>
      <c r="D201" s="32">
        <f t="shared" si="4"/>
        <v>4271</v>
      </c>
      <c r="E201" s="9">
        <v>233.99999999999997</v>
      </c>
      <c r="F201" s="9">
        <v>965.59999999999991</v>
      </c>
      <c r="G201" s="559">
        <v>778.9</v>
      </c>
      <c r="H201" s="9">
        <v>553.49999999999989</v>
      </c>
      <c r="I201" s="9">
        <v>522.80000000000007</v>
      </c>
      <c r="J201" s="9">
        <v>463.1</v>
      </c>
      <c r="K201" s="559">
        <v>753.1</v>
      </c>
      <c r="L201" s="556"/>
      <c r="M201" s="555"/>
      <c r="N201" s="556"/>
      <c r="O201" s="557"/>
      <c r="P201" s="558"/>
      <c r="Q201" s="556"/>
    </row>
    <row r="202" spans="1:17" ht="15.75">
      <c r="A202" s="107" t="s">
        <v>3633</v>
      </c>
      <c r="B202" s="3"/>
      <c r="C202" s="3"/>
      <c r="D202" s="32">
        <f t="shared" si="4"/>
        <v>4374.1000000000004</v>
      </c>
      <c r="E202" s="9">
        <v>205.70000000000002</v>
      </c>
      <c r="F202" s="9">
        <v>948.49999999999989</v>
      </c>
      <c r="G202" s="559">
        <v>600.80000000000007</v>
      </c>
      <c r="H202" s="9">
        <v>671.20000000000016</v>
      </c>
      <c r="I202" s="9">
        <v>760.59999999999991</v>
      </c>
      <c r="J202" s="9">
        <v>489.2</v>
      </c>
      <c r="K202" s="559">
        <v>698.1</v>
      </c>
      <c r="L202" s="556"/>
      <c r="M202" s="562"/>
      <c r="N202" s="556"/>
      <c r="O202" s="557"/>
      <c r="P202" s="558"/>
      <c r="Q202" s="556"/>
    </row>
    <row r="203" spans="1:17" ht="15.75">
      <c r="A203" s="107" t="s">
        <v>2715</v>
      </c>
      <c r="B203" s="3"/>
      <c r="C203" s="3"/>
      <c r="D203" s="32">
        <f t="shared" si="4"/>
        <v>3590</v>
      </c>
      <c r="E203" s="9">
        <v>509.8</v>
      </c>
      <c r="F203" s="9">
        <v>409.30000000000007</v>
      </c>
      <c r="G203" s="559">
        <v>407.3</v>
      </c>
      <c r="H203" s="9">
        <v>577.6</v>
      </c>
      <c r="I203" s="9">
        <v>916.59999999999991</v>
      </c>
      <c r="J203" s="9">
        <v>285.90000000000003</v>
      </c>
      <c r="K203" s="559">
        <v>483.5</v>
      </c>
      <c r="L203" s="556"/>
      <c r="M203" s="562"/>
      <c r="N203" s="556"/>
      <c r="O203" s="557"/>
      <c r="P203" s="558"/>
      <c r="Q203" s="556"/>
    </row>
    <row r="204" spans="1:17" ht="15.75">
      <c r="A204" s="107" t="s">
        <v>700</v>
      </c>
      <c r="B204" s="3"/>
      <c r="C204" s="3"/>
      <c r="D204" s="32">
        <f t="shared" si="4"/>
        <v>2002.1</v>
      </c>
      <c r="E204" s="9">
        <v>104.6</v>
      </c>
      <c r="F204" s="9">
        <v>499.00000000000006</v>
      </c>
      <c r="G204" s="559">
        <v>286.40000000000003</v>
      </c>
      <c r="H204" s="9">
        <v>510.1</v>
      </c>
      <c r="I204" s="9">
        <v>224.79999999999998</v>
      </c>
      <c r="J204" s="9">
        <v>212.5</v>
      </c>
      <c r="K204" s="559">
        <v>164.70000000000002</v>
      </c>
      <c r="L204" s="556"/>
      <c r="M204" s="562"/>
      <c r="N204" s="556"/>
      <c r="O204" s="557"/>
      <c r="P204" s="558"/>
      <c r="Q204" s="556"/>
    </row>
    <row r="205" spans="1:17" ht="15.75">
      <c r="A205" s="284" t="s">
        <v>21</v>
      </c>
      <c r="B205" s="3"/>
      <c r="C205" s="3"/>
      <c r="D205" s="32">
        <f t="shared" si="4"/>
        <v>4399.2</v>
      </c>
      <c r="E205" s="9">
        <v>557.20000000000005</v>
      </c>
      <c r="F205" s="9">
        <v>640.90000000000009</v>
      </c>
      <c r="G205" s="55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559">
        <v>470.80000000000007</v>
      </c>
      <c r="L205" s="556"/>
      <c r="M205" s="561"/>
      <c r="N205" s="556"/>
      <c r="O205" s="557"/>
      <c r="P205" s="558"/>
      <c r="Q205" s="556"/>
    </row>
    <row r="206" spans="1:17" ht="15.75">
      <c r="A206" s="107" t="s">
        <v>141</v>
      </c>
      <c r="B206" s="3"/>
      <c r="C206" s="3"/>
      <c r="D206" s="32">
        <f t="shared" si="4"/>
        <v>4314.7</v>
      </c>
      <c r="E206" s="9">
        <v>304.8</v>
      </c>
      <c r="F206" s="9">
        <v>460.29999999999995</v>
      </c>
      <c r="G206" s="559">
        <v>425.4</v>
      </c>
      <c r="H206" s="9">
        <v>780.89999999999986</v>
      </c>
      <c r="I206" s="9">
        <v>1029</v>
      </c>
      <c r="J206" s="9">
        <v>599.1</v>
      </c>
      <c r="K206" s="559">
        <v>715.2</v>
      </c>
      <c r="L206" s="556"/>
      <c r="M206" s="562"/>
      <c r="N206" s="556"/>
      <c r="O206" s="557"/>
      <c r="P206" s="558"/>
      <c r="Q206" s="556"/>
    </row>
    <row r="207" spans="1:17" ht="15.75">
      <c r="A207" s="107" t="s">
        <v>2193</v>
      </c>
      <c r="B207" s="3"/>
      <c r="C207" s="3"/>
      <c r="D207" s="32">
        <f t="shared" si="4"/>
        <v>1796.1000000000001</v>
      </c>
      <c r="E207" s="9">
        <v>31.900000000000002</v>
      </c>
      <c r="F207" s="9">
        <v>119.00000000000001</v>
      </c>
      <c r="G207" s="559">
        <v>241.2</v>
      </c>
      <c r="H207" s="9">
        <v>550.80000000000007</v>
      </c>
      <c r="I207" s="9">
        <v>603.6</v>
      </c>
      <c r="J207" s="9">
        <v>188.4</v>
      </c>
      <c r="K207" s="559">
        <v>61.2</v>
      </c>
      <c r="L207" s="556"/>
      <c r="M207" s="562"/>
      <c r="N207" s="556"/>
      <c r="O207" s="557"/>
      <c r="P207" s="558"/>
      <c r="Q207" s="556"/>
    </row>
    <row r="208" spans="1:17" ht="15.75">
      <c r="A208" s="285" t="s">
        <v>1667</v>
      </c>
      <c r="B208" s="3"/>
      <c r="C208" s="3"/>
      <c r="D208" s="32">
        <f t="shared" si="4"/>
        <v>3367.7</v>
      </c>
      <c r="E208" s="9">
        <v>244.79999999999998</v>
      </c>
      <c r="F208" s="9">
        <v>375.2</v>
      </c>
      <c r="G208" s="559">
        <v>300.39999999999998</v>
      </c>
      <c r="H208" s="9">
        <v>680.3</v>
      </c>
      <c r="I208" s="9">
        <v>809.1</v>
      </c>
      <c r="J208" s="9">
        <v>594</v>
      </c>
      <c r="K208" s="559">
        <v>363.9</v>
      </c>
      <c r="L208" s="556"/>
      <c r="M208" s="555"/>
      <c r="N208" s="556"/>
      <c r="O208" s="557"/>
      <c r="P208" s="558"/>
      <c r="Q208" s="556"/>
    </row>
    <row r="209" spans="1:17" ht="15.75">
      <c r="A209" s="284" t="s">
        <v>3634</v>
      </c>
      <c r="B209" s="3"/>
      <c r="C209" s="3"/>
      <c r="D209" s="32">
        <f t="shared" ref="D209:D240" si="5">SUM(E209:DZ209)</f>
        <v>3248.5</v>
      </c>
      <c r="E209" s="9">
        <v>6</v>
      </c>
      <c r="F209" s="9">
        <v>504.6</v>
      </c>
      <c r="G209" s="559">
        <v>715.40000000000009</v>
      </c>
      <c r="H209" s="9">
        <v>403.6</v>
      </c>
      <c r="I209" s="9">
        <v>517.30000000000007</v>
      </c>
      <c r="J209" s="9">
        <v>533.59999999999991</v>
      </c>
      <c r="K209" s="559">
        <v>568</v>
      </c>
      <c r="L209" s="556"/>
      <c r="M209" s="561"/>
      <c r="N209" s="556"/>
      <c r="O209" s="557"/>
      <c r="P209" s="558"/>
      <c r="Q209" s="556"/>
    </row>
    <row r="210" spans="1:17" ht="15.75">
      <c r="A210" s="107" t="s">
        <v>2726</v>
      </c>
      <c r="B210" s="3"/>
      <c r="C210" s="3"/>
      <c r="D210" s="32">
        <f t="shared" si="5"/>
        <v>4780.7499999999991</v>
      </c>
      <c r="E210" s="9">
        <v>281.3</v>
      </c>
      <c r="F210" s="9">
        <v>816.75</v>
      </c>
      <c r="G210" s="559">
        <v>977.6</v>
      </c>
      <c r="H210" s="9">
        <v>703.69999999999993</v>
      </c>
      <c r="I210" s="9">
        <v>896.99999999999977</v>
      </c>
      <c r="J210" s="9">
        <v>714.7</v>
      </c>
      <c r="K210" s="559">
        <v>389.70000000000005</v>
      </c>
      <c r="L210" s="556"/>
      <c r="M210" s="562"/>
      <c r="N210" s="556"/>
      <c r="O210" s="557"/>
      <c r="P210" s="558"/>
      <c r="Q210" s="556"/>
    </row>
    <row r="211" spans="1:17" ht="15.75">
      <c r="A211" s="107" t="s">
        <v>2203</v>
      </c>
      <c r="B211" s="3"/>
      <c r="C211" s="3"/>
      <c r="D211" s="32">
        <f t="shared" si="5"/>
        <v>4776.5999999999995</v>
      </c>
      <c r="E211" s="9">
        <v>546.20000000000005</v>
      </c>
      <c r="F211" s="9">
        <v>579.1</v>
      </c>
      <c r="G211" s="55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559">
        <v>706</v>
      </c>
      <c r="L211" s="556"/>
      <c r="M211" s="562"/>
      <c r="N211" s="556"/>
      <c r="O211" s="557"/>
      <c r="P211" s="558"/>
      <c r="Q211" s="556"/>
    </row>
    <row r="212" spans="1:17" ht="15.75">
      <c r="A212" s="285" t="s">
        <v>1668</v>
      </c>
      <c r="B212" s="3"/>
      <c r="C212" s="3"/>
      <c r="D212" s="32">
        <f t="shared" si="5"/>
        <v>3796.5</v>
      </c>
      <c r="E212" s="9">
        <v>636.80000000000007</v>
      </c>
      <c r="F212" s="9">
        <v>937.6</v>
      </c>
      <c r="G212" s="559">
        <v>512.90000000000009</v>
      </c>
      <c r="H212" s="9">
        <v>593.20000000000005</v>
      </c>
      <c r="I212" s="9">
        <v>635.90000000000009</v>
      </c>
      <c r="J212" s="9">
        <v>152.4</v>
      </c>
      <c r="K212" s="559">
        <v>327.70000000000005</v>
      </c>
      <c r="L212" s="556"/>
      <c r="M212" s="555"/>
      <c r="N212" s="556"/>
      <c r="O212" s="557"/>
      <c r="P212" s="558"/>
      <c r="Q212" s="556"/>
    </row>
    <row r="213" spans="1:17" ht="15.75">
      <c r="A213" s="284" t="s">
        <v>3635</v>
      </c>
      <c r="B213" s="3"/>
      <c r="C213" s="3"/>
      <c r="D213" s="32">
        <f t="shared" si="5"/>
        <v>2171.1499999999996</v>
      </c>
      <c r="E213" s="9">
        <v>221</v>
      </c>
      <c r="F213" s="9">
        <v>477.15000000000003</v>
      </c>
      <c r="G213" s="559">
        <v>323.29999999999995</v>
      </c>
      <c r="H213" s="9">
        <v>555.39999999999986</v>
      </c>
      <c r="I213" s="9">
        <v>274.7</v>
      </c>
      <c r="J213" s="9">
        <v>60.600000000000009</v>
      </c>
      <c r="K213" s="559">
        <v>259</v>
      </c>
      <c r="L213" s="556"/>
      <c r="M213" s="561"/>
      <c r="N213" s="556"/>
      <c r="O213" s="557"/>
      <c r="P213" s="558"/>
      <c r="Q213" s="556"/>
    </row>
    <row r="214" spans="1:17" ht="15.75">
      <c r="A214" s="284" t="s">
        <v>3636</v>
      </c>
      <c r="B214" s="3"/>
      <c r="C214" s="3"/>
      <c r="D214" s="32">
        <f t="shared" si="5"/>
        <v>3708.55</v>
      </c>
      <c r="E214" s="9">
        <v>330.1</v>
      </c>
      <c r="F214" s="9">
        <v>534.05000000000007</v>
      </c>
      <c r="G214" s="559">
        <v>267.79999999999995</v>
      </c>
      <c r="H214" s="9">
        <v>435.3</v>
      </c>
      <c r="I214" s="9">
        <v>761.00000000000011</v>
      </c>
      <c r="J214" s="9">
        <v>863.1</v>
      </c>
      <c r="K214" s="559">
        <v>517.20000000000005</v>
      </c>
      <c r="L214" s="556"/>
      <c r="M214" s="561"/>
      <c r="N214" s="556"/>
      <c r="O214" s="557"/>
      <c r="P214" s="558"/>
      <c r="Q214" s="556"/>
    </row>
    <row r="215" spans="1:17" ht="15.75">
      <c r="A215" s="107" t="s">
        <v>667</v>
      </c>
      <c r="B215" s="3"/>
      <c r="C215" s="3"/>
      <c r="D215" s="32">
        <f t="shared" si="5"/>
        <v>4180.1499999999996</v>
      </c>
      <c r="E215" s="9">
        <v>264.8</v>
      </c>
      <c r="F215" s="9">
        <v>611.25</v>
      </c>
      <c r="G215" s="559">
        <v>307.70000000000005</v>
      </c>
      <c r="H215" s="9">
        <v>772.4</v>
      </c>
      <c r="I215" s="9">
        <v>838.4</v>
      </c>
      <c r="J215" s="9">
        <v>586.09999999999991</v>
      </c>
      <c r="K215" s="559">
        <v>799.49999999999989</v>
      </c>
      <c r="L215" s="556"/>
      <c r="M215" s="562"/>
      <c r="N215" s="556"/>
      <c r="O215" s="557"/>
      <c r="P215" s="558"/>
      <c r="Q215" s="556"/>
    </row>
    <row r="216" spans="1:17" ht="15.75">
      <c r="A216" s="107" t="s">
        <v>2202</v>
      </c>
      <c r="B216" s="3"/>
      <c r="C216" s="3"/>
      <c r="D216" s="32">
        <f t="shared" si="5"/>
        <v>4014.9</v>
      </c>
      <c r="E216" s="9">
        <v>388.59999999999991</v>
      </c>
      <c r="F216" s="9">
        <v>620.69999999999993</v>
      </c>
      <c r="G216" s="559">
        <v>504.4</v>
      </c>
      <c r="H216" s="9">
        <v>876.30000000000018</v>
      </c>
      <c r="I216" s="9">
        <v>583.79999999999995</v>
      </c>
      <c r="J216" s="9">
        <v>395.09999999999997</v>
      </c>
      <c r="K216" s="559">
        <v>645.99999999999989</v>
      </c>
      <c r="L216" s="556"/>
      <c r="M216" s="562"/>
      <c r="N216" s="556"/>
      <c r="O216" s="557"/>
      <c r="P216" s="558"/>
      <c r="Q216" s="556"/>
    </row>
    <row r="217" spans="1:17" ht="15.75">
      <c r="A217" s="107" t="s">
        <v>2209</v>
      </c>
      <c r="B217" s="3"/>
      <c r="C217" s="3"/>
      <c r="D217" s="32">
        <f t="shared" si="5"/>
        <v>2745.0999999999995</v>
      </c>
      <c r="E217" s="9">
        <v>268.89999999999998</v>
      </c>
      <c r="F217" s="9">
        <v>536.20000000000005</v>
      </c>
      <c r="G217" s="559">
        <v>493.2</v>
      </c>
      <c r="H217" s="9">
        <v>454.90000000000009</v>
      </c>
      <c r="I217" s="9">
        <v>88.399999999999977</v>
      </c>
      <c r="J217" s="9">
        <v>386.7</v>
      </c>
      <c r="K217" s="559">
        <v>516.79999999999995</v>
      </c>
      <c r="L217" s="556"/>
      <c r="M217" s="562"/>
      <c r="N217" s="556"/>
      <c r="O217" s="557"/>
      <c r="P217" s="558"/>
      <c r="Q217" s="556"/>
    </row>
    <row r="218" spans="1:17" ht="15.75">
      <c r="A218" s="107" t="s">
        <v>668</v>
      </c>
      <c r="B218" s="3"/>
      <c r="C218" s="3"/>
      <c r="D218" s="32">
        <f t="shared" si="5"/>
        <v>2056.3000000000002</v>
      </c>
      <c r="E218" s="9">
        <v>248.6</v>
      </c>
      <c r="F218" s="9">
        <v>528.40000000000009</v>
      </c>
      <c r="G218" s="559">
        <v>189.1</v>
      </c>
      <c r="H218" s="9">
        <v>443.90000000000003</v>
      </c>
      <c r="I218" s="9">
        <v>282.2</v>
      </c>
      <c r="J218" s="9">
        <v>133.9</v>
      </c>
      <c r="K218" s="559">
        <v>230.2</v>
      </c>
      <c r="L218" s="556"/>
      <c r="M218" s="562"/>
      <c r="N218" s="556"/>
      <c r="O218" s="557"/>
      <c r="P218" s="558"/>
      <c r="Q218" s="556"/>
    </row>
    <row r="219" spans="1:17" ht="15.75">
      <c r="A219" s="107" t="s">
        <v>3637</v>
      </c>
      <c r="B219" s="3"/>
      <c r="C219" s="3"/>
      <c r="D219" s="32">
        <f t="shared" si="5"/>
        <v>3043.1</v>
      </c>
      <c r="E219" s="9">
        <v>518.79999999999995</v>
      </c>
      <c r="F219" s="9">
        <v>451.8</v>
      </c>
      <c r="G219" s="559">
        <v>343.40000000000003</v>
      </c>
      <c r="H219" s="9">
        <v>416.8</v>
      </c>
      <c r="I219" s="9">
        <v>361.29999999999995</v>
      </c>
      <c r="J219" s="9">
        <v>554.5</v>
      </c>
      <c r="K219" s="559">
        <v>396.49999999999994</v>
      </c>
      <c r="L219" s="556"/>
      <c r="M219" s="562"/>
      <c r="N219" s="556"/>
      <c r="O219" s="557"/>
      <c r="P219" s="558"/>
      <c r="Q219" s="556"/>
    </row>
    <row r="220" spans="1:17" ht="15.75">
      <c r="A220" s="285" t="s">
        <v>23</v>
      </c>
      <c r="B220" s="3"/>
      <c r="C220" s="3"/>
      <c r="D220" s="32">
        <f t="shared" si="5"/>
        <v>3880.7</v>
      </c>
      <c r="E220" s="9">
        <v>208.9</v>
      </c>
      <c r="F220" s="9">
        <v>355.1</v>
      </c>
      <c r="G220" s="55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559">
        <v>757.8</v>
      </c>
      <c r="L220" s="556"/>
      <c r="M220" s="555"/>
      <c r="N220" s="556"/>
      <c r="O220" s="557"/>
      <c r="P220" s="558"/>
      <c r="Q220" s="556"/>
    </row>
    <row r="221" spans="1:17" ht="15.75">
      <c r="A221" s="285" t="s">
        <v>25</v>
      </c>
      <c r="B221" s="3"/>
      <c r="C221" s="3"/>
      <c r="D221" s="32">
        <f t="shared" si="5"/>
        <v>3874.7000000000007</v>
      </c>
      <c r="E221" s="9">
        <v>232.59999999999997</v>
      </c>
      <c r="F221" s="9">
        <v>779.80000000000007</v>
      </c>
      <c r="G221" s="559">
        <v>339.4</v>
      </c>
      <c r="H221" s="9">
        <v>762.8</v>
      </c>
      <c r="I221" s="9">
        <v>628.9</v>
      </c>
      <c r="J221" s="9">
        <v>542.70000000000005</v>
      </c>
      <c r="K221" s="559">
        <v>588.5</v>
      </c>
      <c r="L221" s="556"/>
      <c r="M221" s="555"/>
      <c r="N221" s="556"/>
      <c r="O221" s="557"/>
      <c r="P221" s="558"/>
      <c r="Q221" s="556"/>
    </row>
    <row r="222" spans="1:17" ht="15.75">
      <c r="A222" s="107" t="s">
        <v>2712</v>
      </c>
      <c r="B222" s="3"/>
      <c r="C222" s="3"/>
      <c r="D222" s="32">
        <f t="shared" si="5"/>
        <v>3955.1500000000005</v>
      </c>
      <c r="E222" s="9">
        <v>129.10000000000002</v>
      </c>
      <c r="F222" s="9">
        <v>512.25</v>
      </c>
      <c r="G222" s="559">
        <v>715.1</v>
      </c>
      <c r="H222" s="9">
        <v>707.3</v>
      </c>
      <c r="I222" s="9">
        <v>651.40000000000009</v>
      </c>
      <c r="J222" s="9">
        <v>562.70000000000005</v>
      </c>
      <c r="K222" s="559">
        <v>677.3</v>
      </c>
      <c r="L222" s="556"/>
      <c r="M222" s="562"/>
      <c r="N222" s="556"/>
      <c r="O222" s="557"/>
      <c r="P222" s="558"/>
      <c r="Q222" s="556"/>
    </row>
    <row r="223" spans="1:17" ht="15.75">
      <c r="A223" s="106" t="s">
        <v>1343</v>
      </c>
      <c r="B223" s="3"/>
      <c r="C223" s="3"/>
      <c r="D223" s="32">
        <f t="shared" si="5"/>
        <v>3501.5</v>
      </c>
      <c r="E223" s="9">
        <v>424.29999999999995</v>
      </c>
      <c r="F223" s="9">
        <v>373.5</v>
      </c>
      <c r="G223" s="559">
        <v>660.5</v>
      </c>
      <c r="H223" s="9">
        <v>604.39999999999986</v>
      </c>
      <c r="I223" s="9">
        <v>776.40000000000009</v>
      </c>
      <c r="J223" s="9">
        <v>204.5</v>
      </c>
      <c r="K223" s="559">
        <v>457.9</v>
      </c>
      <c r="L223" s="556"/>
      <c r="M223" s="503"/>
      <c r="N223" s="556"/>
      <c r="O223" s="557"/>
      <c r="P223" s="558"/>
      <c r="Q223" s="556"/>
    </row>
    <row r="224" spans="1:17" ht="15.75">
      <c r="A224" s="106" t="s">
        <v>1345</v>
      </c>
      <c r="B224" s="3"/>
      <c r="C224" s="3"/>
      <c r="D224" s="32">
        <f t="shared" si="5"/>
        <v>2578.4500000000003</v>
      </c>
      <c r="E224" s="9">
        <v>151</v>
      </c>
      <c r="F224" s="9">
        <v>523.75000000000011</v>
      </c>
      <c r="G224" s="559">
        <v>496.3</v>
      </c>
      <c r="H224" s="9">
        <v>402.69999999999993</v>
      </c>
      <c r="I224" s="9">
        <v>145.80000000000001</v>
      </c>
      <c r="J224" s="9">
        <v>456.59999999999997</v>
      </c>
      <c r="K224" s="559">
        <v>402.3</v>
      </c>
      <c r="L224" s="556"/>
      <c r="M224" s="503"/>
      <c r="N224" s="556"/>
      <c r="O224" s="557"/>
      <c r="P224" s="558"/>
      <c r="Q224" s="556"/>
    </row>
    <row r="225" spans="1:17" ht="15.75">
      <c r="A225" s="107" t="s">
        <v>2713</v>
      </c>
      <c r="B225" s="3"/>
      <c r="C225" s="3"/>
      <c r="D225" s="32">
        <f t="shared" si="5"/>
        <v>3846.25</v>
      </c>
      <c r="E225" s="9">
        <v>340.9</v>
      </c>
      <c r="F225" s="9">
        <v>705.25</v>
      </c>
      <c r="G225" s="559">
        <v>453.39999999999992</v>
      </c>
      <c r="H225" s="9">
        <v>709.6</v>
      </c>
      <c r="I225" s="9">
        <v>628</v>
      </c>
      <c r="J225" s="9">
        <v>596.29999999999995</v>
      </c>
      <c r="K225" s="559">
        <v>412.8</v>
      </c>
      <c r="L225" s="556"/>
      <c r="M225" s="562"/>
      <c r="N225" s="556"/>
      <c r="O225" s="557"/>
      <c r="P225" s="558"/>
      <c r="Q225" s="556"/>
    </row>
    <row r="226" spans="1:17" ht="15.75">
      <c r="A226" s="284" t="s">
        <v>3638</v>
      </c>
      <c r="B226" s="3"/>
      <c r="C226" s="3"/>
      <c r="D226" s="32">
        <f t="shared" si="5"/>
        <v>3303.45</v>
      </c>
      <c r="E226" s="9">
        <v>142.29999999999998</v>
      </c>
      <c r="F226" s="9">
        <v>754.15</v>
      </c>
      <c r="G226" s="559">
        <v>386.3</v>
      </c>
      <c r="H226" s="9">
        <v>813.9</v>
      </c>
      <c r="I226" s="9">
        <v>578.69999999999993</v>
      </c>
      <c r="J226" s="9">
        <v>156.1</v>
      </c>
      <c r="K226" s="559">
        <v>472</v>
      </c>
      <c r="L226" s="556"/>
      <c r="M226" s="561"/>
      <c r="N226" s="556"/>
      <c r="O226" s="557"/>
      <c r="P226" s="558"/>
      <c r="Q226" s="556"/>
    </row>
    <row r="227" spans="1:17" ht="15.75">
      <c r="A227" s="284" t="s">
        <v>3639</v>
      </c>
      <c r="B227" s="3"/>
      <c r="C227" s="3"/>
      <c r="D227" s="32">
        <f t="shared" si="5"/>
        <v>4222.45</v>
      </c>
      <c r="E227" s="9">
        <v>616.69999999999993</v>
      </c>
      <c r="F227" s="9">
        <v>516.15000000000009</v>
      </c>
      <c r="G227" s="559">
        <v>312.20000000000005</v>
      </c>
      <c r="H227" s="9">
        <v>806.4</v>
      </c>
      <c r="I227" s="9">
        <v>790.50000000000011</v>
      </c>
      <c r="J227" s="9">
        <v>554</v>
      </c>
      <c r="K227" s="559">
        <v>626.5</v>
      </c>
      <c r="L227" s="556"/>
      <c r="M227" s="561"/>
      <c r="N227" s="556"/>
      <c r="O227" s="557"/>
      <c r="P227" s="558"/>
      <c r="Q227" s="556"/>
    </row>
    <row r="228" spans="1:17" ht="15.75">
      <c r="A228" s="107" t="s">
        <v>2198</v>
      </c>
      <c r="B228" s="3"/>
      <c r="C228" s="3"/>
      <c r="D228" s="32">
        <f t="shared" si="5"/>
        <v>3685.45</v>
      </c>
      <c r="E228" s="9">
        <v>238.70000000000002</v>
      </c>
      <c r="F228" s="9">
        <v>568.65000000000009</v>
      </c>
      <c r="G228" s="559">
        <v>530.40000000000009</v>
      </c>
      <c r="H228" s="9">
        <v>631.9</v>
      </c>
      <c r="I228" s="9">
        <v>602.6</v>
      </c>
      <c r="J228" s="9">
        <v>527</v>
      </c>
      <c r="K228" s="559">
        <v>586.19999999999993</v>
      </c>
      <c r="L228" s="556"/>
      <c r="M228" s="562"/>
      <c r="N228" s="556"/>
      <c r="O228" s="557"/>
      <c r="P228" s="558"/>
      <c r="Q228" s="556"/>
    </row>
    <row r="229" spans="1:17" ht="15.75">
      <c r="A229" s="107" t="s">
        <v>651</v>
      </c>
      <c r="B229" s="3"/>
      <c r="C229" s="3"/>
      <c r="D229" s="32">
        <f t="shared" si="5"/>
        <v>4166.8</v>
      </c>
      <c r="E229" s="9">
        <v>450.19999999999993</v>
      </c>
      <c r="F229" s="9">
        <v>527.00000000000011</v>
      </c>
      <c r="G229" s="559">
        <v>385.4</v>
      </c>
      <c r="H229" s="9">
        <v>808.4</v>
      </c>
      <c r="I229" s="9">
        <v>921.80000000000007</v>
      </c>
      <c r="J229" s="9">
        <v>363.1</v>
      </c>
      <c r="K229" s="559">
        <v>710.90000000000009</v>
      </c>
      <c r="L229" s="556"/>
      <c r="M229" s="562"/>
      <c r="N229" s="556"/>
      <c r="O229" s="557"/>
      <c r="P229" s="558"/>
      <c r="Q229" s="556"/>
    </row>
    <row r="230" spans="1:17" ht="15.75">
      <c r="A230" s="107" t="s">
        <v>682</v>
      </c>
      <c r="B230" s="3"/>
      <c r="C230" s="3"/>
      <c r="D230" s="32">
        <f t="shared" si="5"/>
        <v>3775.7</v>
      </c>
      <c r="E230" s="9">
        <v>209</v>
      </c>
      <c r="F230" s="9">
        <v>665.5</v>
      </c>
      <c r="G230" s="559">
        <v>639.19999999999993</v>
      </c>
      <c r="H230" s="9">
        <v>381.3</v>
      </c>
      <c r="I230" s="9">
        <v>576.1</v>
      </c>
      <c r="J230" s="9">
        <v>608.4</v>
      </c>
      <c r="K230" s="559">
        <v>696.2</v>
      </c>
      <c r="L230" s="556"/>
      <c r="M230" s="562"/>
      <c r="N230" s="556"/>
      <c r="O230" s="557"/>
      <c r="P230" s="558"/>
      <c r="Q230" s="556"/>
    </row>
    <row r="231" spans="1:17" ht="15.75">
      <c r="A231" s="107" t="s">
        <v>2708</v>
      </c>
      <c r="B231" s="3"/>
      <c r="C231" s="3"/>
      <c r="D231" s="32">
        <f t="shared" si="5"/>
        <v>4294.45</v>
      </c>
      <c r="E231" s="9">
        <v>295.60000000000002</v>
      </c>
      <c r="F231" s="9">
        <v>475.85</v>
      </c>
      <c r="G231" s="559">
        <v>600</v>
      </c>
      <c r="H231" s="9">
        <v>730.9</v>
      </c>
      <c r="I231" s="9">
        <v>776.10000000000014</v>
      </c>
      <c r="J231" s="9">
        <v>606.19999999999993</v>
      </c>
      <c r="K231" s="559">
        <v>809.8</v>
      </c>
      <c r="L231" s="556"/>
      <c r="M231" s="562"/>
      <c r="N231" s="556"/>
      <c r="O231" s="557"/>
      <c r="P231" s="558"/>
      <c r="Q231" s="556"/>
    </row>
    <row r="232" spans="1:17" ht="15.75">
      <c r="A232" s="107" t="s">
        <v>2734</v>
      </c>
      <c r="B232" s="3"/>
      <c r="C232" s="3"/>
      <c r="D232" s="32">
        <f t="shared" si="5"/>
        <v>2976.9999999999995</v>
      </c>
      <c r="E232" s="9">
        <v>605.59999999999991</v>
      </c>
      <c r="F232" s="9">
        <v>738.7</v>
      </c>
      <c r="G232" s="559">
        <v>149.6</v>
      </c>
      <c r="H232" s="9">
        <v>794.49999999999989</v>
      </c>
      <c r="I232" s="9">
        <v>431.4</v>
      </c>
      <c r="J232" s="9">
        <v>44</v>
      </c>
      <c r="K232" s="559">
        <v>213.20000000000002</v>
      </c>
      <c r="L232" s="556"/>
      <c r="M232" s="562"/>
      <c r="N232" s="556"/>
      <c r="O232" s="557"/>
      <c r="P232" s="558"/>
      <c r="Q232" s="556"/>
    </row>
    <row r="233" spans="1:17" ht="15.75">
      <c r="A233" s="284" t="s">
        <v>3640</v>
      </c>
      <c r="B233" s="3"/>
      <c r="C233" s="3"/>
      <c r="D233" s="32">
        <f t="shared" si="5"/>
        <v>1630.3</v>
      </c>
      <c r="E233" s="9">
        <v>47.300000000000004</v>
      </c>
      <c r="F233" s="9">
        <v>379.20000000000005</v>
      </c>
      <c r="G233" s="559">
        <v>329.2</v>
      </c>
      <c r="H233" s="9">
        <v>222.1</v>
      </c>
      <c r="I233" s="9">
        <v>169.9</v>
      </c>
      <c r="J233" s="9">
        <v>205.79999999999998</v>
      </c>
      <c r="K233" s="559">
        <v>276.79999999999995</v>
      </c>
      <c r="L233" s="556"/>
      <c r="M233" s="561"/>
      <c r="N233" s="556"/>
      <c r="O233" s="557"/>
      <c r="P233" s="558"/>
      <c r="Q233" s="556"/>
    </row>
    <row r="234" spans="1:17" ht="15.75">
      <c r="A234" s="284" t="s">
        <v>3641</v>
      </c>
      <c r="B234" s="3"/>
      <c r="C234" s="3"/>
      <c r="D234" s="32">
        <f t="shared" si="5"/>
        <v>3287.6499999999996</v>
      </c>
      <c r="E234" s="9">
        <v>588.25</v>
      </c>
      <c r="F234" s="9">
        <v>510.1</v>
      </c>
      <c r="G234" s="559">
        <v>358.20000000000005</v>
      </c>
      <c r="H234" s="9">
        <v>290.5</v>
      </c>
      <c r="I234" s="9">
        <v>611.80000000000007</v>
      </c>
      <c r="J234" s="9">
        <v>497.1</v>
      </c>
      <c r="K234" s="559">
        <v>431.70000000000005</v>
      </c>
      <c r="L234" s="556"/>
      <c r="M234" s="561"/>
      <c r="N234" s="556"/>
      <c r="O234" s="557"/>
      <c r="P234" s="558"/>
      <c r="Q234" s="556"/>
    </row>
    <row r="235" spans="1:17" ht="15.75">
      <c r="A235" s="107" t="s">
        <v>154</v>
      </c>
      <c r="B235" s="3"/>
      <c r="C235" s="3"/>
      <c r="D235" s="32">
        <f t="shared" si="5"/>
        <v>4889.75</v>
      </c>
      <c r="E235" s="9">
        <v>540.09999999999991</v>
      </c>
      <c r="F235" s="9">
        <v>969.8</v>
      </c>
      <c r="G235" s="559">
        <v>211.15000000000003</v>
      </c>
      <c r="H235" s="9">
        <v>1073.7</v>
      </c>
      <c r="I235" s="9">
        <v>1062</v>
      </c>
      <c r="J235" s="9">
        <v>292.5</v>
      </c>
      <c r="K235" s="559">
        <v>740.5</v>
      </c>
      <c r="L235" s="556"/>
      <c r="M235" s="562"/>
      <c r="N235" s="556"/>
      <c r="O235" s="557"/>
      <c r="P235" s="558"/>
      <c r="Q235" s="556"/>
    </row>
    <row r="236" spans="1:17" ht="15.75">
      <c r="A236" s="107" t="s">
        <v>2210</v>
      </c>
      <c r="B236" s="3"/>
      <c r="C236" s="3"/>
      <c r="D236" s="32">
        <f t="shared" si="5"/>
        <v>3143.7000000000003</v>
      </c>
      <c r="E236" s="9">
        <v>168.5</v>
      </c>
      <c r="F236" s="9">
        <v>694.9</v>
      </c>
      <c r="G236" s="559">
        <v>449.5</v>
      </c>
      <c r="H236" s="9">
        <v>600.79999999999995</v>
      </c>
      <c r="I236" s="9">
        <v>414.7</v>
      </c>
      <c r="J236" s="9">
        <v>424</v>
      </c>
      <c r="K236" s="559">
        <v>391.3</v>
      </c>
      <c r="L236" s="556"/>
      <c r="M236" s="562"/>
      <c r="N236" s="556"/>
      <c r="O236" s="557"/>
      <c r="P236" s="558"/>
      <c r="Q236" s="556"/>
    </row>
    <row r="237" spans="1:17" ht="15.75">
      <c r="A237" s="107" t="s">
        <v>669</v>
      </c>
      <c r="B237" s="3"/>
      <c r="C237" s="3"/>
      <c r="D237" s="32">
        <f t="shared" si="5"/>
        <v>3481.6500000000005</v>
      </c>
      <c r="E237" s="9">
        <v>370.2</v>
      </c>
      <c r="F237" s="9">
        <v>729.65000000000009</v>
      </c>
      <c r="G237" s="559">
        <v>223.7</v>
      </c>
      <c r="H237" s="9">
        <v>545.80000000000007</v>
      </c>
      <c r="I237" s="9">
        <v>244.39999999999998</v>
      </c>
      <c r="J237" s="9">
        <v>578.40000000000009</v>
      </c>
      <c r="K237" s="559">
        <v>789.5</v>
      </c>
      <c r="L237" s="556"/>
      <c r="M237" s="562"/>
      <c r="N237" s="556"/>
      <c r="O237" s="557"/>
      <c r="P237" s="558"/>
      <c r="Q237" s="556"/>
    </row>
    <row r="238" spans="1:17" ht="15.75">
      <c r="A238" s="107" t="s">
        <v>2723</v>
      </c>
      <c r="B238" s="3"/>
      <c r="C238" s="3"/>
      <c r="D238" s="32">
        <f t="shared" si="5"/>
        <v>4205.1000000000004</v>
      </c>
      <c r="E238" s="9">
        <v>272.09999999999997</v>
      </c>
      <c r="F238" s="9">
        <v>425.70000000000005</v>
      </c>
      <c r="G238" s="559">
        <v>330.79999999999995</v>
      </c>
      <c r="H238" s="9">
        <v>1202.2999999999997</v>
      </c>
      <c r="I238" s="9">
        <v>932.10000000000014</v>
      </c>
      <c r="J238" s="9">
        <v>364</v>
      </c>
      <c r="K238" s="559">
        <v>678.1</v>
      </c>
      <c r="L238" s="556"/>
      <c r="M238" s="562"/>
      <c r="N238" s="556"/>
      <c r="O238" s="557"/>
      <c r="P238" s="558"/>
      <c r="Q238" s="556"/>
    </row>
    <row r="239" spans="1:17" ht="15.75">
      <c r="A239" s="284" t="s">
        <v>142</v>
      </c>
      <c r="B239" s="3"/>
      <c r="C239" s="3"/>
      <c r="D239" s="32">
        <f t="shared" si="5"/>
        <v>4324.55</v>
      </c>
      <c r="E239" s="9">
        <v>130</v>
      </c>
      <c r="F239" s="9">
        <v>438.5</v>
      </c>
      <c r="G239" s="559">
        <v>388.5</v>
      </c>
      <c r="H239" s="9">
        <v>977.84999999999991</v>
      </c>
      <c r="I239" s="9">
        <v>972.2</v>
      </c>
      <c r="J239" s="9">
        <v>608.90000000000009</v>
      </c>
      <c r="K239" s="559">
        <v>808.60000000000014</v>
      </c>
      <c r="L239" s="556"/>
      <c r="M239" s="561"/>
      <c r="N239" s="556"/>
      <c r="O239" s="557"/>
      <c r="P239" s="558"/>
      <c r="Q239" s="556"/>
    </row>
    <row r="240" spans="1:17" ht="15.75">
      <c r="A240" s="106" t="s">
        <v>1349</v>
      </c>
      <c r="B240" s="3"/>
      <c r="C240" s="3"/>
      <c r="D240" s="32">
        <f t="shared" si="5"/>
        <v>3586.1000000000004</v>
      </c>
      <c r="E240" s="9">
        <v>172.60000000000002</v>
      </c>
      <c r="F240" s="9">
        <v>611.20000000000005</v>
      </c>
      <c r="G240" s="559">
        <v>336.6</v>
      </c>
      <c r="H240" s="9">
        <v>867.00000000000011</v>
      </c>
      <c r="I240" s="9">
        <v>748.40000000000009</v>
      </c>
      <c r="J240" s="9">
        <v>340.9</v>
      </c>
      <c r="K240" s="559">
        <v>509.4</v>
      </c>
      <c r="L240" s="556"/>
      <c r="M240" s="503"/>
      <c r="N240" s="556"/>
      <c r="O240" s="557"/>
      <c r="P240" s="558"/>
      <c r="Q240" s="556"/>
    </row>
    <row r="241" spans="1:17" ht="15.75">
      <c r="A241" s="107" t="s">
        <v>683</v>
      </c>
      <c r="B241" s="3"/>
      <c r="C241" s="3"/>
      <c r="D241" s="32">
        <f t="shared" ref="D241:D280" si="6">SUM(E241:DZ241)</f>
        <v>4256.5999999999995</v>
      </c>
      <c r="E241" s="9">
        <v>127.19999999999999</v>
      </c>
      <c r="F241" s="9">
        <v>579.49999999999989</v>
      </c>
      <c r="G241" s="559">
        <v>373.4</v>
      </c>
      <c r="H241" s="9">
        <v>972.3</v>
      </c>
      <c r="I241" s="9">
        <v>925.2</v>
      </c>
      <c r="J241" s="9">
        <v>568</v>
      </c>
      <c r="K241" s="559">
        <v>711</v>
      </c>
      <c r="L241" s="556"/>
      <c r="M241" s="562"/>
      <c r="N241" s="556"/>
      <c r="O241" s="557"/>
      <c r="P241" s="558"/>
      <c r="Q241" s="556"/>
    </row>
    <row r="242" spans="1:17" ht="15.75">
      <c r="A242" s="107" t="s">
        <v>2724</v>
      </c>
      <c r="B242" s="3"/>
      <c r="C242" s="3"/>
      <c r="D242" s="32">
        <f t="shared" si="6"/>
        <v>3039.3</v>
      </c>
      <c r="E242" s="9">
        <v>79.900000000000006</v>
      </c>
      <c r="F242" s="9">
        <v>342.9</v>
      </c>
      <c r="G242" s="559">
        <v>580.9</v>
      </c>
      <c r="H242" s="9">
        <v>775</v>
      </c>
      <c r="I242" s="9">
        <v>589.4</v>
      </c>
      <c r="J242" s="9">
        <v>293.3</v>
      </c>
      <c r="K242" s="559">
        <v>377.90000000000003</v>
      </c>
      <c r="L242" s="556"/>
      <c r="M242" s="562"/>
      <c r="N242" s="556"/>
      <c r="O242" s="557"/>
      <c r="P242" s="558"/>
      <c r="Q242" s="556"/>
    </row>
    <row r="243" spans="1:17" ht="15.75">
      <c r="A243" s="284" t="s">
        <v>3642</v>
      </c>
      <c r="B243" s="3"/>
      <c r="C243" s="3"/>
      <c r="D243" s="32">
        <f t="shared" si="6"/>
        <v>2279.1000000000004</v>
      </c>
      <c r="E243" s="9">
        <v>61.1</v>
      </c>
      <c r="F243" s="9">
        <v>444.09999999999997</v>
      </c>
      <c r="G243" s="559">
        <v>713.7</v>
      </c>
      <c r="H243" s="9">
        <v>424.80000000000007</v>
      </c>
      <c r="I243" s="9">
        <v>277.7</v>
      </c>
      <c r="J243" s="9">
        <v>158.79999999999998</v>
      </c>
      <c r="K243" s="559">
        <v>198.9</v>
      </c>
      <c r="L243" s="556"/>
      <c r="M243" s="561"/>
      <c r="N243" s="556"/>
      <c r="O243" s="557"/>
      <c r="P243" s="558"/>
      <c r="Q243" s="556"/>
    </row>
    <row r="244" spans="1:17" ht="15.75">
      <c r="A244" s="285" t="s">
        <v>1690</v>
      </c>
      <c r="B244" s="3"/>
      <c r="C244" s="3"/>
      <c r="D244" s="32">
        <f t="shared" si="6"/>
        <v>2259.85</v>
      </c>
      <c r="E244" s="9">
        <v>168.60000000000002</v>
      </c>
      <c r="F244" s="9">
        <v>614.9</v>
      </c>
      <c r="G244" s="559">
        <v>130.80000000000001</v>
      </c>
      <c r="H244" s="9">
        <v>241</v>
      </c>
      <c r="I244" s="9">
        <v>450.19999999999993</v>
      </c>
      <c r="J244" s="9">
        <v>253.24999999999997</v>
      </c>
      <c r="K244" s="559">
        <v>401.1</v>
      </c>
      <c r="L244" s="556"/>
      <c r="M244" s="555"/>
      <c r="N244" s="556"/>
      <c r="O244" s="557"/>
      <c r="P244" s="558"/>
      <c r="Q244" s="556"/>
    </row>
    <row r="245" spans="1:17" ht="15.75">
      <c r="A245" s="107" t="s">
        <v>654</v>
      </c>
      <c r="B245" s="3"/>
      <c r="C245" s="3"/>
      <c r="D245" s="32">
        <f t="shared" si="6"/>
        <v>4551.0999999999995</v>
      </c>
      <c r="E245" s="9">
        <v>655.5</v>
      </c>
      <c r="F245" s="9">
        <v>1019.5</v>
      </c>
      <c r="G245" s="559">
        <v>213.50000000000003</v>
      </c>
      <c r="H245" s="9">
        <v>841.5</v>
      </c>
      <c r="I245" s="9">
        <v>1030.5</v>
      </c>
      <c r="J245" s="9">
        <v>272.7</v>
      </c>
      <c r="K245" s="559">
        <v>517.9</v>
      </c>
      <c r="L245" s="556"/>
      <c r="M245" s="562"/>
      <c r="N245" s="556"/>
      <c r="O245" s="557"/>
      <c r="P245" s="558"/>
      <c r="Q245" s="556"/>
    </row>
    <row r="246" spans="1:17" ht="15.75">
      <c r="A246" s="107" t="s">
        <v>653</v>
      </c>
      <c r="B246" s="3"/>
      <c r="C246" s="3"/>
      <c r="D246" s="32">
        <f t="shared" si="6"/>
        <v>5094.7999999999993</v>
      </c>
      <c r="E246" s="9">
        <v>334.6</v>
      </c>
      <c r="F246" s="9">
        <v>624.1</v>
      </c>
      <c r="G246" s="559">
        <v>475.40000000000003</v>
      </c>
      <c r="H246" s="9">
        <v>1067</v>
      </c>
      <c r="I246" s="9">
        <v>1129.8999999999999</v>
      </c>
      <c r="J246" s="9">
        <v>588.4</v>
      </c>
      <c r="K246" s="559">
        <v>875.40000000000009</v>
      </c>
      <c r="L246" s="556"/>
      <c r="M246" s="562"/>
      <c r="N246" s="556"/>
      <c r="O246" s="557"/>
      <c r="P246" s="558"/>
      <c r="Q246" s="556"/>
    </row>
    <row r="247" spans="1:17" ht="15.75">
      <c r="A247" s="285" t="s">
        <v>1753</v>
      </c>
      <c r="B247" s="3"/>
      <c r="C247" s="3"/>
      <c r="D247" s="32">
        <f t="shared" si="6"/>
        <v>3919.9500000000003</v>
      </c>
      <c r="E247" s="9">
        <v>299.30000000000007</v>
      </c>
      <c r="F247" s="9">
        <v>718.9</v>
      </c>
      <c r="G247" s="559">
        <v>328.7</v>
      </c>
      <c r="H247" s="9">
        <v>887.09999999999991</v>
      </c>
      <c r="I247" s="9">
        <v>1125.05</v>
      </c>
      <c r="J247" s="9">
        <v>110.3</v>
      </c>
      <c r="K247" s="559">
        <v>450.59999999999991</v>
      </c>
      <c r="L247" s="556"/>
      <c r="M247" s="555"/>
      <c r="N247" s="556"/>
      <c r="O247" s="557"/>
      <c r="P247" s="558"/>
      <c r="Q247" s="556"/>
    </row>
    <row r="248" spans="1:17" ht="15.75">
      <c r="A248" s="107" t="s">
        <v>638</v>
      </c>
      <c r="B248" s="3"/>
      <c r="C248" s="3"/>
      <c r="D248" s="32">
        <f t="shared" si="6"/>
        <v>3796.8</v>
      </c>
      <c r="E248" s="9">
        <v>41.4</v>
      </c>
      <c r="F248" s="9">
        <v>660.80000000000018</v>
      </c>
      <c r="G248" s="559">
        <v>292.89999999999998</v>
      </c>
      <c r="H248" s="9">
        <v>917.6</v>
      </c>
      <c r="I248" s="9">
        <v>614</v>
      </c>
      <c r="J248" s="9">
        <v>602.99999999999989</v>
      </c>
      <c r="K248" s="559">
        <v>667.1</v>
      </c>
      <c r="L248" s="556"/>
      <c r="M248" s="562"/>
      <c r="N248" s="556"/>
      <c r="O248" s="557"/>
      <c r="P248" s="558"/>
      <c r="Q248" s="556"/>
    </row>
    <row r="249" spans="1:17" ht="15.75">
      <c r="A249" s="285" t="s">
        <v>1649</v>
      </c>
      <c r="B249" s="3"/>
      <c r="C249" s="3"/>
      <c r="D249" s="32">
        <f t="shared" si="6"/>
        <v>3980.4500000000003</v>
      </c>
      <c r="E249" s="9">
        <v>606.85</v>
      </c>
      <c r="F249" s="9">
        <v>932.7</v>
      </c>
      <c r="G249" s="55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559">
        <v>373.8</v>
      </c>
      <c r="L249" s="556"/>
      <c r="M249" s="555"/>
      <c r="N249" s="556"/>
      <c r="O249" s="557"/>
      <c r="P249" s="558"/>
      <c r="Q249" s="556"/>
    </row>
    <row r="250" spans="1:17" ht="15.75">
      <c r="A250" s="107" t="s">
        <v>2714</v>
      </c>
      <c r="B250" s="3"/>
      <c r="C250" s="3"/>
      <c r="D250" s="32">
        <f t="shared" si="6"/>
        <v>3047.8</v>
      </c>
      <c r="E250" s="9">
        <v>297.7</v>
      </c>
      <c r="F250" s="9">
        <v>360.59999999999997</v>
      </c>
      <c r="G250" s="559">
        <v>550.90000000000009</v>
      </c>
      <c r="H250" s="9">
        <v>472.50000000000006</v>
      </c>
      <c r="I250" s="9">
        <v>269.29999999999995</v>
      </c>
      <c r="J250" s="9">
        <v>658.4</v>
      </c>
      <c r="K250" s="559">
        <v>438.4</v>
      </c>
      <c r="L250" s="556"/>
      <c r="M250" s="562"/>
      <c r="N250" s="556"/>
      <c r="O250" s="557"/>
      <c r="P250" s="558"/>
      <c r="Q250" s="556"/>
    </row>
    <row r="251" spans="1:17" ht="15.75">
      <c r="A251" s="107" t="s">
        <v>2832</v>
      </c>
      <c r="B251" s="3"/>
      <c r="C251" s="3"/>
      <c r="D251" s="32">
        <f t="shared" si="6"/>
        <v>3194</v>
      </c>
      <c r="E251" s="9">
        <v>141.6</v>
      </c>
      <c r="F251" s="9">
        <v>578.20000000000005</v>
      </c>
      <c r="G251" s="559">
        <v>292.60000000000002</v>
      </c>
      <c r="H251" s="9">
        <v>722.99999999999989</v>
      </c>
      <c r="I251" s="9">
        <v>208.3</v>
      </c>
      <c r="J251" s="9">
        <v>648.30000000000007</v>
      </c>
      <c r="K251" s="559">
        <v>602</v>
      </c>
      <c r="L251" s="556"/>
      <c r="M251" s="562"/>
      <c r="N251" s="556"/>
      <c r="O251" s="557"/>
      <c r="P251" s="558"/>
      <c r="Q251" s="556"/>
    </row>
    <row r="252" spans="1:17" ht="15.75">
      <c r="A252" s="284" t="s">
        <v>3643</v>
      </c>
      <c r="B252" s="3"/>
      <c r="C252" s="3"/>
      <c r="D252" s="32">
        <f t="shared" si="6"/>
        <v>2917.75</v>
      </c>
      <c r="E252" s="9">
        <v>75.600000000000009</v>
      </c>
      <c r="F252" s="9">
        <v>442.45</v>
      </c>
      <c r="G252" s="559">
        <v>362.4</v>
      </c>
      <c r="H252" s="9">
        <v>735.1</v>
      </c>
      <c r="I252" s="9">
        <v>657.19999999999982</v>
      </c>
      <c r="J252" s="9">
        <v>379.20000000000005</v>
      </c>
      <c r="K252" s="559">
        <v>265.8</v>
      </c>
      <c r="L252" s="556"/>
      <c r="M252" s="561"/>
      <c r="N252" s="556"/>
      <c r="O252" s="557"/>
      <c r="P252" s="558"/>
      <c r="Q252" s="556"/>
    </row>
    <row r="253" spans="1:17" ht="15.75">
      <c r="A253" s="284" t="s">
        <v>3644</v>
      </c>
      <c r="B253" s="3"/>
      <c r="C253" s="3"/>
      <c r="D253" s="32">
        <f t="shared" si="6"/>
        <v>3238.1500000000005</v>
      </c>
      <c r="E253" s="9">
        <v>133</v>
      </c>
      <c r="F253" s="9">
        <v>479.95</v>
      </c>
      <c r="G253" s="559">
        <v>347.59999999999997</v>
      </c>
      <c r="H253" s="9">
        <v>627.6</v>
      </c>
      <c r="I253" s="9">
        <v>476.20000000000005</v>
      </c>
      <c r="J253" s="9">
        <v>721.00000000000011</v>
      </c>
      <c r="K253" s="559">
        <v>452.79999999999995</v>
      </c>
      <c r="L253" s="556"/>
      <c r="M253" s="561"/>
      <c r="N253" s="556"/>
      <c r="O253" s="557"/>
      <c r="P253" s="558"/>
      <c r="Q253" s="556"/>
    </row>
    <row r="254" spans="1:17" ht="15.75">
      <c r="A254" s="285" t="s">
        <v>31</v>
      </c>
      <c r="B254" s="3"/>
      <c r="C254" s="3"/>
      <c r="D254" s="32">
        <f t="shared" si="6"/>
        <v>5431.8</v>
      </c>
      <c r="E254" s="9">
        <v>295.09999999999997</v>
      </c>
      <c r="F254" s="9">
        <v>760.7</v>
      </c>
      <c r="G254" s="559">
        <v>882.5</v>
      </c>
      <c r="H254" s="9">
        <v>724.1</v>
      </c>
      <c r="I254" s="9">
        <v>771.8</v>
      </c>
      <c r="J254" s="9">
        <v>1028.9000000000001</v>
      </c>
      <c r="K254" s="559">
        <v>968.7</v>
      </c>
      <c r="L254" s="556"/>
      <c r="M254" s="555"/>
      <c r="N254" s="556"/>
      <c r="O254" s="557"/>
      <c r="P254" s="558"/>
      <c r="Q254" s="556"/>
    </row>
    <row r="255" spans="1:17" ht="15.75">
      <c r="A255" s="107" t="s">
        <v>2718</v>
      </c>
      <c r="B255" s="3"/>
      <c r="C255" s="3"/>
      <c r="D255" s="32">
        <f t="shared" si="6"/>
        <v>4559.2</v>
      </c>
      <c r="E255" s="9">
        <v>670.3</v>
      </c>
      <c r="F255" s="9">
        <v>714.9</v>
      </c>
      <c r="G255" s="559">
        <v>708.3</v>
      </c>
      <c r="H255" s="9">
        <v>673.19999999999993</v>
      </c>
      <c r="I255" s="9">
        <v>643.5</v>
      </c>
      <c r="J255" s="9">
        <v>473.7</v>
      </c>
      <c r="K255" s="559">
        <v>675.3</v>
      </c>
      <c r="L255" s="556"/>
      <c r="M255" s="562"/>
      <c r="N255" s="556"/>
      <c r="O255" s="557"/>
      <c r="P255" s="558"/>
      <c r="Q255" s="556"/>
    </row>
    <row r="256" spans="1:17" ht="15.75">
      <c r="A256" s="107" t="s">
        <v>694</v>
      </c>
      <c r="B256" s="3"/>
      <c r="C256" s="3"/>
      <c r="D256" s="32">
        <f t="shared" si="6"/>
        <v>2055.75</v>
      </c>
      <c r="E256" s="9">
        <v>36.1</v>
      </c>
      <c r="F256" s="9">
        <v>418.6</v>
      </c>
      <c r="G256" s="559">
        <v>515.1</v>
      </c>
      <c r="H256" s="9">
        <v>251.55</v>
      </c>
      <c r="I256" s="9">
        <v>272.39999999999998</v>
      </c>
      <c r="J256" s="9">
        <v>202.1</v>
      </c>
      <c r="K256" s="559">
        <v>359.9</v>
      </c>
      <c r="L256" s="556"/>
      <c r="M256" s="562"/>
      <c r="N256" s="556"/>
      <c r="O256" s="557"/>
      <c r="P256" s="558"/>
      <c r="Q256" s="556"/>
    </row>
    <row r="257" spans="1:17" ht="15.75">
      <c r="A257" s="284" t="s">
        <v>3645</v>
      </c>
      <c r="B257" s="3"/>
      <c r="C257" s="3"/>
      <c r="D257" s="32">
        <f t="shared" si="6"/>
        <v>3486.05</v>
      </c>
      <c r="E257" s="9">
        <v>590.30000000000007</v>
      </c>
      <c r="F257" s="9">
        <v>639.54999999999995</v>
      </c>
      <c r="G257" s="559">
        <v>313.40000000000003</v>
      </c>
      <c r="H257" s="9">
        <v>414.79999999999995</v>
      </c>
      <c r="I257" s="9">
        <v>517</v>
      </c>
      <c r="J257" s="9">
        <v>448.59999999999991</v>
      </c>
      <c r="K257" s="559">
        <v>562.39999999999986</v>
      </c>
      <c r="L257" s="556"/>
      <c r="M257" s="561"/>
      <c r="N257" s="556"/>
      <c r="O257" s="557"/>
      <c r="P257" s="558"/>
      <c r="Q257" s="556"/>
    </row>
    <row r="258" spans="1:17" ht="15.75">
      <c r="A258" s="107" t="s">
        <v>3685</v>
      </c>
      <c r="B258" s="3"/>
      <c r="C258" s="3"/>
      <c r="D258" s="32">
        <f t="shared" si="6"/>
        <v>2569.8000000000002</v>
      </c>
      <c r="E258" s="9">
        <v>168.7</v>
      </c>
      <c r="F258" s="9">
        <v>526.59999999999991</v>
      </c>
      <c r="G258" s="559">
        <v>554.19999999999993</v>
      </c>
      <c r="H258" s="9">
        <v>553.79999999999995</v>
      </c>
      <c r="I258" s="9">
        <v>254.09999999999997</v>
      </c>
      <c r="J258" s="9">
        <v>328.3</v>
      </c>
      <c r="K258" s="559">
        <v>184.09999999999997</v>
      </c>
      <c r="L258" s="556"/>
      <c r="M258" s="562"/>
      <c r="N258" s="556"/>
      <c r="O258" s="557"/>
      <c r="P258" s="558"/>
      <c r="Q258" s="556"/>
    </row>
    <row r="259" spans="1:17" ht="15.75">
      <c r="A259" s="107" t="s">
        <v>686</v>
      </c>
      <c r="B259" s="3"/>
      <c r="C259" s="3"/>
      <c r="D259" s="32">
        <f t="shared" si="6"/>
        <v>2740.45</v>
      </c>
      <c r="E259" s="9">
        <v>195.6</v>
      </c>
      <c r="F259" s="9">
        <v>505.55000000000007</v>
      </c>
      <c r="G259" s="559">
        <v>240.79999999999998</v>
      </c>
      <c r="H259" s="9">
        <v>658.5999999999998</v>
      </c>
      <c r="I259" s="9">
        <v>441.20000000000005</v>
      </c>
      <c r="J259" s="9">
        <v>418.79999999999995</v>
      </c>
      <c r="K259" s="559">
        <v>279.90000000000003</v>
      </c>
      <c r="L259" s="556"/>
      <c r="M259" s="562"/>
      <c r="N259" s="556"/>
      <c r="O259" s="557"/>
      <c r="P259" s="558"/>
      <c r="Q259" s="556"/>
    </row>
    <row r="260" spans="1:17" ht="15.75">
      <c r="A260" s="285" t="s">
        <v>33</v>
      </c>
      <c r="B260" s="3"/>
      <c r="C260" s="3"/>
      <c r="D260" s="32">
        <f t="shared" si="6"/>
        <v>3905.2999999999997</v>
      </c>
      <c r="E260" s="9">
        <v>295.60000000000002</v>
      </c>
      <c r="F260" s="9">
        <v>517.29999999999995</v>
      </c>
      <c r="G260" s="559">
        <v>347.19999999999993</v>
      </c>
      <c r="H260" s="9">
        <v>874.09999999999991</v>
      </c>
      <c r="I260" s="9">
        <v>1041</v>
      </c>
      <c r="J260" s="9">
        <v>393.7</v>
      </c>
      <c r="K260" s="559">
        <v>436.4</v>
      </c>
      <c r="L260" s="556"/>
      <c r="M260" s="555"/>
      <c r="N260" s="556"/>
      <c r="O260" s="557"/>
      <c r="P260" s="558"/>
      <c r="Q260" s="556"/>
    </row>
    <row r="261" spans="1:17" ht="15.75">
      <c r="A261" s="285" t="s">
        <v>37</v>
      </c>
      <c r="B261" s="3"/>
      <c r="C261" s="3"/>
      <c r="D261" s="32">
        <f t="shared" si="6"/>
        <v>3243.7</v>
      </c>
      <c r="E261" s="9">
        <v>189</v>
      </c>
      <c r="F261" s="9">
        <v>484.20000000000005</v>
      </c>
      <c r="G261" s="559">
        <v>477.79999999999995</v>
      </c>
      <c r="H261" s="9">
        <v>297.49999999999994</v>
      </c>
      <c r="I261" s="9">
        <v>592.20000000000005</v>
      </c>
      <c r="J261" s="9">
        <v>508.3</v>
      </c>
      <c r="K261" s="559">
        <v>694.69999999999993</v>
      </c>
      <c r="L261" s="556"/>
      <c r="M261" s="555"/>
      <c r="N261" s="556"/>
      <c r="O261" s="557"/>
      <c r="P261" s="558"/>
      <c r="Q261" s="556"/>
    </row>
    <row r="262" spans="1:17" ht="15.75">
      <c r="A262" s="284" t="s">
        <v>143</v>
      </c>
      <c r="B262" s="3"/>
      <c r="C262" s="3"/>
      <c r="D262" s="32">
        <f t="shared" si="6"/>
        <v>3455.8</v>
      </c>
      <c r="E262" s="9">
        <v>397.20000000000005</v>
      </c>
      <c r="F262" s="9">
        <v>449.59999999999997</v>
      </c>
      <c r="G262" s="559">
        <v>289.60000000000002</v>
      </c>
      <c r="H262" s="9">
        <v>525.9</v>
      </c>
      <c r="I262" s="9">
        <v>779.39999999999986</v>
      </c>
      <c r="J262" s="9">
        <v>312.5</v>
      </c>
      <c r="K262" s="559">
        <v>701.60000000000014</v>
      </c>
      <c r="L262" s="556"/>
      <c r="M262" s="561"/>
      <c r="N262" s="556"/>
      <c r="O262" s="557"/>
      <c r="P262" s="558"/>
      <c r="Q262" s="556"/>
    </row>
    <row r="263" spans="1:17" ht="15.75">
      <c r="A263" s="284" t="s">
        <v>3646</v>
      </c>
      <c r="B263" s="3"/>
      <c r="C263" s="3"/>
      <c r="D263" s="32">
        <f t="shared" si="6"/>
        <v>2658</v>
      </c>
      <c r="E263" s="9">
        <v>427.4</v>
      </c>
      <c r="F263" s="9">
        <v>630.79999999999995</v>
      </c>
      <c r="G263" s="559">
        <v>686.99999999999989</v>
      </c>
      <c r="H263" s="9">
        <v>182.20000000000002</v>
      </c>
      <c r="I263" s="9">
        <v>80.2</v>
      </c>
      <c r="J263" s="9">
        <v>454.09999999999997</v>
      </c>
      <c r="K263" s="559">
        <v>196.3</v>
      </c>
      <c r="L263" s="556"/>
      <c r="M263" s="561"/>
      <c r="N263" s="556"/>
      <c r="O263" s="557"/>
      <c r="P263" s="558"/>
      <c r="Q263" s="556"/>
    </row>
    <row r="264" spans="1:17" ht="15.75">
      <c r="A264" s="107" t="s">
        <v>2721</v>
      </c>
      <c r="B264" s="3"/>
      <c r="C264" s="3"/>
      <c r="D264" s="32">
        <f t="shared" si="6"/>
        <v>4718.95</v>
      </c>
      <c r="E264" s="9">
        <v>592.29999999999995</v>
      </c>
      <c r="F264" s="9">
        <v>538.35</v>
      </c>
      <c r="G264" s="559">
        <v>647.49999999999989</v>
      </c>
      <c r="H264" s="9">
        <v>637.6</v>
      </c>
      <c r="I264" s="9">
        <v>944.59999999999991</v>
      </c>
      <c r="J264" s="9">
        <v>747.6</v>
      </c>
      <c r="K264" s="559">
        <v>611</v>
      </c>
      <c r="L264" s="556"/>
      <c r="M264" s="562"/>
      <c r="N264" s="556"/>
      <c r="O264" s="557"/>
      <c r="P264" s="558"/>
      <c r="Q264" s="556"/>
    </row>
    <row r="265" spans="1:17" ht="15.75">
      <c r="A265" s="106" t="s">
        <v>1351</v>
      </c>
      <c r="B265" s="3"/>
      <c r="C265" s="3"/>
      <c r="D265" s="32">
        <f t="shared" si="6"/>
        <v>4105.3999999999996</v>
      </c>
      <c r="E265" s="9">
        <v>234.10000000000002</v>
      </c>
      <c r="F265" s="9">
        <v>550.20000000000005</v>
      </c>
      <c r="G265" s="559">
        <v>379.1</v>
      </c>
      <c r="H265" s="9">
        <v>839.1</v>
      </c>
      <c r="I265" s="9">
        <v>931.8</v>
      </c>
      <c r="J265" s="9">
        <v>405.70000000000005</v>
      </c>
      <c r="K265" s="559">
        <v>765.39999999999986</v>
      </c>
      <c r="L265" s="556"/>
      <c r="M265" s="503"/>
      <c r="N265" s="556"/>
      <c r="O265" s="557"/>
      <c r="P265" s="558"/>
      <c r="Q265" s="556"/>
    </row>
    <row r="266" spans="1:17" ht="15.75">
      <c r="A266" s="107" t="s">
        <v>2722</v>
      </c>
      <c r="B266" s="3"/>
      <c r="C266" s="3"/>
      <c r="D266" s="32">
        <f t="shared" si="6"/>
        <v>4749.2</v>
      </c>
      <c r="E266" s="9">
        <v>351.79999999999995</v>
      </c>
      <c r="F266" s="9">
        <v>613.9</v>
      </c>
      <c r="G266" s="559">
        <v>344.4</v>
      </c>
      <c r="H266" s="9">
        <v>1176.2</v>
      </c>
      <c r="I266" s="9">
        <v>930.1</v>
      </c>
      <c r="J266" s="9">
        <v>605.9</v>
      </c>
      <c r="K266" s="559">
        <v>726.9</v>
      </c>
      <c r="L266" s="556"/>
      <c r="M266" s="562"/>
      <c r="N266" s="556"/>
      <c r="O266" s="557"/>
      <c r="P266" s="558"/>
      <c r="Q266" s="556"/>
    </row>
    <row r="267" spans="1:17" ht="15.75">
      <c r="A267" s="284" t="s">
        <v>3647</v>
      </c>
      <c r="B267" s="3"/>
      <c r="C267" s="3"/>
      <c r="D267" s="32">
        <f t="shared" si="6"/>
        <v>2178.35</v>
      </c>
      <c r="E267" s="9">
        <v>404.1</v>
      </c>
      <c r="F267" s="9">
        <v>630.15000000000009</v>
      </c>
      <c r="G267" s="559">
        <v>178.50000000000003</v>
      </c>
      <c r="H267" s="9">
        <v>369.79999999999995</v>
      </c>
      <c r="I267" s="9">
        <v>385.40000000000003</v>
      </c>
      <c r="J267" s="9">
        <v>151.4</v>
      </c>
      <c r="K267" s="559">
        <v>59.000000000000007</v>
      </c>
      <c r="L267" s="556"/>
      <c r="M267" s="561"/>
      <c r="N267" s="556"/>
      <c r="O267" s="557"/>
      <c r="P267" s="558"/>
      <c r="Q267" s="556"/>
    </row>
    <row r="268" spans="1:17" ht="15.75">
      <c r="A268" s="107" t="s">
        <v>2727</v>
      </c>
      <c r="B268" s="3"/>
      <c r="C268" s="3"/>
      <c r="D268" s="32">
        <f t="shared" si="6"/>
        <v>2635.7</v>
      </c>
      <c r="E268" s="9">
        <v>313</v>
      </c>
      <c r="F268" s="9">
        <v>335.4</v>
      </c>
      <c r="G268" s="559">
        <v>229.20000000000002</v>
      </c>
      <c r="H268" s="9">
        <v>742.5</v>
      </c>
      <c r="I268" s="9">
        <v>622.4</v>
      </c>
      <c r="J268" s="9">
        <v>0</v>
      </c>
      <c r="K268" s="559">
        <v>393.19999999999993</v>
      </c>
      <c r="L268" s="556"/>
      <c r="M268" s="562"/>
      <c r="N268" s="556"/>
      <c r="O268" s="557"/>
      <c r="P268" s="558"/>
      <c r="Q268" s="556"/>
    </row>
    <row r="269" spans="1:17" ht="15.75">
      <c r="A269" s="285" t="s">
        <v>1671</v>
      </c>
      <c r="B269" s="3"/>
      <c r="C269" s="3"/>
      <c r="D269" s="32">
        <f t="shared" si="6"/>
        <v>4092.3500000000004</v>
      </c>
      <c r="E269" s="9">
        <v>556.29999999999995</v>
      </c>
      <c r="F269" s="9">
        <v>632.75000000000011</v>
      </c>
      <c r="G269" s="559">
        <v>590.90000000000009</v>
      </c>
      <c r="H269" s="9">
        <v>632.20000000000005</v>
      </c>
      <c r="I269" s="9">
        <v>752.69999999999993</v>
      </c>
      <c r="J269" s="9">
        <v>255.8</v>
      </c>
      <c r="K269" s="559">
        <v>671.69999999999993</v>
      </c>
      <c r="L269" s="556"/>
      <c r="M269" s="555"/>
      <c r="N269" s="556"/>
      <c r="O269" s="557"/>
      <c r="P269" s="558"/>
      <c r="Q269" s="556"/>
    </row>
    <row r="270" spans="1:17" ht="15.75">
      <c r="A270" s="107" t="s">
        <v>180</v>
      </c>
      <c r="B270" s="3"/>
      <c r="C270" s="3"/>
      <c r="D270" s="32">
        <f t="shared" si="6"/>
        <v>3853.7500000000005</v>
      </c>
      <c r="E270" s="9">
        <v>275.60000000000002</v>
      </c>
      <c r="F270" s="9">
        <v>411.35000000000008</v>
      </c>
      <c r="G270" s="559">
        <v>779.19999999999993</v>
      </c>
      <c r="H270" s="9">
        <v>580.9</v>
      </c>
      <c r="I270" s="9">
        <v>575.40000000000009</v>
      </c>
      <c r="J270" s="9">
        <v>575.5</v>
      </c>
      <c r="K270" s="559">
        <v>655.80000000000007</v>
      </c>
      <c r="L270" s="556"/>
      <c r="M270" s="562"/>
      <c r="N270" s="556"/>
      <c r="O270" s="557"/>
      <c r="P270" s="558"/>
      <c r="Q270" s="556"/>
    </row>
    <row r="271" spans="1:17" ht="15.75">
      <c r="A271" s="107" t="s">
        <v>2710</v>
      </c>
      <c r="B271" s="3"/>
      <c r="C271" s="3"/>
      <c r="D271" s="32">
        <f t="shared" si="6"/>
        <v>3096.1999999999994</v>
      </c>
      <c r="E271" s="9">
        <v>478.69999999999993</v>
      </c>
      <c r="F271" s="9">
        <v>386.40000000000003</v>
      </c>
      <c r="G271" s="559">
        <v>470.59999999999997</v>
      </c>
      <c r="H271" s="9">
        <v>891.7</v>
      </c>
      <c r="I271" s="9">
        <v>326.10000000000008</v>
      </c>
      <c r="J271" s="9">
        <v>341.7</v>
      </c>
      <c r="K271" s="559">
        <v>201</v>
      </c>
      <c r="L271" s="556"/>
      <c r="M271" s="562"/>
      <c r="N271" s="556"/>
      <c r="O271" s="557"/>
      <c r="P271" s="558"/>
      <c r="Q271" s="556"/>
    </row>
    <row r="272" spans="1:17" ht="15.75">
      <c r="A272" s="107" t="s">
        <v>2217</v>
      </c>
      <c r="B272" s="3"/>
      <c r="C272" s="3"/>
      <c r="D272" s="32">
        <f t="shared" si="6"/>
        <v>2708.15</v>
      </c>
      <c r="E272" s="9">
        <v>105.3</v>
      </c>
      <c r="F272" s="9">
        <v>492.65000000000003</v>
      </c>
      <c r="G272" s="559">
        <v>388</v>
      </c>
      <c r="H272" s="9">
        <v>730.7</v>
      </c>
      <c r="I272" s="9">
        <v>155.19999999999999</v>
      </c>
      <c r="J272" s="9">
        <v>331.2</v>
      </c>
      <c r="K272" s="559">
        <v>505.09999999999997</v>
      </c>
      <c r="L272" s="556"/>
      <c r="M272" s="562"/>
      <c r="N272" s="556"/>
      <c r="O272" s="557"/>
      <c r="P272" s="558"/>
      <c r="Q272" s="556"/>
    </row>
    <row r="273" spans="1:24" ht="15.75">
      <c r="A273" s="107" t="s">
        <v>2729</v>
      </c>
      <c r="B273" s="3"/>
      <c r="C273" s="3"/>
      <c r="D273" s="32">
        <f t="shared" si="6"/>
        <v>3187.8999999999996</v>
      </c>
      <c r="E273" s="9">
        <v>359.9</v>
      </c>
      <c r="F273" s="9">
        <v>758.30000000000007</v>
      </c>
      <c r="G273" s="559">
        <v>301.60000000000002</v>
      </c>
      <c r="H273" s="9">
        <v>680.6</v>
      </c>
      <c r="I273" s="9">
        <v>411.69999999999993</v>
      </c>
      <c r="J273" s="9">
        <v>85.600000000000009</v>
      </c>
      <c r="K273" s="559">
        <v>590.20000000000005</v>
      </c>
      <c r="L273" s="556"/>
      <c r="M273" s="562"/>
      <c r="N273" s="556"/>
      <c r="O273" s="557"/>
      <c r="P273" s="558"/>
      <c r="Q273" s="556"/>
    </row>
    <row r="274" spans="1:24" ht="15.75">
      <c r="A274" s="107" t="s">
        <v>155</v>
      </c>
      <c r="B274" s="3"/>
      <c r="C274" s="3"/>
      <c r="D274" s="32">
        <f t="shared" si="6"/>
        <v>5348.4</v>
      </c>
      <c r="E274" s="9">
        <v>291.40000000000003</v>
      </c>
      <c r="F274" s="9">
        <v>905.09999999999991</v>
      </c>
      <c r="G274" s="559">
        <v>772</v>
      </c>
      <c r="H274" s="9">
        <v>834.6</v>
      </c>
      <c r="I274" s="9">
        <v>1001.55</v>
      </c>
      <c r="J274" s="9">
        <v>699.45</v>
      </c>
      <c r="K274" s="559">
        <v>844.30000000000007</v>
      </c>
      <c r="L274" s="556"/>
      <c r="M274" s="562"/>
      <c r="N274" s="556"/>
      <c r="O274" s="557"/>
      <c r="P274" s="558"/>
      <c r="Q274" s="556"/>
    </row>
    <row r="275" spans="1:24" ht="15.75">
      <c r="A275" s="284" t="s">
        <v>3648</v>
      </c>
      <c r="B275" s="3"/>
      <c r="C275" s="3"/>
      <c r="D275" s="32">
        <f t="shared" si="6"/>
        <v>3596.25</v>
      </c>
      <c r="E275" s="9">
        <v>59.4</v>
      </c>
      <c r="F275" s="9">
        <v>615.49999999999989</v>
      </c>
      <c r="G275" s="559">
        <v>396.8</v>
      </c>
      <c r="H275" s="9">
        <v>606.20000000000005</v>
      </c>
      <c r="I275" s="9">
        <v>653.34999999999991</v>
      </c>
      <c r="J275" s="9">
        <v>629.80000000000007</v>
      </c>
      <c r="K275" s="559">
        <v>635.19999999999993</v>
      </c>
      <c r="L275" s="556"/>
      <c r="M275" s="561"/>
      <c r="N275" s="556"/>
      <c r="O275" s="557"/>
      <c r="P275" s="558"/>
      <c r="Q275" s="556"/>
    </row>
    <row r="276" spans="1:24" ht="15.75">
      <c r="A276" s="107" t="s">
        <v>2730</v>
      </c>
      <c r="B276" s="3"/>
      <c r="C276" s="3"/>
      <c r="D276" s="32">
        <f t="shared" si="6"/>
        <v>2531.1499999999996</v>
      </c>
      <c r="E276" s="9">
        <v>586</v>
      </c>
      <c r="F276" s="9">
        <v>683.44999999999993</v>
      </c>
      <c r="G276" s="559">
        <v>233.60000000000002</v>
      </c>
      <c r="H276" s="9">
        <v>441.5</v>
      </c>
      <c r="I276" s="9">
        <v>380.59999999999997</v>
      </c>
      <c r="J276" s="9">
        <v>129.30000000000001</v>
      </c>
      <c r="K276" s="559">
        <v>76.7</v>
      </c>
      <c r="L276" s="556"/>
      <c r="M276" s="562"/>
      <c r="N276" s="556"/>
      <c r="O276" s="557"/>
      <c r="P276" s="558"/>
      <c r="Q276" s="556"/>
    </row>
    <row r="277" spans="1:24" ht="15.75">
      <c r="A277" s="107" t="s">
        <v>2728</v>
      </c>
      <c r="B277" s="3"/>
      <c r="C277" s="3"/>
      <c r="D277" s="32">
        <f t="shared" si="6"/>
        <v>4480.6000000000004</v>
      </c>
      <c r="E277" s="9">
        <v>143</v>
      </c>
      <c r="F277" s="9">
        <v>791.3</v>
      </c>
      <c r="G277" s="559">
        <v>395.9</v>
      </c>
      <c r="H277" s="9">
        <v>715.9</v>
      </c>
      <c r="I277" s="9">
        <v>1009.0000000000001</v>
      </c>
      <c r="J277" s="9">
        <v>636.5</v>
      </c>
      <c r="K277" s="559">
        <v>789.00000000000023</v>
      </c>
      <c r="L277" s="556"/>
      <c r="M277" s="562"/>
      <c r="N277" s="556"/>
      <c r="O277" s="557"/>
      <c r="P277" s="558"/>
      <c r="Q277" s="556"/>
    </row>
    <row r="278" spans="1:24" ht="15.75">
      <c r="A278" s="107" t="s">
        <v>2709</v>
      </c>
      <c r="B278" s="3"/>
      <c r="C278" s="3"/>
      <c r="D278" s="32">
        <f t="shared" si="6"/>
        <v>3342.3500000000004</v>
      </c>
      <c r="E278" s="9">
        <v>136</v>
      </c>
      <c r="F278" s="9">
        <v>696.45</v>
      </c>
      <c r="G278" s="559">
        <v>518.19999999999993</v>
      </c>
      <c r="H278" s="9">
        <v>553.4</v>
      </c>
      <c r="I278" s="9">
        <v>299.39999999999998</v>
      </c>
      <c r="J278" s="9">
        <v>536.6</v>
      </c>
      <c r="K278" s="559">
        <v>602.29999999999995</v>
      </c>
      <c r="L278" s="556"/>
      <c r="M278" s="562"/>
      <c r="N278" s="556"/>
      <c r="O278" s="557"/>
      <c r="P278" s="558"/>
      <c r="Q278" s="556"/>
    </row>
    <row r="279" spans="1:24" ht="15.75">
      <c r="A279" s="107" t="s">
        <v>658</v>
      </c>
      <c r="B279" s="3"/>
      <c r="C279" s="3"/>
      <c r="D279" s="32">
        <f t="shared" si="6"/>
        <v>3591.8</v>
      </c>
      <c r="E279" s="9">
        <v>560.9</v>
      </c>
      <c r="F279" s="9">
        <v>533.70000000000005</v>
      </c>
      <c r="G279" s="55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559">
        <v>406.29999999999995</v>
      </c>
      <c r="L279" s="556"/>
      <c r="M279" s="562"/>
      <c r="N279" s="556"/>
      <c r="O279" s="557"/>
      <c r="P279" s="558"/>
      <c r="Q279" s="556"/>
    </row>
    <row r="280" spans="1:24" ht="15.75">
      <c r="A280" s="285" t="s">
        <v>1655</v>
      </c>
      <c r="B280" s="3"/>
      <c r="C280" s="3"/>
      <c r="D280" s="32">
        <f t="shared" si="6"/>
        <v>4029.75</v>
      </c>
      <c r="E280" s="9">
        <v>332.1</v>
      </c>
      <c r="F280" s="9">
        <v>624.54999999999995</v>
      </c>
      <c r="G280" s="559">
        <v>465.3</v>
      </c>
      <c r="H280" s="9">
        <v>693.5</v>
      </c>
      <c r="I280" s="9">
        <v>567.49999999999989</v>
      </c>
      <c r="J280" s="9">
        <v>655.5</v>
      </c>
      <c r="K280" s="559">
        <v>691.3</v>
      </c>
      <c r="L280" s="556"/>
      <c r="M280" s="555"/>
      <c r="N280" s="556"/>
      <c r="O280" s="557"/>
      <c r="P280" s="558"/>
      <c r="Q280" s="556"/>
    </row>
    <row r="281" spans="1:24" ht="15.75">
      <c r="D281" s="32"/>
    </row>
    <row r="282" spans="1:24" ht="15.75">
      <c r="D282" s="32"/>
    </row>
    <row r="283" spans="1:24" ht="15.75">
      <c r="D283" s="32"/>
    </row>
    <row r="284" spans="1:24" s="30" customFormat="1" ht="20.25">
      <c r="A284" s="30" t="s">
        <v>1241</v>
      </c>
      <c r="B284"/>
      <c r="C284"/>
      <c r="D284" s="31" t="s">
        <v>40</v>
      </c>
      <c r="E284" s="102" t="s">
        <v>4368</v>
      </c>
      <c r="F284" s="102" t="s">
        <v>4370</v>
      </c>
      <c r="G284" s="102" t="s">
        <v>4480</v>
      </c>
      <c r="H284" s="102" t="s">
        <v>4479</v>
      </c>
      <c r="I284" s="102" t="s">
        <v>4470</v>
      </c>
      <c r="J284" s="102" t="s">
        <v>4518</v>
      </c>
      <c r="K284" s="102" t="s">
        <v>4180</v>
      </c>
      <c r="L284" s="102" t="s">
        <v>4569</v>
      </c>
      <c r="M284" s="102" t="s">
        <v>4568</v>
      </c>
      <c r="N284" s="102" t="s">
        <v>4565</v>
      </c>
      <c r="O284" s="102" t="s">
        <v>4683</v>
      </c>
      <c r="P284" s="102" t="s">
        <v>4731</v>
      </c>
      <c r="Q284" s="102" t="s">
        <v>3207</v>
      </c>
    </row>
    <row r="285" spans="1:24" ht="15.75">
      <c r="A285" s="285" t="s">
        <v>1657</v>
      </c>
      <c r="B285" s="3"/>
      <c r="C285" s="3"/>
      <c r="D285" s="32">
        <f t="shared" ref="D285:D316" si="7">SUM(E285:DZ285)</f>
        <v>562.5</v>
      </c>
      <c r="E285" s="9">
        <v>2.4</v>
      </c>
      <c r="F285" s="9">
        <v>6.5</v>
      </c>
      <c r="G285" s="9">
        <v>42.8</v>
      </c>
      <c r="H285" s="9">
        <v>137</v>
      </c>
      <c r="I285" s="55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555"/>
      <c r="S285" s="556"/>
      <c r="T285" s="557"/>
      <c r="U285" s="558"/>
      <c r="V285" s="556"/>
      <c r="W285" s="559"/>
      <c r="X285" s="560"/>
    </row>
    <row r="286" spans="1:24" ht="15.75">
      <c r="A286" s="106" t="s">
        <v>1346</v>
      </c>
      <c r="B286" s="3"/>
      <c r="C286" s="3"/>
      <c r="D286" s="32">
        <f t="shared" si="7"/>
        <v>548.1</v>
      </c>
      <c r="E286" s="9">
        <v>26</v>
      </c>
      <c r="F286" s="9">
        <v>30</v>
      </c>
      <c r="G286" s="9">
        <v>35.25</v>
      </c>
      <c r="H286" s="9">
        <v>117.75</v>
      </c>
      <c r="I286" s="55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503"/>
      <c r="S286" s="556"/>
      <c r="T286" s="557"/>
      <c r="U286" s="558"/>
      <c r="V286" s="556"/>
      <c r="W286" s="559"/>
      <c r="X286" s="560"/>
    </row>
    <row r="287" spans="1:24" ht="15.75">
      <c r="A287" s="284" t="s">
        <v>3620</v>
      </c>
      <c r="B287" s="3"/>
      <c r="C287" s="3"/>
      <c r="D287" s="32">
        <f t="shared" si="7"/>
        <v>654</v>
      </c>
      <c r="E287" s="9">
        <v>56</v>
      </c>
      <c r="F287" s="9">
        <v>43.2</v>
      </c>
      <c r="G287" s="9">
        <v>0</v>
      </c>
      <c r="H287" s="9">
        <v>0</v>
      </c>
      <c r="I287" s="55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561"/>
      <c r="S287" s="556"/>
      <c r="T287" s="557"/>
      <c r="U287" s="558"/>
      <c r="V287" s="556"/>
      <c r="W287" s="559"/>
      <c r="X287" s="560"/>
    </row>
    <row r="288" spans="1:24" ht="15.75">
      <c r="A288" s="106" t="s">
        <v>1337</v>
      </c>
      <c r="B288" s="3"/>
      <c r="C288" s="3"/>
      <c r="D288" s="32">
        <f t="shared" si="7"/>
        <v>869.8</v>
      </c>
      <c r="E288" s="9">
        <v>2.2000000000000002</v>
      </c>
      <c r="F288" s="9">
        <v>30</v>
      </c>
      <c r="G288" s="9">
        <v>84.2</v>
      </c>
      <c r="H288" s="9">
        <v>132</v>
      </c>
      <c r="I288" s="55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503"/>
      <c r="S288" s="403"/>
      <c r="T288" s="557"/>
      <c r="U288" s="558"/>
      <c r="V288" s="556"/>
      <c r="W288" s="559"/>
      <c r="X288" s="560"/>
    </row>
    <row r="289" spans="1:24" ht="15.75">
      <c r="A289" s="107" t="s">
        <v>2195</v>
      </c>
      <c r="B289" s="3"/>
      <c r="C289" s="3"/>
      <c r="D289" s="32">
        <f t="shared" si="7"/>
        <v>926.45</v>
      </c>
      <c r="E289" s="9">
        <v>18</v>
      </c>
      <c r="F289" s="9">
        <v>73.3</v>
      </c>
      <c r="G289" s="9">
        <v>14.8</v>
      </c>
      <c r="H289" s="9">
        <v>69</v>
      </c>
      <c r="I289" s="55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562"/>
      <c r="S289" s="556"/>
      <c r="T289" s="557"/>
      <c r="U289" s="558"/>
      <c r="V289" s="556"/>
      <c r="W289" s="559"/>
      <c r="X289" s="560"/>
    </row>
    <row r="290" spans="1:24" ht="15.75">
      <c r="A290" s="285" t="s">
        <v>1</v>
      </c>
      <c r="B290" s="3"/>
      <c r="C290" s="3"/>
      <c r="D290" s="32">
        <f t="shared" si="7"/>
        <v>302.60000000000002</v>
      </c>
      <c r="E290" s="9">
        <v>30.3</v>
      </c>
      <c r="F290" s="9">
        <v>10.5</v>
      </c>
      <c r="G290" s="9">
        <v>20.2</v>
      </c>
      <c r="H290" s="9">
        <v>1.2</v>
      </c>
      <c r="I290" s="55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555"/>
      <c r="S290" s="556"/>
      <c r="T290" s="557"/>
      <c r="U290" s="558"/>
      <c r="V290" s="556"/>
      <c r="W290" s="559"/>
      <c r="X290" s="560"/>
    </row>
    <row r="291" spans="1:24" ht="15.75">
      <c r="A291" s="285" t="s">
        <v>1656</v>
      </c>
      <c r="B291" s="3"/>
      <c r="C291" s="3"/>
      <c r="D291" s="32">
        <f t="shared" si="7"/>
        <v>425.3</v>
      </c>
      <c r="E291" s="9">
        <v>0</v>
      </c>
      <c r="F291" s="9">
        <v>0</v>
      </c>
      <c r="G291" s="9">
        <v>0</v>
      </c>
      <c r="H291" s="9">
        <v>31.3</v>
      </c>
      <c r="I291" s="55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555"/>
      <c r="S291" s="556"/>
      <c r="T291" s="557"/>
      <c r="U291" s="558"/>
      <c r="V291" s="556"/>
      <c r="W291" s="559"/>
      <c r="X291" s="560"/>
    </row>
    <row r="292" spans="1:24" ht="15.75">
      <c r="A292" s="285" t="s">
        <v>1664</v>
      </c>
      <c r="B292" s="3"/>
      <c r="C292" s="3"/>
      <c r="D292" s="32">
        <f t="shared" si="7"/>
        <v>677.40000000000009</v>
      </c>
      <c r="E292" s="9">
        <v>0</v>
      </c>
      <c r="F292" s="9">
        <v>45.6</v>
      </c>
      <c r="G292" s="9">
        <v>60</v>
      </c>
      <c r="H292" s="9">
        <v>13.2</v>
      </c>
      <c r="I292" s="55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555"/>
      <c r="S292" s="556"/>
      <c r="T292" s="557"/>
      <c r="U292" s="558"/>
      <c r="V292" s="556"/>
      <c r="W292" s="559"/>
      <c r="X292" s="560"/>
    </row>
    <row r="293" spans="1:24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55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561"/>
      <c r="S293" s="556"/>
      <c r="T293" s="557"/>
      <c r="U293" s="558"/>
      <c r="V293" s="556"/>
      <c r="W293" s="559"/>
      <c r="X293" s="560"/>
    </row>
    <row r="294" spans="1:24" ht="15.75">
      <c r="A294" s="107" t="s">
        <v>2717</v>
      </c>
      <c r="B294" s="3"/>
      <c r="C294" s="3"/>
      <c r="D294" s="32">
        <f t="shared" si="7"/>
        <v>926.10000000000014</v>
      </c>
      <c r="E294" s="9">
        <v>118</v>
      </c>
      <c r="F294" s="9">
        <v>12.3</v>
      </c>
      <c r="G294" s="9">
        <v>0</v>
      </c>
      <c r="H294" s="9">
        <v>95.300000000000011</v>
      </c>
      <c r="I294" s="55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562"/>
      <c r="S294" s="556"/>
      <c r="T294" s="557"/>
      <c r="U294" s="558"/>
      <c r="V294" s="556"/>
      <c r="W294" s="559"/>
      <c r="X294" s="560"/>
    </row>
    <row r="295" spans="1:24" ht="15.75">
      <c r="A295" s="107" t="s">
        <v>3622</v>
      </c>
      <c r="B295" s="3"/>
      <c r="C295" s="3"/>
      <c r="D295" s="32">
        <f t="shared" si="7"/>
        <v>587.09999999999991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55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562"/>
      <c r="S295" s="556"/>
      <c r="T295" s="557"/>
      <c r="U295" s="558"/>
      <c r="V295" s="556"/>
      <c r="W295" s="559"/>
      <c r="X295" s="560"/>
    </row>
    <row r="296" spans="1:24" ht="15.75">
      <c r="A296" s="106" t="s">
        <v>1342</v>
      </c>
      <c r="B296" s="3"/>
      <c r="C296" s="3"/>
      <c r="D296" s="32">
        <f t="shared" si="7"/>
        <v>776.5</v>
      </c>
      <c r="E296" s="9">
        <v>119.5</v>
      </c>
      <c r="F296" s="9">
        <v>19.5</v>
      </c>
      <c r="G296" s="9">
        <v>0</v>
      </c>
      <c r="H296" s="9">
        <v>26</v>
      </c>
      <c r="I296" s="55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503"/>
      <c r="S296" s="556"/>
      <c r="T296" s="557"/>
      <c r="U296" s="558"/>
      <c r="V296" s="556"/>
      <c r="W296" s="559"/>
      <c r="X296" s="560"/>
    </row>
    <row r="297" spans="1:24" ht="15.75">
      <c r="A297" s="107" t="s">
        <v>2848</v>
      </c>
      <c r="B297" s="3"/>
      <c r="C297" s="3"/>
      <c r="D297" s="32">
        <f t="shared" si="7"/>
        <v>651.79999999999995</v>
      </c>
      <c r="E297" s="9">
        <v>88</v>
      </c>
      <c r="F297" s="9">
        <v>7</v>
      </c>
      <c r="G297" s="9">
        <v>55.7</v>
      </c>
      <c r="H297" s="9">
        <v>5.5</v>
      </c>
      <c r="I297" s="55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562"/>
      <c r="S297" s="556"/>
      <c r="T297" s="557"/>
      <c r="U297" s="558"/>
      <c r="V297" s="556"/>
      <c r="W297" s="559"/>
      <c r="X297" s="560"/>
    </row>
    <row r="298" spans="1:24" ht="15.75">
      <c r="A298" s="107" t="s">
        <v>675</v>
      </c>
      <c r="B298" s="3"/>
      <c r="C298" s="3"/>
      <c r="D298" s="32">
        <f t="shared" si="7"/>
        <v>595.79999999999995</v>
      </c>
      <c r="E298" s="9">
        <v>47.3</v>
      </c>
      <c r="F298" s="9">
        <v>3.5999999999999996</v>
      </c>
      <c r="G298" s="9">
        <v>0</v>
      </c>
      <c r="H298" s="9">
        <v>0</v>
      </c>
      <c r="I298" s="55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562"/>
      <c r="S298" s="556"/>
      <c r="T298" s="557"/>
      <c r="U298" s="558"/>
      <c r="V298" s="556"/>
      <c r="W298" s="559"/>
      <c r="X298" s="560"/>
    </row>
    <row r="299" spans="1:24" ht="15.75">
      <c r="A299" s="107" t="s">
        <v>2707</v>
      </c>
      <c r="B299" s="3"/>
      <c r="C299" s="3"/>
      <c r="D299" s="32">
        <f t="shared" si="7"/>
        <v>867.89999999999986</v>
      </c>
      <c r="E299" s="9">
        <v>64.2</v>
      </c>
      <c r="F299" s="9">
        <v>91.9</v>
      </c>
      <c r="G299" s="9">
        <v>10.5</v>
      </c>
      <c r="H299" s="9">
        <v>84</v>
      </c>
      <c r="I299" s="55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562"/>
      <c r="S299" s="556"/>
      <c r="T299" s="557"/>
      <c r="U299" s="558"/>
      <c r="V299" s="556"/>
      <c r="W299" s="559"/>
      <c r="X299" s="560"/>
    </row>
    <row r="300" spans="1:24" ht="15.75">
      <c r="A300" s="284" t="s">
        <v>3623</v>
      </c>
      <c r="B300" s="3"/>
      <c r="C300" s="3"/>
      <c r="D300" s="32">
        <f t="shared" si="7"/>
        <v>493.4</v>
      </c>
      <c r="E300" s="9">
        <v>32.4</v>
      </c>
      <c r="F300" s="9">
        <v>0</v>
      </c>
      <c r="G300" s="9">
        <v>7.7000000000000011</v>
      </c>
      <c r="H300" s="9">
        <v>63.5</v>
      </c>
      <c r="I300" s="55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561"/>
      <c r="S300" s="556"/>
      <c r="T300" s="557"/>
      <c r="U300" s="558"/>
      <c r="V300" s="556"/>
      <c r="W300" s="559"/>
      <c r="X300" s="560"/>
    </row>
    <row r="301" spans="1:24" ht="15.75">
      <c r="A301" s="285" t="s">
        <v>1653</v>
      </c>
      <c r="B301" s="3"/>
      <c r="C301" s="3"/>
      <c r="D301" s="32">
        <f t="shared" si="7"/>
        <v>632.6</v>
      </c>
      <c r="E301" s="9">
        <v>5.5</v>
      </c>
      <c r="F301" s="9">
        <v>63</v>
      </c>
      <c r="G301" s="9">
        <v>58.6</v>
      </c>
      <c r="H301" s="9">
        <v>69</v>
      </c>
      <c r="I301" s="55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555"/>
      <c r="S301" s="556"/>
      <c r="T301" s="557"/>
      <c r="U301" s="558"/>
      <c r="V301" s="556"/>
      <c r="W301" s="559"/>
      <c r="X301" s="560"/>
    </row>
    <row r="302" spans="1:24" ht="15.75">
      <c r="A302" s="107" t="s">
        <v>2196</v>
      </c>
      <c r="B302" s="3"/>
      <c r="C302" s="3"/>
      <c r="D302" s="32">
        <f t="shared" si="7"/>
        <v>642.85</v>
      </c>
      <c r="E302" s="9">
        <v>60.5</v>
      </c>
      <c r="F302" s="9">
        <v>9.8000000000000007</v>
      </c>
      <c r="G302" s="9">
        <v>55.5</v>
      </c>
      <c r="H302" s="9">
        <v>70.5</v>
      </c>
      <c r="I302" s="55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562"/>
      <c r="S302" s="556"/>
      <c r="T302" s="557"/>
      <c r="U302" s="558"/>
      <c r="V302" s="556"/>
      <c r="W302" s="559"/>
      <c r="X302" s="560"/>
    </row>
    <row r="303" spans="1:24" ht="15.75">
      <c r="A303" s="107" t="s">
        <v>153</v>
      </c>
      <c r="B303" s="3"/>
      <c r="C303" s="3"/>
      <c r="D303" s="32">
        <f t="shared" si="7"/>
        <v>882.40000000000009</v>
      </c>
      <c r="E303" s="9">
        <v>33</v>
      </c>
      <c r="F303" s="9">
        <v>182.7</v>
      </c>
      <c r="G303" s="9">
        <v>14.3</v>
      </c>
      <c r="H303" s="9">
        <v>0</v>
      </c>
      <c r="I303" s="55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562"/>
      <c r="S303" s="556"/>
      <c r="T303" s="557"/>
      <c r="U303" s="558"/>
      <c r="V303" s="556"/>
      <c r="W303" s="559"/>
      <c r="X303" s="560"/>
    </row>
    <row r="304" spans="1:24" ht="15.75">
      <c r="A304" s="285" t="s">
        <v>1665</v>
      </c>
      <c r="B304" s="3"/>
      <c r="C304" s="3"/>
      <c r="D304" s="32">
        <f t="shared" si="7"/>
        <v>493.90000000000009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55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555"/>
      <c r="S304" s="556"/>
      <c r="T304" s="557"/>
      <c r="U304" s="558"/>
      <c r="V304" s="556"/>
      <c r="W304" s="559"/>
      <c r="X304" s="560"/>
    </row>
    <row r="305" spans="1:24" ht="15.75">
      <c r="A305" s="284" t="s">
        <v>3624</v>
      </c>
      <c r="B305" s="3"/>
      <c r="C305" s="3"/>
      <c r="D305" s="32">
        <f t="shared" si="7"/>
        <v>851.69999999999993</v>
      </c>
      <c r="E305" s="9">
        <v>100</v>
      </c>
      <c r="F305" s="9">
        <v>90.1</v>
      </c>
      <c r="G305" s="9">
        <v>7.7000000000000011</v>
      </c>
      <c r="H305" s="9">
        <v>44</v>
      </c>
      <c r="I305" s="55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561"/>
      <c r="S305" s="556"/>
      <c r="T305" s="557"/>
      <c r="U305" s="558"/>
      <c r="V305" s="556"/>
      <c r="W305" s="559"/>
      <c r="X305" s="560"/>
    </row>
    <row r="306" spans="1:24" ht="15.75">
      <c r="A306" s="107" t="s">
        <v>2212</v>
      </c>
      <c r="B306" s="3"/>
      <c r="C306" s="3"/>
      <c r="D306" s="32">
        <f t="shared" si="7"/>
        <v>916.39999999999986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55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562"/>
      <c r="S306" s="556"/>
      <c r="T306" s="557"/>
      <c r="U306" s="558"/>
      <c r="V306" s="556"/>
      <c r="W306" s="559"/>
      <c r="X306" s="560"/>
    </row>
    <row r="307" spans="1:24" ht="15.75">
      <c r="A307" s="284" t="s">
        <v>3625</v>
      </c>
      <c r="B307" s="3"/>
      <c r="C307" s="3"/>
      <c r="D307" s="32">
        <f t="shared" si="7"/>
        <v>647.50000000000011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55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561"/>
      <c r="S307" s="556"/>
      <c r="T307" s="557"/>
      <c r="U307" s="558"/>
      <c r="V307" s="556"/>
      <c r="W307" s="559"/>
      <c r="X307" s="560"/>
    </row>
    <row r="308" spans="1:24" ht="15.75">
      <c r="A308" s="107" t="s">
        <v>2720</v>
      </c>
      <c r="B308" s="3"/>
      <c r="C308" s="3"/>
      <c r="D308" s="32">
        <f t="shared" si="7"/>
        <v>843.30000000000007</v>
      </c>
      <c r="E308" s="9">
        <v>81.5</v>
      </c>
      <c r="F308" s="9">
        <v>0</v>
      </c>
      <c r="G308" s="9">
        <v>9.1</v>
      </c>
      <c r="H308" s="9">
        <v>82</v>
      </c>
      <c r="I308" s="55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562"/>
      <c r="S308" s="556"/>
      <c r="T308" s="557"/>
      <c r="U308" s="558"/>
      <c r="V308" s="556"/>
      <c r="W308" s="559"/>
      <c r="X308" s="560"/>
    </row>
    <row r="309" spans="1:24" ht="15.75">
      <c r="A309" s="285" t="s">
        <v>1661</v>
      </c>
      <c r="B309" s="3"/>
      <c r="C309" s="3"/>
      <c r="D309" s="32">
        <f t="shared" si="7"/>
        <v>753.8</v>
      </c>
      <c r="E309" s="9">
        <v>106.1</v>
      </c>
      <c r="F309" s="9">
        <v>30</v>
      </c>
      <c r="G309" s="9">
        <v>129.6</v>
      </c>
      <c r="H309" s="9">
        <v>137.5</v>
      </c>
      <c r="I309" s="55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555"/>
      <c r="S309" s="556"/>
      <c r="T309" s="557"/>
      <c r="U309" s="558"/>
      <c r="V309" s="556"/>
      <c r="W309" s="559"/>
      <c r="X309" s="560"/>
    </row>
    <row r="310" spans="1:24" ht="15.75">
      <c r="A310" s="285" t="s">
        <v>11</v>
      </c>
      <c r="B310" s="3"/>
      <c r="C310" s="3"/>
      <c r="D310" s="32">
        <f t="shared" si="7"/>
        <v>831.8</v>
      </c>
      <c r="E310" s="9">
        <v>45.5</v>
      </c>
      <c r="F310" s="9">
        <v>40.799999999999997</v>
      </c>
      <c r="G310" s="9">
        <v>97</v>
      </c>
      <c r="H310" s="9">
        <v>118</v>
      </c>
      <c r="I310" s="55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555"/>
      <c r="S310" s="556"/>
      <c r="T310" s="557"/>
      <c r="U310" s="558"/>
      <c r="V310" s="556"/>
      <c r="W310" s="559"/>
      <c r="X310" s="560"/>
    </row>
    <row r="311" spans="1:24" ht="15.75">
      <c r="A311" s="107" t="s">
        <v>2197</v>
      </c>
      <c r="B311" s="3"/>
      <c r="C311" s="3"/>
      <c r="D311" s="32">
        <f t="shared" si="7"/>
        <v>392.09999999999997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55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562"/>
      <c r="S311" s="556"/>
      <c r="T311" s="557"/>
      <c r="U311" s="558"/>
      <c r="V311" s="556"/>
      <c r="W311" s="559"/>
      <c r="X311" s="560"/>
    </row>
    <row r="312" spans="1:24" ht="15.75">
      <c r="A312" s="285" t="s">
        <v>1666</v>
      </c>
      <c r="B312" s="3"/>
      <c r="C312" s="3"/>
      <c r="D312" s="32">
        <f t="shared" si="7"/>
        <v>853.5</v>
      </c>
      <c r="E312" s="9">
        <v>101</v>
      </c>
      <c r="F312" s="9">
        <v>15.6</v>
      </c>
      <c r="G312" s="9">
        <v>53.1</v>
      </c>
      <c r="H312" s="9">
        <v>82</v>
      </c>
      <c r="I312" s="55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555"/>
      <c r="S312" s="556"/>
      <c r="T312" s="557"/>
      <c r="U312" s="558"/>
      <c r="V312" s="556"/>
      <c r="W312" s="559"/>
      <c r="X312" s="560"/>
    </row>
    <row r="313" spans="1:24" ht="15.75">
      <c r="A313" s="106" t="s">
        <v>1344</v>
      </c>
      <c r="B313" s="3"/>
      <c r="C313" s="3"/>
      <c r="D313" s="32">
        <f t="shared" si="7"/>
        <v>805.5</v>
      </c>
      <c r="E313" s="9">
        <v>136.5</v>
      </c>
      <c r="F313" s="9">
        <v>8.4</v>
      </c>
      <c r="G313" s="9">
        <v>68.599999999999994</v>
      </c>
      <c r="H313" s="9">
        <v>88</v>
      </c>
      <c r="I313" s="55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503"/>
      <c r="S313" s="556"/>
      <c r="T313" s="557"/>
      <c r="U313" s="558"/>
      <c r="V313" s="556"/>
      <c r="W313" s="559"/>
      <c r="X313" s="560"/>
    </row>
    <row r="314" spans="1:24" ht="15.75">
      <c r="A314" s="107" t="s">
        <v>633</v>
      </c>
      <c r="B314" s="3"/>
      <c r="C314" s="3"/>
      <c r="D314" s="32">
        <f t="shared" si="7"/>
        <v>591.90000000000009</v>
      </c>
      <c r="E314" s="9">
        <v>29.7</v>
      </c>
      <c r="F314" s="9">
        <v>42</v>
      </c>
      <c r="G314" s="9">
        <v>58</v>
      </c>
      <c r="H314" s="9">
        <v>105.5</v>
      </c>
      <c r="I314" s="55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562"/>
      <c r="S314" s="556"/>
      <c r="T314" s="557"/>
      <c r="U314" s="558"/>
      <c r="V314" s="556"/>
      <c r="W314" s="559"/>
      <c r="X314" s="560"/>
    </row>
    <row r="315" spans="1:24" ht="15.75">
      <c r="A315" s="285" t="s">
        <v>1658</v>
      </c>
      <c r="B315" s="3"/>
      <c r="C315" s="3"/>
      <c r="D315" s="32">
        <f t="shared" si="7"/>
        <v>469.85</v>
      </c>
      <c r="E315" s="9">
        <v>25.85</v>
      </c>
      <c r="F315" s="9">
        <v>27.500000000000004</v>
      </c>
      <c r="G315" s="9">
        <v>9.1</v>
      </c>
      <c r="H315" s="9">
        <v>61.9</v>
      </c>
      <c r="I315" s="55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555"/>
      <c r="S315" s="556"/>
      <c r="T315" s="557"/>
      <c r="U315" s="558"/>
      <c r="V315" s="556"/>
      <c r="W315" s="559"/>
      <c r="X315" s="560"/>
    </row>
    <row r="316" spans="1:24" ht="15.75">
      <c r="A316" s="107" t="s">
        <v>2716</v>
      </c>
      <c r="B316" s="3"/>
      <c r="C316" s="3"/>
      <c r="D316" s="32">
        <f t="shared" si="7"/>
        <v>599.4</v>
      </c>
      <c r="E316" s="9">
        <v>117.3</v>
      </c>
      <c r="F316" s="9">
        <v>0</v>
      </c>
      <c r="G316" s="9">
        <v>0</v>
      </c>
      <c r="H316" s="9">
        <v>47.2</v>
      </c>
      <c r="I316" s="55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562"/>
      <c r="S316" s="556"/>
      <c r="T316" s="557"/>
      <c r="U316" s="558"/>
      <c r="V316" s="556"/>
      <c r="W316" s="559"/>
      <c r="X316" s="560"/>
    </row>
    <row r="317" spans="1:24" ht="15.75">
      <c r="A317" s="284" t="s">
        <v>3626</v>
      </c>
      <c r="B317" s="3"/>
      <c r="C317" s="3"/>
      <c r="D317" s="32">
        <f t="shared" ref="D317:D348" si="8">SUM(E317:DZ317)</f>
        <v>388.6</v>
      </c>
      <c r="E317" s="9">
        <v>0</v>
      </c>
      <c r="F317" s="9">
        <v>0</v>
      </c>
      <c r="G317" s="9">
        <v>71.900000000000006</v>
      </c>
      <c r="H317" s="9">
        <v>38.5</v>
      </c>
      <c r="I317" s="55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561"/>
      <c r="S317" s="556"/>
      <c r="T317" s="557"/>
      <c r="U317" s="558"/>
      <c r="V317" s="556"/>
      <c r="W317" s="559"/>
      <c r="X317" s="560"/>
    </row>
    <row r="318" spans="1:24" ht="15.75">
      <c r="A318" s="107" t="s">
        <v>687</v>
      </c>
      <c r="B318" s="3"/>
      <c r="C318" s="3"/>
      <c r="D318" s="32">
        <f t="shared" si="8"/>
        <v>903.7</v>
      </c>
      <c r="E318" s="9">
        <v>108.5</v>
      </c>
      <c r="F318" s="9">
        <v>36</v>
      </c>
      <c r="G318" s="9">
        <v>53.8</v>
      </c>
      <c r="H318" s="9">
        <v>151.5</v>
      </c>
      <c r="I318" s="55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562"/>
      <c r="S318" s="556"/>
      <c r="T318" s="557"/>
      <c r="U318" s="558"/>
      <c r="V318" s="556"/>
      <c r="W318" s="559"/>
      <c r="X318" s="560"/>
    </row>
    <row r="319" spans="1:24" ht="15.75">
      <c r="A319" s="107" t="s">
        <v>639</v>
      </c>
      <c r="B319" s="3"/>
      <c r="C319" s="3"/>
      <c r="D319" s="32">
        <f t="shared" si="8"/>
        <v>628.05000000000007</v>
      </c>
      <c r="E319" s="9">
        <v>18.2</v>
      </c>
      <c r="F319" s="9">
        <v>37.5</v>
      </c>
      <c r="G319" s="9">
        <v>0</v>
      </c>
      <c r="H319" s="9">
        <v>23.1</v>
      </c>
      <c r="I319" s="55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562"/>
      <c r="S319" s="556"/>
      <c r="T319" s="557"/>
      <c r="U319" s="558"/>
      <c r="V319" s="556"/>
      <c r="W319" s="559"/>
      <c r="X319" s="560"/>
    </row>
    <row r="320" spans="1:24" ht="15.75">
      <c r="A320" s="284" t="s">
        <v>3655</v>
      </c>
      <c r="B320" s="3"/>
      <c r="C320" s="3"/>
      <c r="D320" s="32">
        <f t="shared" si="8"/>
        <v>751.9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55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561"/>
      <c r="S320" s="556"/>
      <c r="T320" s="557"/>
      <c r="U320" s="558"/>
      <c r="V320" s="556"/>
      <c r="W320" s="559"/>
      <c r="X320" s="560"/>
    </row>
    <row r="321" spans="1:24" ht="15.75">
      <c r="A321" s="285" t="s">
        <v>15</v>
      </c>
      <c r="B321" s="3"/>
      <c r="C321" s="3"/>
      <c r="D321" s="32">
        <f t="shared" si="8"/>
        <v>713.89999999999986</v>
      </c>
      <c r="E321" s="9">
        <v>62.3</v>
      </c>
      <c r="F321" s="9">
        <v>41.800000000000004</v>
      </c>
      <c r="G321" s="9">
        <v>57.1</v>
      </c>
      <c r="H321" s="9">
        <v>99</v>
      </c>
      <c r="I321" s="55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555"/>
      <c r="S321" s="556"/>
      <c r="T321" s="557"/>
      <c r="U321" s="558"/>
      <c r="V321" s="556"/>
      <c r="W321" s="559"/>
      <c r="X321" s="560"/>
    </row>
    <row r="322" spans="1:24" ht="15.75">
      <c r="A322" s="107" t="s">
        <v>2725</v>
      </c>
      <c r="B322" s="3"/>
      <c r="C322" s="3"/>
      <c r="D322" s="32">
        <f t="shared" si="8"/>
        <v>717.3</v>
      </c>
      <c r="E322" s="9">
        <v>62</v>
      </c>
      <c r="F322" s="9">
        <v>54.2</v>
      </c>
      <c r="G322" s="9">
        <v>0</v>
      </c>
      <c r="H322" s="9">
        <v>22</v>
      </c>
      <c r="I322" s="55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562"/>
      <c r="S322" s="556"/>
      <c r="T322" s="557"/>
      <c r="U322" s="558"/>
      <c r="V322" s="556"/>
      <c r="W322" s="559"/>
      <c r="X322" s="560"/>
    </row>
    <row r="323" spans="1:24" ht="15.75">
      <c r="A323" s="284" t="s">
        <v>3627</v>
      </c>
      <c r="B323" s="3"/>
      <c r="C323" s="3"/>
      <c r="D323" s="32">
        <f t="shared" si="8"/>
        <v>610.5</v>
      </c>
      <c r="E323" s="9">
        <v>0</v>
      </c>
      <c r="F323" s="9">
        <v>61.3</v>
      </c>
      <c r="G323" s="9">
        <v>9.7999999999999989</v>
      </c>
      <c r="H323" s="9">
        <v>56</v>
      </c>
      <c r="I323" s="55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561"/>
      <c r="S323" s="556"/>
      <c r="T323" s="557"/>
      <c r="U323" s="558"/>
      <c r="V323" s="556"/>
      <c r="W323" s="559"/>
      <c r="X323" s="560"/>
    </row>
    <row r="324" spans="1:24" ht="15.75">
      <c r="A324" s="107" t="s">
        <v>2216</v>
      </c>
      <c r="B324" s="3"/>
      <c r="C324" s="3"/>
      <c r="D324" s="32">
        <f t="shared" si="8"/>
        <v>733</v>
      </c>
      <c r="E324" s="9">
        <v>51.6</v>
      </c>
      <c r="F324" s="9">
        <v>14.3</v>
      </c>
      <c r="G324" s="9">
        <v>9.1</v>
      </c>
      <c r="H324" s="9">
        <v>82</v>
      </c>
      <c r="I324" s="55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562"/>
      <c r="S324" s="556"/>
      <c r="T324" s="557"/>
      <c r="U324" s="558"/>
      <c r="V324" s="556"/>
      <c r="W324" s="559"/>
      <c r="X324" s="560"/>
    </row>
    <row r="325" spans="1:24" ht="15.75">
      <c r="A325" s="284" t="s">
        <v>3628</v>
      </c>
      <c r="B325" s="3"/>
      <c r="C325" s="3"/>
      <c r="D325" s="32">
        <f t="shared" si="8"/>
        <v>599.9</v>
      </c>
      <c r="E325" s="9">
        <v>9.1</v>
      </c>
      <c r="F325" s="9">
        <v>33.5</v>
      </c>
      <c r="G325" s="9">
        <v>61.9</v>
      </c>
      <c r="H325" s="9">
        <v>30</v>
      </c>
      <c r="I325" s="55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561"/>
      <c r="S325" s="556"/>
      <c r="T325" s="557"/>
      <c r="U325" s="558"/>
      <c r="V325" s="556"/>
      <c r="W325" s="559"/>
      <c r="X325" s="560"/>
    </row>
    <row r="326" spans="1:24" ht="15.75">
      <c r="A326" s="285" t="s">
        <v>1654</v>
      </c>
      <c r="B326" s="3"/>
      <c r="C326" s="3"/>
      <c r="D326" s="32">
        <f t="shared" si="8"/>
        <v>570.79999999999995</v>
      </c>
      <c r="E326" s="9">
        <v>63</v>
      </c>
      <c r="F326" s="9">
        <v>0</v>
      </c>
      <c r="G326" s="9">
        <v>90.7</v>
      </c>
      <c r="H326" s="9">
        <v>114.3</v>
      </c>
      <c r="I326" s="55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555"/>
      <c r="S326" s="556"/>
      <c r="T326" s="557"/>
      <c r="U326" s="558"/>
      <c r="V326" s="556"/>
      <c r="W326" s="559"/>
      <c r="X326" s="560"/>
    </row>
    <row r="327" spans="1:24" ht="15.75">
      <c r="A327" s="285" t="s">
        <v>17</v>
      </c>
      <c r="B327" s="3"/>
      <c r="C327" s="3"/>
      <c r="D327" s="32">
        <f t="shared" si="8"/>
        <v>725.9</v>
      </c>
      <c r="E327" s="9">
        <v>61.5</v>
      </c>
      <c r="F327" s="9">
        <v>63</v>
      </c>
      <c r="G327" s="9">
        <v>72.599999999999994</v>
      </c>
      <c r="H327" s="9">
        <v>0</v>
      </c>
      <c r="I327" s="55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555"/>
      <c r="S327" s="556"/>
      <c r="T327" s="557"/>
      <c r="U327" s="558"/>
      <c r="V327" s="556"/>
      <c r="W327" s="559"/>
      <c r="X327" s="560"/>
    </row>
    <row r="328" spans="1:24" ht="15.75">
      <c r="A328" s="284" t="s">
        <v>3629</v>
      </c>
      <c r="B328" s="3"/>
      <c r="C328" s="3"/>
      <c r="D328" s="32">
        <f t="shared" si="8"/>
        <v>680.3</v>
      </c>
      <c r="E328" s="9">
        <v>59</v>
      </c>
      <c r="F328" s="9">
        <v>63.5</v>
      </c>
      <c r="G328" s="9">
        <v>72.5</v>
      </c>
      <c r="H328" s="9">
        <v>38.5</v>
      </c>
      <c r="I328" s="55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561"/>
      <c r="S328" s="556"/>
      <c r="T328" s="557"/>
      <c r="U328" s="558"/>
      <c r="V328" s="556"/>
      <c r="W328" s="559"/>
      <c r="X328" s="560"/>
    </row>
    <row r="329" spans="1:24" ht="15.75">
      <c r="A329" s="107" t="s">
        <v>162</v>
      </c>
      <c r="B329" s="3"/>
      <c r="C329" s="3"/>
      <c r="D329" s="32">
        <f t="shared" si="8"/>
        <v>722.40000000000009</v>
      </c>
      <c r="E329" s="9">
        <v>14.7</v>
      </c>
      <c r="F329" s="9">
        <v>90.7</v>
      </c>
      <c r="G329" s="9">
        <v>52.5</v>
      </c>
      <c r="H329" s="9">
        <v>0</v>
      </c>
      <c r="I329" s="55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562"/>
      <c r="S329" s="556"/>
      <c r="T329" s="557"/>
      <c r="U329" s="558"/>
      <c r="V329" s="556"/>
      <c r="W329" s="559"/>
      <c r="X329" s="560"/>
    </row>
    <row r="330" spans="1:24" ht="15.75">
      <c r="A330" s="107" t="s">
        <v>2201</v>
      </c>
      <c r="B330" s="3"/>
      <c r="C330" s="3"/>
      <c r="D330" s="32">
        <f t="shared" si="8"/>
        <v>643.20000000000005</v>
      </c>
      <c r="E330" s="9">
        <v>106.5</v>
      </c>
      <c r="F330" s="9">
        <v>6.5</v>
      </c>
      <c r="G330" s="9">
        <v>0</v>
      </c>
      <c r="H330" s="9">
        <v>28</v>
      </c>
      <c r="I330" s="55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562"/>
      <c r="S330" s="556"/>
      <c r="T330" s="557"/>
      <c r="U330" s="558"/>
      <c r="V330" s="556"/>
      <c r="W330" s="559"/>
      <c r="X330" s="560"/>
    </row>
    <row r="331" spans="1:24" ht="15.75">
      <c r="A331" s="284" t="s">
        <v>3630</v>
      </c>
      <c r="B331" s="3"/>
      <c r="C331" s="3"/>
      <c r="D331" s="32">
        <f t="shared" si="8"/>
        <v>798.10000000000014</v>
      </c>
      <c r="E331" s="9">
        <v>73.400000000000006</v>
      </c>
      <c r="F331" s="9">
        <v>50.6</v>
      </c>
      <c r="G331" s="9">
        <v>44</v>
      </c>
      <c r="H331" s="9">
        <v>0</v>
      </c>
      <c r="I331" s="55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561"/>
      <c r="S331" s="556"/>
      <c r="T331" s="557"/>
      <c r="U331" s="558"/>
      <c r="V331" s="556"/>
      <c r="W331" s="559"/>
      <c r="X331" s="560"/>
    </row>
    <row r="332" spans="1:24" ht="15.75">
      <c r="A332" s="107" t="s">
        <v>2719</v>
      </c>
      <c r="B332" s="3"/>
      <c r="C332" s="3"/>
      <c r="D332" s="32">
        <f t="shared" si="8"/>
        <v>961.69999999999993</v>
      </c>
      <c r="E332" s="9">
        <v>144.9</v>
      </c>
      <c r="F332" s="9">
        <v>32.5</v>
      </c>
      <c r="G332" s="9">
        <v>70.5</v>
      </c>
      <c r="H332" s="9">
        <v>60</v>
      </c>
      <c r="I332" s="55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562"/>
      <c r="S332" s="556"/>
      <c r="T332" s="557"/>
      <c r="U332" s="558"/>
      <c r="V332" s="556"/>
      <c r="W332" s="559"/>
      <c r="X332" s="560"/>
    </row>
    <row r="333" spans="1:24" ht="15.75">
      <c r="A333" s="107" t="s">
        <v>2220</v>
      </c>
      <c r="B333" s="3"/>
      <c r="C333" s="3"/>
      <c r="D333" s="32">
        <f t="shared" si="8"/>
        <v>813.5</v>
      </c>
      <c r="E333" s="9">
        <v>18</v>
      </c>
      <c r="F333" s="9">
        <v>45</v>
      </c>
      <c r="G333" s="9">
        <v>2.8</v>
      </c>
      <c r="H333" s="9">
        <v>80.599999999999994</v>
      </c>
      <c r="I333" s="55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562"/>
      <c r="S333" s="556"/>
      <c r="T333" s="557"/>
      <c r="U333" s="558"/>
      <c r="V333" s="556"/>
      <c r="W333" s="559"/>
      <c r="X333" s="560"/>
    </row>
    <row r="334" spans="1:24" ht="15.75">
      <c r="A334" s="107" t="s">
        <v>2711</v>
      </c>
      <c r="B334" s="3"/>
      <c r="C334" s="3"/>
      <c r="D334" s="32">
        <f t="shared" si="8"/>
        <v>805.80000000000007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55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562"/>
      <c r="S334" s="556"/>
      <c r="T334" s="557"/>
      <c r="U334" s="558"/>
      <c r="V334" s="556"/>
      <c r="W334" s="559"/>
      <c r="X334" s="560"/>
    </row>
    <row r="335" spans="1:24" ht="15.75">
      <c r="A335" s="284" t="s">
        <v>3631</v>
      </c>
      <c r="B335" s="3"/>
      <c r="C335" s="3"/>
      <c r="D335" s="32">
        <f t="shared" si="8"/>
        <v>830.30000000000007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55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561"/>
      <c r="S335" s="556"/>
      <c r="T335" s="557"/>
      <c r="U335" s="558"/>
      <c r="V335" s="556"/>
      <c r="W335" s="559"/>
      <c r="X335" s="560"/>
    </row>
    <row r="336" spans="1:24" ht="15.75">
      <c r="A336" s="107" t="s">
        <v>2200</v>
      </c>
      <c r="B336" s="3"/>
      <c r="C336" s="3"/>
      <c r="D336" s="32">
        <f t="shared" si="8"/>
        <v>708.90000000000009</v>
      </c>
      <c r="E336" s="9">
        <v>23.4</v>
      </c>
      <c r="F336" s="9">
        <v>14.3</v>
      </c>
      <c r="G336" s="9">
        <v>7.7000000000000011</v>
      </c>
      <c r="H336" s="9">
        <v>57.2</v>
      </c>
      <c r="I336" s="55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562"/>
      <c r="S336" s="556"/>
      <c r="T336" s="557"/>
      <c r="U336" s="558"/>
      <c r="V336" s="556"/>
      <c r="W336" s="559"/>
      <c r="X336" s="560"/>
    </row>
    <row r="337" spans="1:24" ht="15.75">
      <c r="A337" s="284" t="s">
        <v>3632</v>
      </c>
      <c r="B337" s="3"/>
      <c r="C337" s="3"/>
      <c r="D337" s="32">
        <f t="shared" si="8"/>
        <v>627.90000000000009</v>
      </c>
      <c r="E337" s="9">
        <v>18</v>
      </c>
      <c r="F337" s="9">
        <v>30</v>
      </c>
      <c r="G337" s="9">
        <v>61.8</v>
      </c>
      <c r="H337" s="9">
        <v>86</v>
      </c>
      <c r="I337" s="55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561"/>
      <c r="S337" s="556"/>
      <c r="T337" s="557"/>
      <c r="U337" s="558"/>
      <c r="V337" s="556"/>
      <c r="W337" s="559"/>
      <c r="X337" s="560"/>
    </row>
    <row r="338" spans="1:24" ht="15.75">
      <c r="A338" s="107" t="s">
        <v>2733</v>
      </c>
      <c r="B338" s="3"/>
      <c r="C338" s="3"/>
      <c r="D338" s="32">
        <f t="shared" si="8"/>
        <v>703.6</v>
      </c>
      <c r="E338" s="9">
        <v>105.4</v>
      </c>
      <c r="F338" s="9">
        <v>45.7</v>
      </c>
      <c r="G338" s="9">
        <v>0</v>
      </c>
      <c r="H338" s="9">
        <v>27.500000000000004</v>
      </c>
      <c r="I338" s="55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562"/>
      <c r="S338" s="556"/>
      <c r="T338" s="557"/>
      <c r="U338" s="558"/>
      <c r="V338" s="556"/>
      <c r="W338" s="559"/>
      <c r="X338" s="560"/>
    </row>
    <row r="339" spans="1:24" ht="15.75">
      <c r="A339" s="107" t="s">
        <v>704</v>
      </c>
      <c r="B339" s="3"/>
      <c r="C339" s="3"/>
      <c r="D339" s="32">
        <f t="shared" si="8"/>
        <v>916.49999999999989</v>
      </c>
      <c r="E339" s="9">
        <v>106.1</v>
      </c>
      <c r="F339" s="9">
        <v>44.400000000000006</v>
      </c>
      <c r="G339" s="9">
        <v>111.1</v>
      </c>
      <c r="H339" s="9">
        <v>99</v>
      </c>
      <c r="I339" s="55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562"/>
      <c r="S339" s="556"/>
      <c r="T339" s="557"/>
      <c r="U339" s="558"/>
      <c r="V339" s="556"/>
      <c r="W339" s="559"/>
      <c r="X339" s="560"/>
    </row>
    <row r="340" spans="1:24" ht="15.75">
      <c r="A340" s="107" t="s">
        <v>2732</v>
      </c>
      <c r="B340" s="3"/>
      <c r="C340" s="3"/>
      <c r="D340" s="32">
        <f t="shared" si="8"/>
        <v>554.9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55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562"/>
      <c r="S340" s="556"/>
      <c r="T340" s="557"/>
      <c r="U340" s="558"/>
      <c r="V340" s="556"/>
      <c r="W340" s="559"/>
      <c r="X340" s="560"/>
    </row>
    <row r="341" spans="1:24" ht="15.75">
      <c r="A341" s="285" t="s">
        <v>2325</v>
      </c>
      <c r="B341" s="3"/>
      <c r="C341" s="3"/>
      <c r="D341" s="32">
        <f t="shared" si="8"/>
        <v>836.19999999999993</v>
      </c>
      <c r="E341" s="9">
        <v>112</v>
      </c>
      <c r="F341" s="9">
        <v>0</v>
      </c>
      <c r="G341" s="9">
        <v>60</v>
      </c>
      <c r="H341" s="9">
        <v>30</v>
      </c>
      <c r="I341" s="55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555"/>
      <c r="S341" s="556"/>
      <c r="T341" s="557"/>
      <c r="U341" s="558"/>
      <c r="V341" s="556"/>
      <c r="W341" s="559"/>
      <c r="X341" s="560"/>
    </row>
    <row r="342" spans="1:24" ht="15.75">
      <c r="A342" s="107" t="s">
        <v>3633</v>
      </c>
      <c r="B342" s="3"/>
      <c r="C342" s="3"/>
      <c r="D342" s="32">
        <f t="shared" si="8"/>
        <v>832.69999999999993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55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562"/>
      <c r="S342" s="556"/>
      <c r="T342" s="557"/>
      <c r="U342" s="558"/>
      <c r="V342" s="556"/>
      <c r="W342" s="559"/>
      <c r="X342" s="560"/>
    </row>
    <row r="343" spans="1:24" ht="15.75">
      <c r="A343" s="107" t="s">
        <v>2715</v>
      </c>
      <c r="B343" s="3"/>
      <c r="C343" s="3"/>
      <c r="D343" s="32">
        <f t="shared" si="8"/>
        <v>700.9</v>
      </c>
      <c r="E343" s="9">
        <v>90.9</v>
      </c>
      <c r="F343" s="9">
        <v>0</v>
      </c>
      <c r="G343" s="9">
        <v>75.099999999999994</v>
      </c>
      <c r="H343" s="9">
        <v>70</v>
      </c>
      <c r="I343" s="55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562"/>
      <c r="S343" s="556"/>
      <c r="T343" s="557"/>
      <c r="U343" s="558"/>
      <c r="V343" s="556"/>
      <c r="W343" s="559"/>
      <c r="X343" s="560"/>
    </row>
    <row r="344" spans="1:24" ht="15.75">
      <c r="A344" s="107" t="s">
        <v>700</v>
      </c>
      <c r="B344" s="3"/>
      <c r="C344" s="3"/>
      <c r="D344" s="32">
        <f t="shared" si="8"/>
        <v>646.69999999999993</v>
      </c>
      <c r="E344" s="9">
        <v>35.299999999999997</v>
      </c>
      <c r="F344" s="9">
        <v>90.2</v>
      </c>
      <c r="G344" s="9">
        <v>0</v>
      </c>
      <c r="H344" s="9">
        <v>16.5</v>
      </c>
      <c r="I344" s="55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562"/>
      <c r="S344" s="556"/>
      <c r="T344" s="557"/>
      <c r="U344" s="558"/>
      <c r="V344" s="556"/>
      <c r="W344" s="559"/>
      <c r="X344" s="560"/>
    </row>
    <row r="345" spans="1:24" ht="15.75">
      <c r="A345" s="284" t="s">
        <v>21</v>
      </c>
      <c r="B345" s="3"/>
      <c r="C345" s="3"/>
      <c r="D345" s="32">
        <f t="shared" si="8"/>
        <v>887.69999999999993</v>
      </c>
      <c r="E345" s="9">
        <v>54.4</v>
      </c>
      <c r="F345" s="9">
        <v>7.7000000000000011</v>
      </c>
      <c r="G345" s="9">
        <v>90.4</v>
      </c>
      <c r="H345" s="9">
        <v>115.2</v>
      </c>
      <c r="I345" s="55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561"/>
      <c r="S345" s="556"/>
      <c r="T345" s="557"/>
      <c r="U345" s="558"/>
      <c r="V345" s="556"/>
      <c r="W345" s="559"/>
      <c r="X345" s="560"/>
    </row>
    <row r="346" spans="1:24" ht="15.75">
      <c r="A346" s="107" t="s">
        <v>141</v>
      </c>
      <c r="B346" s="3"/>
      <c r="C346" s="3"/>
      <c r="D346" s="32">
        <f t="shared" si="8"/>
        <v>721.6</v>
      </c>
      <c r="E346" s="9">
        <v>36</v>
      </c>
      <c r="F346" s="9">
        <v>24.8</v>
      </c>
      <c r="G346" s="9">
        <v>83.399999999999991</v>
      </c>
      <c r="H346" s="9">
        <v>126</v>
      </c>
      <c r="I346" s="55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562"/>
      <c r="S346" s="556"/>
      <c r="T346" s="557"/>
      <c r="U346" s="558"/>
      <c r="V346" s="556"/>
      <c r="W346" s="559"/>
      <c r="X346" s="560"/>
    </row>
    <row r="347" spans="1:24" ht="15.75">
      <c r="A347" s="107" t="s">
        <v>2193</v>
      </c>
      <c r="B347" s="3"/>
      <c r="C347" s="3"/>
      <c r="D347" s="32">
        <f t="shared" si="8"/>
        <v>514.29999999999995</v>
      </c>
      <c r="E347" s="9">
        <v>21</v>
      </c>
      <c r="F347" s="9">
        <v>18.2</v>
      </c>
      <c r="G347" s="9">
        <v>50.3</v>
      </c>
      <c r="H347" s="9">
        <v>159.6</v>
      </c>
      <c r="I347" s="55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562"/>
      <c r="S347" s="556"/>
      <c r="T347" s="557"/>
      <c r="U347" s="558"/>
      <c r="V347" s="556"/>
      <c r="W347" s="559"/>
      <c r="X347" s="560"/>
    </row>
    <row r="348" spans="1:24" ht="15.75">
      <c r="A348" s="285" t="s">
        <v>1667</v>
      </c>
      <c r="B348" s="3"/>
      <c r="C348" s="3"/>
      <c r="D348" s="32">
        <f t="shared" si="8"/>
        <v>554.5</v>
      </c>
      <c r="E348" s="9">
        <v>27.500000000000004</v>
      </c>
      <c r="F348" s="9">
        <v>0</v>
      </c>
      <c r="G348" s="9">
        <v>29.7</v>
      </c>
      <c r="H348" s="9">
        <v>145.5</v>
      </c>
      <c r="I348" s="55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555"/>
      <c r="S348" s="556"/>
      <c r="T348" s="557"/>
      <c r="U348" s="558"/>
      <c r="V348" s="556"/>
      <c r="W348" s="559"/>
      <c r="X348" s="560"/>
    </row>
    <row r="349" spans="1:24" ht="15.75">
      <c r="A349" s="284" t="s">
        <v>3634</v>
      </c>
      <c r="B349" s="3"/>
      <c r="C349" s="3"/>
      <c r="D349" s="32">
        <f t="shared" ref="D349:D380" si="9">SUM(E349:DZ349)</f>
        <v>811</v>
      </c>
      <c r="E349" s="9">
        <v>137.5</v>
      </c>
      <c r="F349" s="9">
        <v>52.7</v>
      </c>
      <c r="G349" s="9">
        <v>0</v>
      </c>
      <c r="H349" s="9">
        <v>30</v>
      </c>
      <c r="I349" s="55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561"/>
      <c r="S349" s="556"/>
      <c r="T349" s="557"/>
      <c r="U349" s="558"/>
      <c r="V349" s="556"/>
      <c r="W349" s="559"/>
      <c r="X349" s="560"/>
    </row>
    <row r="350" spans="1:24" ht="15.75">
      <c r="A350" s="107" t="s">
        <v>2726</v>
      </c>
      <c r="B350" s="3"/>
      <c r="C350" s="3"/>
      <c r="D350" s="32">
        <f t="shared" si="9"/>
        <v>621.79999999999995</v>
      </c>
      <c r="E350" s="9">
        <v>50.4</v>
      </c>
      <c r="F350" s="9">
        <v>45.6</v>
      </c>
      <c r="G350" s="9">
        <v>67.099999999999994</v>
      </c>
      <c r="H350" s="9">
        <v>60</v>
      </c>
      <c r="I350" s="55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562"/>
      <c r="S350" s="556"/>
      <c r="T350" s="557"/>
      <c r="U350" s="558"/>
      <c r="V350" s="556"/>
      <c r="W350" s="559"/>
      <c r="X350" s="560"/>
    </row>
    <row r="351" spans="1:24" ht="15.75">
      <c r="A351" s="107" t="s">
        <v>2203</v>
      </c>
      <c r="B351" s="3"/>
      <c r="C351" s="3"/>
      <c r="D351" s="32">
        <f t="shared" si="9"/>
        <v>766.1</v>
      </c>
      <c r="E351" s="9">
        <v>180</v>
      </c>
      <c r="F351" s="9">
        <v>14.3</v>
      </c>
      <c r="G351" s="9">
        <v>65.5</v>
      </c>
      <c r="H351" s="9">
        <v>56</v>
      </c>
      <c r="I351" s="55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562"/>
      <c r="S351" s="556"/>
      <c r="T351" s="557"/>
      <c r="U351" s="558"/>
      <c r="V351" s="556"/>
      <c r="W351" s="559"/>
      <c r="X351" s="560"/>
    </row>
    <row r="352" spans="1:24" ht="15.75">
      <c r="A352" s="285" t="s">
        <v>1668</v>
      </c>
      <c r="B352" s="3"/>
      <c r="C352" s="3"/>
      <c r="D352" s="32">
        <f t="shared" si="9"/>
        <v>738.40000000000009</v>
      </c>
      <c r="E352" s="9">
        <v>37.5</v>
      </c>
      <c r="F352" s="9">
        <v>0</v>
      </c>
      <c r="G352" s="9">
        <v>23.3</v>
      </c>
      <c r="H352" s="9">
        <v>90</v>
      </c>
      <c r="I352" s="55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555"/>
      <c r="S352" s="556"/>
      <c r="T352" s="557"/>
      <c r="U352" s="558"/>
      <c r="V352" s="556"/>
      <c r="W352" s="559"/>
      <c r="X352" s="560"/>
    </row>
    <row r="353" spans="1:24" ht="15.75">
      <c r="A353" s="284" t="s">
        <v>3635</v>
      </c>
      <c r="B353" s="3"/>
      <c r="C353" s="3"/>
      <c r="D353" s="32">
        <f t="shared" si="9"/>
        <v>525.69999999999993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55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561"/>
      <c r="S353" s="556"/>
      <c r="T353" s="557"/>
      <c r="U353" s="558"/>
      <c r="V353" s="556"/>
      <c r="W353" s="559"/>
      <c r="X353" s="560"/>
    </row>
    <row r="354" spans="1:24" ht="15.75">
      <c r="A354" s="284" t="s">
        <v>3636</v>
      </c>
      <c r="B354" s="3"/>
      <c r="C354" s="3"/>
      <c r="D354" s="32">
        <f t="shared" si="9"/>
        <v>711.8</v>
      </c>
      <c r="E354" s="9">
        <v>44</v>
      </c>
      <c r="F354" s="9">
        <v>35</v>
      </c>
      <c r="G354" s="9">
        <v>9.9</v>
      </c>
      <c r="H354" s="9">
        <v>39</v>
      </c>
      <c r="I354" s="55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561"/>
      <c r="S354" s="556"/>
      <c r="T354" s="557"/>
      <c r="U354" s="558"/>
      <c r="V354" s="556"/>
      <c r="W354" s="559"/>
      <c r="X354" s="560"/>
    </row>
    <row r="355" spans="1:24" ht="15.75">
      <c r="A355" s="107" t="s">
        <v>667</v>
      </c>
      <c r="B355" s="3"/>
      <c r="C355" s="3"/>
      <c r="D355" s="32">
        <f t="shared" si="9"/>
        <v>1181.3</v>
      </c>
      <c r="E355" s="9">
        <v>52</v>
      </c>
      <c r="F355" s="9">
        <v>48.2</v>
      </c>
      <c r="G355" s="9">
        <v>101.6</v>
      </c>
      <c r="H355" s="9">
        <v>125</v>
      </c>
      <c r="I355" s="55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562"/>
      <c r="S355" s="556"/>
      <c r="T355" s="557"/>
      <c r="U355" s="558"/>
      <c r="V355" s="556"/>
      <c r="W355" s="559"/>
      <c r="X355" s="560"/>
    </row>
    <row r="356" spans="1:24" ht="15.75">
      <c r="A356" s="107" t="s">
        <v>2202</v>
      </c>
      <c r="B356" s="3"/>
      <c r="C356" s="3"/>
      <c r="D356" s="32">
        <f t="shared" si="9"/>
        <v>730.19999999999993</v>
      </c>
      <c r="E356" s="9">
        <v>190.1</v>
      </c>
      <c r="F356" s="9">
        <v>0</v>
      </c>
      <c r="G356" s="9">
        <v>27.1</v>
      </c>
      <c r="H356" s="9">
        <v>94</v>
      </c>
      <c r="I356" s="55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562"/>
      <c r="S356" s="556"/>
      <c r="T356" s="557"/>
      <c r="U356" s="558"/>
      <c r="V356" s="556"/>
      <c r="W356" s="559"/>
      <c r="X356" s="560"/>
    </row>
    <row r="357" spans="1:24" ht="15.75">
      <c r="A357" s="107" t="s">
        <v>2209</v>
      </c>
      <c r="B357" s="3"/>
      <c r="C357" s="3"/>
      <c r="D357" s="32">
        <f t="shared" si="9"/>
        <v>626.90000000000009</v>
      </c>
      <c r="E357" s="9">
        <v>0</v>
      </c>
      <c r="F357" s="9">
        <v>51.900000000000006</v>
      </c>
      <c r="G357" s="9">
        <v>60.5</v>
      </c>
      <c r="H357" s="9">
        <v>38.5</v>
      </c>
      <c r="I357" s="55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562"/>
      <c r="S357" s="556"/>
      <c r="T357" s="557"/>
      <c r="U357" s="558"/>
      <c r="V357" s="556"/>
      <c r="W357" s="559"/>
      <c r="X357" s="560"/>
    </row>
    <row r="358" spans="1:24" ht="15.75">
      <c r="A358" s="107" t="s">
        <v>668</v>
      </c>
      <c r="B358" s="3"/>
      <c r="C358" s="3"/>
      <c r="D358" s="32">
        <f t="shared" si="9"/>
        <v>1005.2500000000001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55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562"/>
      <c r="S358" s="556"/>
      <c r="T358" s="557"/>
      <c r="U358" s="558"/>
      <c r="V358" s="556"/>
      <c r="W358" s="559"/>
      <c r="X358" s="560"/>
    </row>
    <row r="359" spans="1:24" ht="15.75">
      <c r="A359" s="107" t="s">
        <v>3637</v>
      </c>
      <c r="B359" s="3"/>
      <c r="C359" s="3"/>
      <c r="D359" s="32">
        <f t="shared" si="9"/>
        <v>829.2</v>
      </c>
      <c r="E359" s="9">
        <v>91.2</v>
      </c>
      <c r="F359" s="9">
        <v>37.5</v>
      </c>
      <c r="G359" s="9">
        <v>62.8</v>
      </c>
      <c r="H359" s="9">
        <v>30</v>
      </c>
      <c r="I359" s="55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562"/>
      <c r="S359" s="556"/>
      <c r="T359" s="557"/>
      <c r="U359" s="558"/>
      <c r="V359" s="556"/>
      <c r="W359" s="559"/>
      <c r="X359" s="560"/>
    </row>
    <row r="360" spans="1:24" ht="15.75">
      <c r="A360" s="285" t="s">
        <v>23</v>
      </c>
      <c r="B360" s="3"/>
      <c r="C360" s="3"/>
      <c r="D360" s="32">
        <f t="shared" si="9"/>
        <v>689.6</v>
      </c>
      <c r="E360" s="9">
        <v>19.5</v>
      </c>
      <c r="F360" s="9">
        <v>33</v>
      </c>
      <c r="G360" s="9">
        <v>117.9</v>
      </c>
      <c r="H360" s="9">
        <v>65.099999999999994</v>
      </c>
      <c r="I360" s="55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555"/>
      <c r="S360" s="556"/>
      <c r="T360" s="557"/>
      <c r="U360" s="558"/>
      <c r="V360" s="556"/>
      <c r="W360" s="559"/>
      <c r="X360" s="560"/>
    </row>
    <row r="361" spans="1:24" ht="15.75">
      <c r="A361" s="285" t="s">
        <v>25</v>
      </c>
      <c r="B361" s="3"/>
      <c r="C361" s="3"/>
      <c r="D361" s="32">
        <f t="shared" si="9"/>
        <v>1034</v>
      </c>
      <c r="E361" s="9">
        <v>58.5</v>
      </c>
      <c r="F361" s="9">
        <v>32.5</v>
      </c>
      <c r="G361" s="9">
        <v>124.6</v>
      </c>
      <c r="H361" s="9">
        <v>140</v>
      </c>
      <c r="I361" s="55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555"/>
      <c r="S361" s="556"/>
      <c r="T361" s="557"/>
      <c r="U361" s="558"/>
      <c r="V361" s="556"/>
      <c r="W361" s="559"/>
      <c r="X361" s="560"/>
    </row>
    <row r="362" spans="1:24" ht="15.75">
      <c r="A362" s="107" t="s">
        <v>2712</v>
      </c>
      <c r="B362" s="3"/>
      <c r="C362" s="3"/>
      <c r="D362" s="32">
        <f t="shared" si="9"/>
        <v>770</v>
      </c>
      <c r="E362" s="9">
        <v>22.5</v>
      </c>
      <c r="F362" s="9">
        <v>60.5</v>
      </c>
      <c r="G362" s="9">
        <v>71.3</v>
      </c>
      <c r="H362" s="9">
        <v>85</v>
      </c>
      <c r="I362" s="55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562"/>
      <c r="S362" s="556"/>
      <c r="T362" s="557"/>
      <c r="U362" s="558"/>
      <c r="V362" s="556"/>
      <c r="W362" s="559"/>
      <c r="X362" s="560"/>
    </row>
    <row r="363" spans="1:24" ht="15.75">
      <c r="A363" s="106" t="s">
        <v>1343</v>
      </c>
      <c r="B363" s="3"/>
      <c r="C363" s="3"/>
      <c r="D363" s="32">
        <f t="shared" si="9"/>
        <v>653.1</v>
      </c>
      <c r="E363" s="9">
        <v>42</v>
      </c>
      <c r="F363" s="9">
        <v>15.6</v>
      </c>
      <c r="G363" s="9">
        <v>12.1</v>
      </c>
      <c r="H363" s="9">
        <v>112.4</v>
      </c>
      <c r="I363" s="55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503"/>
      <c r="S363" s="556"/>
      <c r="T363" s="557"/>
      <c r="U363" s="558"/>
      <c r="V363" s="556"/>
      <c r="W363" s="559"/>
      <c r="X363" s="560"/>
    </row>
    <row r="364" spans="1:24" ht="15.75">
      <c r="A364" s="106" t="s">
        <v>1345</v>
      </c>
      <c r="B364" s="3"/>
      <c r="C364" s="3"/>
      <c r="D364" s="32">
        <f t="shared" si="9"/>
        <v>672.30000000000007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55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503"/>
      <c r="S364" s="556"/>
      <c r="T364" s="557"/>
      <c r="U364" s="558"/>
      <c r="V364" s="556"/>
      <c r="W364" s="559"/>
      <c r="X364" s="560"/>
    </row>
    <row r="365" spans="1:24" ht="15.75">
      <c r="A365" s="107" t="s">
        <v>2713</v>
      </c>
      <c r="B365" s="3"/>
      <c r="C365" s="3"/>
      <c r="D365" s="32">
        <f t="shared" si="9"/>
        <v>771.30000000000007</v>
      </c>
      <c r="E365" s="9">
        <v>91.7</v>
      </c>
      <c r="F365" s="9">
        <v>35</v>
      </c>
      <c r="G365" s="9">
        <v>69.099999999999994</v>
      </c>
      <c r="H365" s="9">
        <v>78</v>
      </c>
      <c r="I365" s="55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562"/>
      <c r="S365" s="556"/>
      <c r="T365" s="557"/>
      <c r="U365" s="558"/>
      <c r="V365" s="556"/>
      <c r="W365" s="559"/>
      <c r="X365" s="560"/>
    </row>
    <row r="366" spans="1:24" ht="15.75">
      <c r="A366" s="284" t="s">
        <v>3638</v>
      </c>
      <c r="B366" s="3"/>
      <c r="C366" s="3"/>
      <c r="D366" s="32">
        <f t="shared" si="9"/>
        <v>955.19999999999993</v>
      </c>
      <c r="E366" s="9">
        <v>59.5</v>
      </c>
      <c r="F366" s="9">
        <v>18.2</v>
      </c>
      <c r="G366" s="9">
        <v>12.399999999999999</v>
      </c>
      <c r="H366" s="9">
        <v>150.5</v>
      </c>
      <c r="I366" s="55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561"/>
      <c r="S366" s="556"/>
      <c r="T366" s="557"/>
      <c r="U366" s="558"/>
      <c r="V366" s="556"/>
      <c r="W366" s="559"/>
      <c r="X366" s="560"/>
    </row>
    <row r="367" spans="1:24" ht="15.75">
      <c r="A367" s="284" t="s">
        <v>3639</v>
      </c>
      <c r="B367" s="3"/>
      <c r="C367" s="3"/>
      <c r="D367" s="32">
        <f t="shared" si="9"/>
        <v>854.5</v>
      </c>
      <c r="E367" s="9">
        <v>78.900000000000006</v>
      </c>
      <c r="F367" s="9">
        <v>0</v>
      </c>
      <c r="G367" s="9">
        <v>60.4</v>
      </c>
      <c r="H367" s="9">
        <v>82.4</v>
      </c>
      <c r="I367" s="55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561"/>
      <c r="S367" s="556"/>
      <c r="T367" s="557"/>
      <c r="U367" s="558"/>
      <c r="V367" s="556"/>
      <c r="W367" s="559"/>
      <c r="X367" s="560"/>
    </row>
    <row r="368" spans="1:24" s="30" customFormat="1" ht="15.75" customHeight="1">
      <c r="A368" s="107" t="s">
        <v>2198</v>
      </c>
      <c r="B368" s="3"/>
      <c r="C368" s="3"/>
      <c r="D368" s="32">
        <f t="shared" si="9"/>
        <v>723</v>
      </c>
      <c r="E368" s="9">
        <v>0</v>
      </c>
      <c r="F368" s="9">
        <v>36.4</v>
      </c>
      <c r="G368" s="9">
        <v>29</v>
      </c>
      <c r="H368" s="9">
        <v>100.4</v>
      </c>
      <c r="I368" s="55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562"/>
      <c r="S368" s="556"/>
      <c r="T368" s="557"/>
      <c r="U368" s="558"/>
      <c r="V368" s="556"/>
      <c r="W368" s="559"/>
      <c r="X368" s="560"/>
    </row>
    <row r="369" spans="1:24" ht="15.75">
      <c r="A369" s="107" t="s">
        <v>651</v>
      </c>
      <c r="B369" s="3"/>
      <c r="C369" s="3"/>
      <c r="D369" s="32">
        <f t="shared" si="9"/>
        <v>712.69999999999993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55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562"/>
      <c r="S369" s="556"/>
      <c r="T369" s="557"/>
      <c r="U369" s="558"/>
      <c r="V369" s="556"/>
      <c r="W369" s="559"/>
      <c r="X369" s="560"/>
    </row>
    <row r="370" spans="1:24" ht="15.75">
      <c r="A370" s="107" t="s">
        <v>682</v>
      </c>
      <c r="B370" s="3"/>
      <c r="C370" s="3"/>
      <c r="D370" s="32">
        <f t="shared" si="9"/>
        <v>466.5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55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562"/>
      <c r="S370" s="556"/>
      <c r="T370" s="557"/>
      <c r="U370" s="558"/>
      <c r="V370" s="556"/>
      <c r="W370" s="559"/>
      <c r="X370" s="560"/>
    </row>
    <row r="371" spans="1:24" ht="15.75">
      <c r="A371" s="107" t="s">
        <v>2708</v>
      </c>
      <c r="B371" s="3"/>
      <c r="C371" s="3"/>
      <c r="D371" s="32">
        <f t="shared" si="9"/>
        <v>776.90000000000009</v>
      </c>
      <c r="E371" s="9">
        <v>71.5</v>
      </c>
      <c r="F371" s="9">
        <v>9.7999999999999989</v>
      </c>
      <c r="G371" s="9">
        <v>57.2</v>
      </c>
      <c r="H371" s="9">
        <v>91</v>
      </c>
      <c r="I371" s="55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562"/>
      <c r="S371" s="556"/>
      <c r="T371" s="557"/>
      <c r="U371" s="558"/>
      <c r="V371" s="556"/>
      <c r="W371" s="559"/>
      <c r="X371" s="560"/>
    </row>
    <row r="372" spans="1:24" ht="15.75">
      <c r="A372" s="107" t="s">
        <v>2734</v>
      </c>
      <c r="B372" s="3"/>
      <c r="C372" s="3"/>
      <c r="D372" s="32">
        <f t="shared" si="9"/>
        <v>660.4</v>
      </c>
      <c r="E372" s="9">
        <v>140</v>
      </c>
      <c r="F372" s="9">
        <v>6.5</v>
      </c>
      <c r="G372" s="9">
        <v>0</v>
      </c>
      <c r="H372" s="9">
        <v>27.500000000000004</v>
      </c>
      <c r="I372" s="55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562"/>
      <c r="S372" s="556"/>
      <c r="T372" s="557"/>
      <c r="U372" s="558"/>
      <c r="V372" s="556"/>
      <c r="W372" s="559"/>
      <c r="X372" s="560"/>
    </row>
    <row r="373" spans="1:24" ht="15.75">
      <c r="A373" s="284" t="s">
        <v>3640</v>
      </c>
      <c r="B373" s="3"/>
      <c r="C373" s="3"/>
      <c r="D373" s="32">
        <f t="shared" si="9"/>
        <v>588.6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55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561"/>
      <c r="S373" s="556"/>
      <c r="T373" s="557"/>
      <c r="U373" s="558"/>
      <c r="V373" s="556"/>
      <c r="W373" s="559"/>
      <c r="X373" s="560"/>
    </row>
    <row r="374" spans="1:24" ht="15.75">
      <c r="A374" s="284" t="s">
        <v>3641</v>
      </c>
      <c r="B374" s="3"/>
      <c r="C374" s="3"/>
      <c r="D374" s="32">
        <f t="shared" si="9"/>
        <v>682.59999999999991</v>
      </c>
      <c r="E374" s="9">
        <v>97.5</v>
      </c>
      <c r="F374" s="9">
        <v>55.7</v>
      </c>
      <c r="G374" s="9">
        <v>61.2</v>
      </c>
      <c r="H374" s="9">
        <v>37.5</v>
      </c>
      <c r="I374" s="55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561"/>
      <c r="S374" s="556"/>
      <c r="T374" s="557"/>
      <c r="U374" s="558"/>
      <c r="V374" s="556"/>
      <c r="W374" s="559"/>
      <c r="X374" s="560"/>
    </row>
    <row r="375" spans="1:24" ht="15.75">
      <c r="A375" s="107" t="s">
        <v>154</v>
      </c>
      <c r="B375" s="3"/>
      <c r="C375" s="3"/>
      <c r="D375" s="32">
        <f t="shared" si="9"/>
        <v>769.2</v>
      </c>
      <c r="E375" s="9">
        <v>54.7</v>
      </c>
      <c r="F375" s="9">
        <v>30</v>
      </c>
      <c r="G375" s="9">
        <v>83</v>
      </c>
      <c r="H375" s="9">
        <v>128.5</v>
      </c>
      <c r="I375" s="55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562"/>
      <c r="S375" s="556"/>
      <c r="T375" s="557"/>
      <c r="U375" s="558"/>
      <c r="V375" s="556"/>
      <c r="W375" s="559"/>
      <c r="X375" s="560"/>
    </row>
    <row r="376" spans="1:24" ht="15.75">
      <c r="A376" s="107" t="s">
        <v>2210</v>
      </c>
      <c r="B376" s="3"/>
      <c r="C376" s="3"/>
      <c r="D376" s="32">
        <f t="shared" si="9"/>
        <v>891.9</v>
      </c>
      <c r="E376" s="9">
        <v>102</v>
      </c>
      <c r="F376" s="9">
        <v>32.5</v>
      </c>
      <c r="G376" s="9">
        <v>0</v>
      </c>
      <c r="H376" s="9">
        <v>0</v>
      </c>
      <c r="I376" s="55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562"/>
      <c r="S376" s="556"/>
      <c r="T376" s="557"/>
      <c r="U376" s="558"/>
      <c r="V376" s="556"/>
      <c r="W376" s="559"/>
      <c r="X376" s="560"/>
    </row>
    <row r="377" spans="1:24" ht="15.75">
      <c r="A377" s="107" t="s">
        <v>669</v>
      </c>
      <c r="B377" s="3"/>
      <c r="C377" s="3"/>
      <c r="D377" s="32">
        <f t="shared" si="9"/>
        <v>824.9</v>
      </c>
      <c r="E377" s="9">
        <v>76.5</v>
      </c>
      <c r="F377" s="9">
        <v>12.100000000000001</v>
      </c>
      <c r="G377" s="9">
        <v>58</v>
      </c>
      <c r="H377" s="9">
        <v>45.5</v>
      </c>
      <c r="I377" s="55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562"/>
      <c r="S377" s="556"/>
      <c r="T377" s="557"/>
      <c r="U377" s="558"/>
      <c r="V377" s="556"/>
      <c r="W377" s="559"/>
      <c r="X377" s="560"/>
    </row>
    <row r="378" spans="1:24" ht="15.75">
      <c r="A378" s="107" t="s">
        <v>2723</v>
      </c>
      <c r="B378" s="3"/>
      <c r="C378" s="3"/>
      <c r="D378" s="32">
        <f t="shared" si="9"/>
        <v>871.99999999999989</v>
      </c>
      <c r="E378" s="9">
        <v>45.5</v>
      </c>
      <c r="F378" s="9">
        <v>0</v>
      </c>
      <c r="G378" s="9">
        <v>66.5</v>
      </c>
      <c r="H378" s="9">
        <v>123</v>
      </c>
      <c r="I378" s="55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562"/>
      <c r="S378" s="556"/>
      <c r="T378" s="557"/>
      <c r="U378" s="558"/>
      <c r="V378" s="556"/>
      <c r="W378" s="559"/>
      <c r="X378" s="560"/>
    </row>
    <row r="379" spans="1:24" ht="15.75">
      <c r="A379" s="284" t="s">
        <v>142</v>
      </c>
      <c r="B379" s="3"/>
      <c r="C379" s="3"/>
      <c r="D379" s="32">
        <f t="shared" si="9"/>
        <v>820.6</v>
      </c>
      <c r="E379" s="9">
        <v>32.299999999999997</v>
      </c>
      <c r="F379" s="9">
        <v>43.1</v>
      </c>
      <c r="G379" s="9">
        <v>67.5</v>
      </c>
      <c r="H379" s="9">
        <v>88</v>
      </c>
      <c r="I379" s="55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561"/>
      <c r="S379" s="556"/>
      <c r="T379" s="557"/>
      <c r="U379" s="558"/>
      <c r="V379" s="556"/>
      <c r="W379" s="559"/>
      <c r="X379" s="560"/>
    </row>
    <row r="380" spans="1:24" ht="15.75">
      <c r="A380" s="106" t="s">
        <v>1349</v>
      </c>
      <c r="B380" s="3"/>
      <c r="C380" s="3"/>
      <c r="D380" s="32">
        <f t="shared" si="9"/>
        <v>735.7</v>
      </c>
      <c r="E380" s="9">
        <v>100.5</v>
      </c>
      <c r="F380" s="9">
        <v>27.500000000000004</v>
      </c>
      <c r="G380" s="9">
        <v>9.1</v>
      </c>
      <c r="H380" s="9">
        <v>82</v>
      </c>
      <c r="I380" s="55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503"/>
      <c r="S380" s="556"/>
      <c r="T380" s="557"/>
      <c r="U380" s="558"/>
      <c r="V380" s="556"/>
      <c r="W380" s="559"/>
      <c r="X380" s="560"/>
    </row>
    <row r="381" spans="1:24" ht="15.75">
      <c r="A381" s="107" t="s">
        <v>683</v>
      </c>
      <c r="B381" s="3"/>
      <c r="C381" s="3"/>
      <c r="D381" s="32">
        <f t="shared" ref="D381:D412" si="10">SUM(E381:DZ381)</f>
        <v>653.19999999999993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55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562"/>
      <c r="S381" s="556"/>
      <c r="T381" s="557"/>
      <c r="U381" s="558"/>
      <c r="V381" s="556"/>
      <c r="W381" s="559"/>
      <c r="X381" s="560"/>
    </row>
    <row r="382" spans="1:24" ht="15.75">
      <c r="A382" s="107" t="s">
        <v>2724</v>
      </c>
      <c r="B382" s="3"/>
      <c r="C382" s="3"/>
      <c r="D382" s="32">
        <f t="shared" si="10"/>
        <v>1167.8</v>
      </c>
      <c r="E382" s="9">
        <v>50.4</v>
      </c>
      <c r="F382" s="9">
        <v>101.8</v>
      </c>
      <c r="G382" s="9">
        <v>8.4</v>
      </c>
      <c r="H382" s="9">
        <v>82.8</v>
      </c>
      <c r="I382" s="55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562"/>
      <c r="S382" s="556"/>
      <c r="T382" s="557"/>
      <c r="U382" s="558"/>
      <c r="V382" s="556"/>
      <c r="W382" s="559"/>
      <c r="X382" s="560"/>
    </row>
    <row r="383" spans="1:24" ht="15.75">
      <c r="A383" s="284" t="s">
        <v>3642</v>
      </c>
      <c r="B383" s="3"/>
      <c r="C383" s="3"/>
      <c r="D383" s="32">
        <f t="shared" si="10"/>
        <v>574.6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55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561"/>
      <c r="S383" s="556"/>
      <c r="T383" s="557"/>
      <c r="U383" s="558"/>
      <c r="V383" s="556"/>
      <c r="W383" s="559"/>
      <c r="X383" s="560"/>
    </row>
    <row r="384" spans="1:24" ht="15.75">
      <c r="A384" s="285" t="s">
        <v>1690</v>
      </c>
      <c r="B384" s="3"/>
      <c r="C384" s="3"/>
      <c r="D384" s="32">
        <f t="shared" si="10"/>
        <v>501.40000000000003</v>
      </c>
      <c r="E384" s="9">
        <v>4.1999999999999993</v>
      </c>
      <c r="F384" s="9">
        <v>0</v>
      </c>
      <c r="G384" s="9">
        <v>21</v>
      </c>
      <c r="H384" s="9">
        <v>36.1</v>
      </c>
      <c r="I384" s="55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555"/>
      <c r="S384" s="556"/>
      <c r="T384" s="557"/>
      <c r="U384" s="558"/>
      <c r="V384" s="556"/>
      <c r="W384" s="559"/>
      <c r="X384" s="560"/>
    </row>
    <row r="385" spans="1:24" ht="15.75">
      <c r="A385" s="107" t="s">
        <v>654</v>
      </c>
      <c r="B385" s="3"/>
      <c r="C385" s="3"/>
      <c r="D385" s="32">
        <f t="shared" si="10"/>
        <v>861.09999999999991</v>
      </c>
      <c r="E385" s="9">
        <v>78</v>
      </c>
      <c r="F385" s="9">
        <v>0</v>
      </c>
      <c r="G385" s="9">
        <v>52.5</v>
      </c>
      <c r="H385" s="9">
        <v>113.5</v>
      </c>
      <c r="I385" s="55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562"/>
      <c r="S385" s="556"/>
      <c r="T385" s="557"/>
      <c r="U385" s="558"/>
      <c r="V385" s="556"/>
      <c r="W385" s="559"/>
      <c r="X385" s="560"/>
    </row>
    <row r="386" spans="1:24" ht="15.75">
      <c r="A386" s="107" t="s">
        <v>653</v>
      </c>
      <c r="B386" s="3"/>
      <c r="C386" s="3"/>
      <c r="D386" s="32">
        <f t="shared" si="10"/>
        <v>638.29999999999995</v>
      </c>
      <c r="E386" s="9">
        <v>79.8</v>
      </c>
      <c r="F386" s="9">
        <v>9.1</v>
      </c>
      <c r="G386" s="9">
        <v>73.3</v>
      </c>
      <c r="H386" s="9">
        <v>90</v>
      </c>
      <c r="I386" s="55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562"/>
      <c r="S386" s="556"/>
      <c r="T386" s="557"/>
      <c r="U386" s="558"/>
      <c r="V386" s="556"/>
      <c r="W386" s="559"/>
      <c r="X386" s="560"/>
    </row>
    <row r="387" spans="1:24" ht="15.75">
      <c r="A387" s="285" t="s">
        <v>1753</v>
      </c>
      <c r="B387" s="3"/>
      <c r="C387" s="3"/>
      <c r="D387" s="32">
        <f t="shared" si="10"/>
        <v>538</v>
      </c>
      <c r="E387" s="9">
        <v>45.9</v>
      </c>
      <c r="F387" s="9">
        <v>9.8000000000000007</v>
      </c>
      <c r="G387" s="9">
        <v>27</v>
      </c>
      <c r="H387" s="9">
        <v>98.5</v>
      </c>
      <c r="I387" s="55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555"/>
      <c r="S387" s="556"/>
      <c r="T387" s="557"/>
      <c r="U387" s="558"/>
      <c r="V387" s="556"/>
      <c r="W387" s="559"/>
      <c r="X387" s="560"/>
    </row>
    <row r="388" spans="1:24" ht="15.75">
      <c r="A388" s="107" t="s">
        <v>638</v>
      </c>
      <c r="B388" s="3"/>
      <c r="C388" s="3"/>
      <c r="D388" s="32">
        <f t="shared" si="10"/>
        <v>914.60000000000014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55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562"/>
      <c r="S388" s="556"/>
      <c r="T388" s="557"/>
      <c r="U388" s="558"/>
      <c r="V388" s="556"/>
      <c r="W388" s="559"/>
      <c r="X388" s="560"/>
    </row>
    <row r="389" spans="1:24" ht="15.75">
      <c r="A389" s="285" t="s">
        <v>1649</v>
      </c>
      <c r="B389" s="3"/>
      <c r="C389" s="3"/>
      <c r="D389" s="32">
        <f t="shared" si="10"/>
        <v>758.8</v>
      </c>
      <c r="E389" s="9">
        <v>86.5</v>
      </c>
      <c r="F389" s="9">
        <v>0</v>
      </c>
      <c r="G389" s="9">
        <v>11.2</v>
      </c>
      <c r="H389" s="9">
        <v>90</v>
      </c>
      <c r="I389" s="55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555"/>
      <c r="S389" s="556"/>
      <c r="T389" s="557"/>
      <c r="U389" s="558"/>
      <c r="V389" s="556"/>
      <c r="W389" s="559"/>
      <c r="X389" s="560"/>
    </row>
    <row r="390" spans="1:24" ht="15.75">
      <c r="A390" s="107" t="s">
        <v>2714</v>
      </c>
      <c r="B390" s="3"/>
      <c r="C390" s="3"/>
      <c r="D390" s="32">
        <f t="shared" si="10"/>
        <v>451.40000000000003</v>
      </c>
      <c r="E390" s="9">
        <v>3.5999999999999996</v>
      </c>
      <c r="F390" s="9">
        <v>19.5</v>
      </c>
      <c r="G390" s="9">
        <v>12.6</v>
      </c>
      <c r="H390" s="9">
        <v>37.5</v>
      </c>
      <c r="I390" s="55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562"/>
      <c r="S390" s="556"/>
      <c r="T390" s="557"/>
      <c r="U390" s="558"/>
      <c r="V390" s="556"/>
      <c r="W390" s="559"/>
      <c r="X390" s="560"/>
    </row>
    <row r="391" spans="1:24" ht="15.75">
      <c r="A391" s="107" t="s">
        <v>2832</v>
      </c>
      <c r="B391" s="3"/>
      <c r="C391" s="3"/>
      <c r="D391" s="32">
        <f t="shared" si="10"/>
        <v>206.4</v>
      </c>
      <c r="E391" s="9">
        <v>22.5</v>
      </c>
      <c r="F391" s="9">
        <v>1.5</v>
      </c>
      <c r="G391" s="9">
        <v>0</v>
      </c>
      <c r="H391" s="9">
        <v>5.2</v>
      </c>
      <c r="I391" s="55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562"/>
      <c r="S391" s="556"/>
      <c r="T391" s="557"/>
      <c r="U391" s="558"/>
      <c r="V391" s="556"/>
      <c r="W391" s="559"/>
      <c r="X391" s="560"/>
    </row>
    <row r="392" spans="1:24" ht="15.75">
      <c r="A392" s="284" t="s">
        <v>3643</v>
      </c>
      <c r="B392" s="3"/>
      <c r="C392" s="3"/>
      <c r="D392" s="32">
        <f t="shared" si="10"/>
        <v>362.90000000000003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55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561"/>
      <c r="S392" s="556"/>
      <c r="T392" s="557"/>
      <c r="U392" s="558"/>
      <c r="V392" s="556"/>
      <c r="W392" s="559"/>
      <c r="X392" s="560"/>
    </row>
    <row r="393" spans="1:24" ht="15.75">
      <c r="A393" s="284" t="s">
        <v>3644</v>
      </c>
      <c r="B393" s="3"/>
      <c r="C393" s="3"/>
      <c r="D393" s="32">
        <f t="shared" si="10"/>
        <v>573.20000000000005</v>
      </c>
      <c r="E393" s="9">
        <v>63.9</v>
      </c>
      <c r="F393" s="9">
        <v>19.599999999999998</v>
      </c>
      <c r="G393" s="9">
        <v>9.9</v>
      </c>
      <c r="H393" s="9">
        <v>35</v>
      </c>
      <c r="I393" s="55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561"/>
      <c r="S393" s="556"/>
      <c r="T393" s="557"/>
      <c r="U393" s="558"/>
      <c r="V393" s="556"/>
      <c r="W393" s="559"/>
      <c r="X393" s="560"/>
    </row>
    <row r="394" spans="1:24" ht="15.75">
      <c r="A394" s="285" t="s">
        <v>31</v>
      </c>
      <c r="B394" s="3"/>
      <c r="C394" s="3"/>
      <c r="D394" s="32">
        <f t="shared" si="10"/>
        <v>872.1</v>
      </c>
      <c r="E394" s="9">
        <v>66</v>
      </c>
      <c r="F394" s="9">
        <v>0</v>
      </c>
      <c r="G394" s="9">
        <v>89.9</v>
      </c>
      <c r="H394" s="9">
        <v>135.4</v>
      </c>
      <c r="I394" s="55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555"/>
      <c r="S394" s="556"/>
      <c r="T394" s="557"/>
      <c r="U394" s="558"/>
      <c r="V394" s="556"/>
      <c r="W394" s="559"/>
      <c r="X394" s="560"/>
    </row>
    <row r="395" spans="1:24" ht="15.75">
      <c r="A395" s="107" t="s">
        <v>2718</v>
      </c>
      <c r="B395" s="3"/>
      <c r="C395" s="3"/>
      <c r="D395" s="32">
        <f t="shared" si="10"/>
        <v>755.9</v>
      </c>
      <c r="E395" s="9">
        <v>170.5</v>
      </c>
      <c r="F395" s="9">
        <v>39.200000000000003</v>
      </c>
      <c r="G395" s="9">
        <v>38.5</v>
      </c>
      <c r="H395" s="9">
        <v>32.5</v>
      </c>
      <c r="I395" s="55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562"/>
      <c r="S395" s="556"/>
      <c r="T395" s="557"/>
      <c r="U395" s="558"/>
      <c r="V395" s="556"/>
      <c r="W395" s="559"/>
      <c r="X395" s="560"/>
    </row>
    <row r="396" spans="1:24" ht="15.75">
      <c r="A396" s="107" t="s">
        <v>694</v>
      </c>
      <c r="B396" s="3"/>
      <c r="C396" s="3"/>
      <c r="D396" s="32">
        <f t="shared" si="10"/>
        <v>1255.1499999999999</v>
      </c>
      <c r="E396" s="9">
        <v>82.5</v>
      </c>
      <c r="F396" s="9">
        <v>143.6</v>
      </c>
      <c r="G396" s="9">
        <v>92.5</v>
      </c>
      <c r="H396" s="9">
        <v>49.400000000000006</v>
      </c>
      <c r="I396" s="55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562"/>
      <c r="S396" s="556"/>
      <c r="T396" s="557"/>
      <c r="U396" s="558"/>
      <c r="V396" s="556"/>
      <c r="W396" s="559"/>
      <c r="X396" s="560"/>
    </row>
    <row r="397" spans="1:24" ht="15.75">
      <c r="A397" s="284" t="s">
        <v>3645</v>
      </c>
      <c r="B397" s="3"/>
      <c r="C397" s="3"/>
      <c r="D397" s="32">
        <f t="shared" si="10"/>
        <v>741.4</v>
      </c>
      <c r="E397" s="9">
        <v>56.3</v>
      </c>
      <c r="F397" s="9">
        <v>45.7</v>
      </c>
      <c r="G397" s="9">
        <v>44</v>
      </c>
      <c r="H397" s="9">
        <v>0</v>
      </c>
      <c r="I397" s="55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561"/>
      <c r="S397" s="556"/>
      <c r="T397" s="557"/>
      <c r="U397" s="558"/>
      <c r="V397" s="556"/>
      <c r="W397" s="559"/>
      <c r="X397" s="560"/>
    </row>
    <row r="398" spans="1:24" ht="15.75">
      <c r="A398" s="107" t="s">
        <v>3685</v>
      </c>
      <c r="B398" s="3"/>
      <c r="C398" s="3"/>
      <c r="D398" s="32">
        <f t="shared" si="10"/>
        <v>675.59999999999991</v>
      </c>
      <c r="E398" s="9">
        <v>0</v>
      </c>
      <c r="F398" s="9">
        <v>0</v>
      </c>
      <c r="G398" s="9">
        <v>0</v>
      </c>
      <c r="H398" s="9">
        <v>10.4</v>
      </c>
      <c r="I398" s="55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562"/>
      <c r="S398" s="556"/>
      <c r="T398" s="557"/>
      <c r="U398" s="558"/>
      <c r="V398" s="556"/>
      <c r="W398" s="559"/>
      <c r="X398" s="560"/>
    </row>
    <row r="399" spans="1:24" ht="15.75">
      <c r="A399" s="107" t="s">
        <v>686</v>
      </c>
      <c r="B399" s="3"/>
      <c r="C399" s="3"/>
      <c r="D399" s="32">
        <f t="shared" si="10"/>
        <v>661.40000000000009</v>
      </c>
      <c r="E399" s="9">
        <v>53.3</v>
      </c>
      <c r="F399" s="9">
        <v>6</v>
      </c>
      <c r="G399" s="9">
        <v>13.2</v>
      </c>
      <c r="H399" s="9">
        <v>0</v>
      </c>
      <c r="I399" s="55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562"/>
      <c r="S399" s="556"/>
      <c r="T399" s="557"/>
      <c r="U399" s="558"/>
      <c r="V399" s="556"/>
      <c r="W399" s="559"/>
      <c r="X399" s="560"/>
    </row>
    <row r="400" spans="1:24" ht="15.75">
      <c r="A400" s="285" t="s">
        <v>33</v>
      </c>
      <c r="B400" s="3"/>
      <c r="C400" s="3"/>
      <c r="D400" s="32">
        <f t="shared" si="10"/>
        <v>822</v>
      </c>
      <c r="E400" s="9">
        <v>79.400000000000006</v>
      </c>
      <c r="F400" s="9">
        <v>0</v>
      </c>
      <c r="G400" s="9">
        <v>102</v>
      </c>
      <c r="H400" s="9">
        <v>88</v>
      </c>
      <c r="I400" s="55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555"/>
      <c r="S400" s="556"/>
      <c r="T400" s="557"/>
      <c r="U400" s="558"/>
      <c r="V400" s="556"/>
      <c r="W400" s="559"/>
      <c r="X400" s="560"/>
    </row>
    <row r="401" spans="1:24" ht="15.75">
      <c r="A401" s="285" t="s">
        <v>37</v>
      </c>
      <c r="B401" s="3"/>
      <c r="C401" s="3"/>
      <c r="D401" s="32">
        <f t="shared" si="10"/>
        <v>658.40000000000009</v>
      </c>
      <c r="E401" s="9">
        <v>104</v>
      </c>
      <c r="F401" s="9">
        <v>41</v>
      </c>
      <c r="G401" s="9">
        <v>0</v>
      </c>
      <c r="H401" s="9">
        <v>26</v>
      </c>
      <c r="I401" s="55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555"/>
      <c r="S401" s="556"/>
      <c r="T401" s="557"/>
      <c r="U401" s="558"/>
      <c r="V401" s="556"/>
      <c r="W401" s="559"/>
      <c r="X401" s="560"/>
    </row>
    <row r="402" spans="1:24" ht="15.75">
      <c r="A402" s="284" t="s">
        <v>143</v>
      </c>
      <c r="B402" s="3"/>
      <c r="C402" s="3"/>
      <c r="D402" s="32">
        <f t="shared" si="10"/>
        <v>925.30000000000018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55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561"/>
      <c r="S402" s="556"/>
      <c r="T402" s="557"/>
      <c r="U402" s="558"/>
      <c r="V402" s="556"/>
      <c r="W402" s="559"/>
      <c r="X402" s="560"/>
    </row>
    <row r="403" spans="1:24" ht="15.75">
      <c r="A403" s="284" t="s">
        <v>3646</v>
      </c>
      <c r="B403" s="3"/>
      <c r="C403" s="3"/>
      <c r="D403" s="32">
        <f t="shared" si="10"/>
        <v>693.5</v>
      </c>
      <c r="E403" s="9">
        <v>24.6</v>
      </c>
      <c r="F403" s="9">
        <v>114.5</v>
      </c>
      <c r="G403" s="9">
        <v>0</v>
      </c>
      <c r="H403" s="9">
        <v>40.5</v>
      </c>
      <c r="I403" s="55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561"/>
      <c r="S403" s="556"/>
      <c r="T403" s="557"/>
      <c r="U403" s="558"/>
      <c r="V403" s="556"/>
      <c r="W403" s="559"/>
      <c r="X403" s="560"/>
    </row>
    <row r="404" spans="1:24" ht="15.75">
      <c r="A404" s="107" t="s">
        <v>2721</v>
      </c>
      <c r="B404" s="3"/>
      <c r="C404" s="3"/>
      <c r="D404" s="32">
        <f t="shared" si="10"/>
        <v>505.8</v>
      </c>
      <c r="E404" s="9">
        <v>42</v>
      </c>
      <c r="F404" s="9">
        <v>14.3</v>
      </c>
      <c r="G404" s="9">
        <v>40.400000000000006</v>
      </c>
      <c r="H404" s="9">
        <v>93</v>
      </c>
      <c r="I404" s="55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562"/>
      <c r="S404" s="556"/>
      <c r="T404" s="557"/>
      <c r="U404" s="558"/>
      <c r="V404" s="556"/>
      <c r="W404" s="559"/>
      <c r="X404" s="560"/>
    </row>
    <row r="405" spans="1:24" ht="15.75">
      <c r="A405" s="106" t="s">
        <v>1351</v>
      </c>
      <c r="B405" s="3"/>
      <c r="C405" s="3"/>
      <c r="D405" s="32">
        <f t="shared" si="10"/>
        <v>816.2</v>
      </c>
      <c r="E405" s="9">
        <v>103.7</v>
      </c>
      <c r="F405" s="9">
        <v>30</v>
      </c>
      <c r="G405" s="9">
        <v>9.1</v>
      </c>
      <c r="H405" s="9">
        <v>82</v>
      </c>
      <c r="I405" s="55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503"/>
      <c r="S405" s="556"/>
      <c r="T405" s="557"/>
      <c r="U405" s="558"/>
      <c r="V405" s="556"/>
      <c r="W405" s="559"/>
      <c r="X405" s="560"/>
    </row>
    <row r="406" spans="1:24" ht="15.75">
      <c r="A406" s="107" t="s">
        <v>2722</v>
      </c>
      <c r="B406" s="3"/>
      <c r="C406" s="3"/>
      <c r="D406" s="32">
        <f t="shared" si="10"/>
        <v>746.69999999999993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55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562"/>
      <c r="S406" s="556"/>
      <c r="T406" s="557"/>
      <c r="U406" s="558"/>
      <c r="V406" s="556"/>
      <c r="W406" s="559"/>
      <c r="X406" s="560"/>
    </row>
    <row r="407" spans="1:24" ht="15.75">
      <c r="A407" s="284" t="s">
        <v>3647</v>
      </c>
      <c r="B407" s="3"/>
      <c r="C407" s="3"/>
      <c r="D407" s="32">
        <f t="shared" si="10"/>
        <v>960.40000000000009</v>
      </c>
      <c r="E407" s="9">
        <v>157.5</v>
      </c>
      <c r="F407" s="9">
        <v>43.1</v>
      </c>
      <c r="G407" s="9">
        <v>112.5</v>
      </c>
      <c r="H407" s="9">
        <v>27.500000000000004</v>
      </c>
      <c r="I407" s="55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561"/>
      <c r="S407" s="556"/>
      <c r="T407" s="557"/>
      <c r="U407" s="558"/>
      <c r="V407" s="556"/>
      <c r="W407" s="559"/>
      <c r="X407" s="560"/>
    </row>
    <row r="408" spans="1:24" ht="15.75">
      <c r="A408" s="107" t="s">
        <v>2727</v>
      </c>
      <c r="B408" s="3"/>
      <c r="C408" s="3"/>
      <c r="D408" s="32">
        <f t="shared" si="10"/>
        <v>511</v>
      </c>
      <c r="E408" s="9">
        <v>0</v>
      </c>
      <c r="F408" s="9">
        <v>7.5</v>
      </c>
      <c r="G408" s="9">
        <v>9.7999999999999989</v>
      </c>
      <c r="H408" s="9">
        <v>69.2</v>
      </c>
      <c r="I408" s="55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562"/>
      <c r="S408" s="556"/>
      <c r="T408" s="557"/>
      <c r="U408" s="558"/>
      <c r="V408" s="556"/>
      <c r="W408" s="559"/>
      <c r="X408" s="560"/>
    </row>
    <row r="409" spans="1:24" ht="15.75">
      <c r="A409" s="285" t="s">
        <v>1671</v>
      </c>
      <c r="B409" s="3"/>
      <c r="C409" s="3"/>
      <c r="D409" s="32">
        <f t="shared" si="10"/>
        <v>927.6</v>
      </c>
      <c r="E409" s="9">
        <v>86</v>
      </c>
      <c r="F409" s="9">
        <v>7.5</v>
      </c>
      <c r="G409" s="9">
        <v>24.8</v>
      </c>
      <c r="H409" s="9">
        <v>60</v>
      </c>
      <c r="I409" s="55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555"/>
      <c r="S409" s="556"/>
      <c r="T409" s="557"/>
      <c r="U409" s="558"/>
      <c r="V409" s="556"/>
      <c r="W409" s="559"/>
      <c r="X409" s="560"/>
    </row>
    <row r="410" spans="1:24" ht="15.75">
      <c r="A410" s="107" t="s">
        <v>180</v>
      </c>
      <c r="B410" s="3"/>
      <c r="C410" s="3"/>
      <c r="D410" s="32">
        <f t="shared" si="10"/>
        <v>592.1</v>
      </c>
      <c r="E410" s="9">
        <v>101.5</v>
      </c>
      <c r="F410" s="9">
        <v>0</v>
      </c>
      <c r="G410" s="9">
        <v>4.5</v>
      </c>
      <c r="H410" s="9">
        <v>73</v>
      </c>
      <c r="I410" s="55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562"/>
      <c r="S410" s="556"/>
      <c r="T410" s="557"/>
      <c r="U410" s="558"/>
      <c r="V410" s="556"/>
      <c r="W410" s="559"/>
      <c r="X410" s="560"/>
    </row>
    <row r="411" spans="1:24" ht="15.75">
      <c r="A411" s="107" t="s">
        <v>2710</v>
      </c>
      <c r="B411" s="3"/>
      <c r="C411" s="3"/>
      <c r="D411" s="32">
        <f t="shared" si="10"/>
        <v>1036.0999999999999</v>
      </c>
      <c r="E411" s="9">
        <v>47</v>
      </c>
      <c r="F411" s="9">
        <v>27.500000000000004</v>
      </c>
      <c r="G411" s="9">
        <v>57.1</v>
      </c>
      <c r="H411" s="9">
        <v>109.5</v>
      </c>
      <c r="I411" s="55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562"/>
      <c r="S411" s="556"/>
      <c r="T411" s="557"/>
      <c r="U411" s="558"/>
      <c r="V411" s="556"/>
      <c r="W411" s="559"/>
      <c r="X411" s="560"/>
    </row>
    <row r="412" spans="1:24" ht="15.75">
      <c r="A412" s="107" t="s">
        <v>2217</v>
      </c>
      <c r="B412" s="3"/>
      <c r="C412" s="3"/>
      <c r="D412" s="32">
        <f t="shared" si="10"/>
        <v>350.9</v>
      </c>
      <c r="E412" s="9">
        <v>3.5999999999999996</v>
      </c>
      <c r="F412" s="9">
        <v>0</v>
      </c>
      <c r="G412" s="9">
        <v>0</v>
      </c>
      <c r="H412" s="9">
        <v>0</v>
      </c>
      <c r="I412" s="55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562"/>
      <c r="S412" s="556"/>
      <c r="T412" s="557"/>
      <c r="U412" s="558"/>
      <c r="V412" s="556"/>
      <c r="W412" s="559"/>
      <c r="X412" s="560"/>
    </row>
    <row r="413" spans="1:24" ht="15.75">
      <c r="A413" s="107" t="s">
        <v>2729</v>
      </c>
      <c r="B413" s="3"/>
      <c r="C413" s="3"/>
      <c r="D413" s="32">
        <f t="shared" ref="D413:D420" si="11">SUM(E413:DZ413)</f>
        <v>525.9</v>
      </c>
      <c r="E413" s="9">
        <v>83.2</v>
      </c>
      <c r="F413" s="9">
        <v>0</v>
      </c>
      <c r="G413" s="9">
        <v>2.2000000000000002</v>
      </c>
      <c r="H413" s="9">
        <v>60.5</v>
      </c>
      <c r="I413" s="55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562"/>
      <c r="S413" s="556"/>
      <c r="T413" s="557"/>
      <c r="U413" s="558"/>
      <c r="V413" s="556"/>
      <c r="W413" s="559"/>
      <c r="X413" s="560"/>
    </row>
    <row r="414" spans="1:24" ht="15.75">
      <c r="A414" s="107" t="s">
        <v>155</v>
      </c>
      <c r="B414" s="3"/>
      <c r="C414" s="3"/>
      <c r="D414" s="32">
        <f t="shared" si="11"/>
        <v>547.4</v>
      </c>
      <c r="E414" s="9">
        <v>44.4</v>
      </c>
      <c r="F414" s="9">
        <v>0</v>
      </c>
      <c r="G414" s="9">
        <v>116</v>
      </c>
      <c r="H414" s="9">
        <v>60</v>
      </c>
      <c r="I414" s="55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562"/>
      <c r="S414" s="556"/>
      <c r="T414" s="557"/>
      <c r="U414" s="558"/>
      <c r="V414" s="556"/>
      <c r="W414" s="559"/>
      <c r="X414" s="560"/>
    </row>
    <row r="415" spans="1:24" ht="15.75">
      <c r="A415" s="284" t="s">
        <v>3648</v>
      </c>
      <c r="B415" s="3"/>
      <c r="C415" s="3"/>
      <c r="D415" s="32">
        <f t="shared" si="11"/>
        <v>1167.5</v>
      </c>
      <c r="E415" s="9">
        <v>0</v>
      </c>
      <c r="F415" s="9">
        <v>167.1</v>
      </c>
      <c r="G415" s="9">
        <v>81.8</v>
      </c>
      <c r="H415" s="9">
        <v>144.9</v>
      </c>
      <c r="I415" s="55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561"/>
      <c r="S415" s="556"/>
      <c r="T415" s="557"/>
      <c r="U415" s="558"/>
      <c r="V415" s="556"/>
      <c r="W415" s="559"/>
      <c r="X415" s="560"/>
    </row>
    <row r="416" spans="1:24" ht="15.75">
      <c r="A416" s="107" t="s">
        <v>2730</v>
      </c>
      <c r="B416" s="3"/>
      <c r="C416" s="3"/>
      <c r="D416" s="32">
        <f t="shared" si="11"/>
        <v>808</v>
      </c>
      <c r="E416" s="9">
        <v>45.5</v>
      </c>
      <c r="F416" s="9">
        <v>52</v>
      </c>
      <c r="G416" s="9">
        <v>54.6</v>
      </c>
      <c r="H416" s="9">
        <v>94.5</v>
      </c>
      <c r="I416" s="55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562"/>
      <c r="S416" s="556"/>
      <c r="T416" s="557"/>
      <c r="U416" s="558"/>
      <c r="V416" s="556"/>
      <c r="W416" s="559"/>
      <c r="X416" s="560"/>
    </row>
    <row r="417" spans="1:24" ht="15.75">
      <c r="A417" s="107" t="s">
        <v>2728</v>
      </c>
      <c r="B417" s="3"/>
      <c r="C417" s="3"/>
      <c r="D417" s="32">
        <f t="shared" si="11"/>
        <v>847.5</v>
      </c>
      <c r="E417" s="9">
        <v>87.2</v>
      </c>
      <c r="F417" s="9">
        <v>16.900000000000002</v>
      </c>
      <c r="G417" s="9">
        <v>79</v>
      </c>
      <c r="H417" s="9">
        <v>82</v>
      </c>
      <c r="I417" s="55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562"/>
      <c r="S417" s="556"/>
      <c r="T417" s="557"/>
      <c r="U417" s="558"/>
      <c r="V417" s="556"/>
      <c r="W417" s="559"/>
      <c r="X417" s="560"/>
    </row>
    <row r="418" spans="1:24" ht="15.75">
      <c r="A418" s="107" t="s">
        <v>2709</v>
      </c>
      <c r="B418" s="3"/>
      <c r="C418" s="3"/>
      <c r="D418" s="32">
        <f t="shared" si="11"/>
        <v>888.9</v>
      </c>
      <c r="E418" s="9">
        <v>84.5</v>
      </c>
      <c r="F418" s="9">
        <v>35</v>
      </c>
      <c r="G418" s="9">
        <v>44</v>
      </c>
      <c r="H418" s="9">
        <v>34.799999999999997</v>
      </c>
      <c r="I418" s="55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562"/>
      <c r="S418" s="556"/>
      <c r="T418" s="557"/>
      <c r="U418" s="558"/>
      <c r="V418" s="556"/>
      <c r="W418" s="559"/>
      <c r="X418" s="560"/>
    </row>
    <row r="419" spans="1:24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55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562"/>
      <c r="S419" s="556"/>
      <c r="T419" s="557"/>
      <c r="U419" s="558"/>
      <c r="V419" s="556"/>
      <c r="W419" s="559"/>
      <c r="X419" s="560"/>
    </row>
    <row r="420" spans="1:24" ht="15.75">
      <c r="A420" s="285" t="s">
        <v>1655</v>
      </c>
      <c r="B420" s="3"/>
      <c r="C420" s="3"/>
      <c r="D420" s="32">
        <f t="shared" si="11"/>
        <v>665.8</v>
      </c>
      <c r="E420" s="9">
        <v>55.8</v>
      </c>
      <c r="F420" s="9">
        <v>24</v>
      </c>
      <c r="G420" s="9">
        <v>19.100000000000001</v>
      </c>
      <c r="H420" s="9">
        <v>107.5</v>
      </c>
      <c r="I420" s="55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555"/>
      <c r="S420" s="556"/>
      <c r="T420" s="557"/>
      <c r="U420" s="558"/>
      <c r="V420" s="556"/>
      <c r="W420" s="559"/>
      <c r="X420" s="560"/>
    </row>
    <row r="421" spans="1:24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4" ht="15.75">
      <c r="D422" s="32"/>
      <c r="F422" s="9"/>
      <c r="G422" s="9"/>
      <c r="H422" s="9"/>
      <c r="I422" s="9"/>
    </row>
    <row r="423" spans="1:24" ht="15.75">
      <c r="D423" s="32"/>
      <c r="F423" s="9"/>
      <c r="G423" s="9"/>
      <c r="H423" s="9"/>
      <c r="I423" s="9"/>
    </row>
    <row r="424" spans="1:24" ht="20.25">
      <c r="A424" s="30" t="s">
        <v>1242</v>
      </c>
      <c r="D424" s="31" t="s">
        <v>40</v>
      </c>
      <c r="E424" s="102" t="s">
        <v>4344</v>
      </c>
      <c r="F424" s="102" t="s">
        <v>4364</v>
      </c>
      <c r="G424" s="102" t="s">
        <v>4415</v>
      </c>
      <c r="H424" s="102" t="s">
        <v>4178</v>
      </c>
      <c r="I424" s="102" t="s">
        <v>4730</v>
      </c>
      <c r="J424" s="102" t="s">
        <v>4839</v>
      </c>
      <c r="K424" s="102" t="s">
        <v>4888</v>
      </c>
    </row>
    <row r="425" spans="1:24" ht="15.75">
      <c r="A425" s="285" t="s">
        <v>1657</v>
      </c>
      <c r="B425" s="3"/>
      <c r="C425" s="3"/>
      <c r="D425" s="32">
        <f t="shared" ref="D425:D456" si="12">SUM(E425:DZ425)</f>
        <v>376.1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559">
        <v>12.4</v>
      </c>
      <c r="K425" s="559">
        <v>9.1</v>
      </c>
      <c r="L425" s="555"/>
      <c r="M425" s="555"/>
      <c r="N425" s="556"/>
      <c r="O425" s="557"/>
      <c r="P425" s="558"/>
      <c r="Q425" s="556"/>
    </row>
    <row r="426" spans="1:24" ht="15.75">
      <c r="A426" s="106" t="s">
        <v>1346</v>
      </c>
      <c r="B426" s="3"/>
      <c r="C426" s="3"/>
      <c r="D426" s="32">
        <f t="shared" si="12"/>
        <v>572.20000000000005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559">
        <v>12</v>
      </c>
      <c r="K426" s="559">
        <v>6.6000000000000005</v>
      </c>
      <c r="L426" s="503"/>
      <c r="M426" s="503"/>
      <c r="N426" s="556"/>
      <c r="O426" s="557"/>
      <c r="P426" s="558"/>
      <c r="Q426" s="556"/>
    </row>
    <row r="427" spans="1:24" ht="15.75">
      <c r="A427" s="284" t="s">
        <v>3620</v>
      </c>
      <c r="B427" s="3"/>
      <c r="C427" s="3"/>
      <c r="D427" s="32">
        <f t="shared" si="12"/>
        <v>508.7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559">
        <v>19.2</v>
      </c>
      <c r="K427" s="559">
        <v>23.900000000000002</v>
      </c>
      <c r="L427" s="561"/>
      <c r="M427" s="561"/>
      <c r="N427" s="556"/>
      <c r="O427" s="557"/>
      <c r="P427" s="558"/>
      <c r="Q427" s="556"/>
    </row>
    <row r="428" spans="1:24" ht="15.75">
      <c r="A428" s="106" t="s">
        <v>1337</v>
      </c>
      <c r="B428" s="3"/>
      <c r="C428" s="3"/>
      <c r="D428" s="32">
        <f t="shared" si="12"/>
        <v>701.1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559">
        <v>86.4</v>
      </c>
      <c r="K428" s="559">
        <v>36.200000000000003</v>
      </c>
      <c r="L428" s="503"/>
      <c r="M428" s="503"/>
      <c r="N428" s="403"/>
      <c r="O428" s="557"/>
      <c r="P428" s="558"/>
      <c r="Q428" s="556"/>
    </row>
    <row r="429" spans="1:24" ht="15.75">
      <c r="A429" s="107" t="s">
        <v>2195</v>
      </c>
      <c r="B429" s="3"/>
      <c r="C429" s="3"/>
      <c r="D429" s="32">
        <f t="shared" si="12"/>
        <v>438.74999999999994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559">
        <v>46.199999999999996</v>
      </c>
      <c r="K429" s="559">
        <v>32.5</v>
      </c>
      <c r="L429" s="562"/>
      <c r="M429" s="562"/>
      <c r="N429" s="556"/>
      <c r="O429" s="557"/>
      <c r="P429" s="558"/>
      <c r="Q429" s="556"/>
    </row>
    <row r="430" spans="1:24" ht="15.75">
      <c r="A430" s="285" t="s">
        <v>1</v>
      </c>
      <c r="B430" s="3"/>
      <c r="C430" s="3"/>
      <c r="D430" s="32">
        <f t="shared" si="12"/>
        <v>549.6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559">
        <v>103.19999999999999</v>
      </c>
      <c r="K430" s="559">
        <v>0</v>
      </c>
      <c r="L430" s="555"/>
      <c r="M430" s="555"/>
      <c r="N430" s="556"/>
      <c r="O430" s="557"/>
      <c r="P430" s="558"/>
      <c r="Q430" s="556"/>
    </row>
    <row r="431" spans="1:24" ht="15.75">
      <c r="A431" s="285" t="s">
        <v>1656</v>
      </c>
      <c r="B431" s="3"/>
      <c r="C431" s="3"/>
      <c r="D431" s="32">
        <f t="shared" si="12"/>
        <v>628.20000000000005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559">
        <v>125.1</v>
      </c>
      <c r="K431" s="559">
        <v>35</v>
      </c>
      <c r="L431" s="555"/>
      <c r="M431" s="555"/>
      <c r="N431" s="556"/>
      <c r="O431" s="557"/>
      <c r="P431" s="558"/>
      <c r="Q431" s="556"/>
    </row>
    <row r="432" spans="1:24" ht="15.75">
      <c r="A432" s="285" t="s">
        <v>1664</v>
      </c>
      <c r="B432" s="3"/>
      <c r="C432" s="3"/>
      <c r="D432" s="32">
        <f t="shared" si="12"/>
        <v>677.5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559">
        <v>131.39999999999998</v>
      </c>
      <c r="K432" s="559">
        <v>30</v>
      </c>
      <c r="L432" s="555"/>
      <c r="M432" s="555"/>
      <c r="N432" s="556"/>
      <c r="O432" s="557"/>
      <c r="P432" s="558"/>
      <c r="Q432" s="556"/>
    </row>
    <row r="433" spans="1:17" ht="15.75">
      <c r="A433" s="284" t="s">
        <v>3621</v>
      </c>
      <c r="B433" s="3"/>
      <c r="C433" s="3"/>
      <c r="D433" s="32">
        <f t="shared" si="12"/>
        <v>654.69999999999993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559">
        <v>88.8</v>
      </c>
      <c r="K433" s="559">
        <v>0</v>
      </c>
      <c r="L433" s="561"/>
      <c r="M433" s="561"/>
      <c r="N433" s="556"/>
      <c r="O433" s="557"/>
      <c r="P433" s="558"/>
      <c r="Q433" s="556"/>
    </row>
    <row r="434" spans="1:17" ht="15.75">
      <c r="A434" s="107" t="s">
        <v>2717</v>
      </c>
      <c r="B434" s="3"/>
      <c r="C434" s="3"/>
      <c r="D434" s="32">
        <f t="shared" si="12"/>
        <v>422.9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559">
        <v>11</v>
      </c>
      <c r="K434" s="559">
        <v>43.8</v>
      </c>
      <c r="L434" s="562"/>
      <c r="M434" s="562"/>
      <c r="N434" s="556"/>
      <c r="O434" s="557"/>
      <c r="P434" s="558"/>
      <c r="Q434" s="556"/>
    </row>
    <row r="435" spans="1:17" ht="15.75">
      <c r="A435" s="107" t="s">
        <v>3622</v>
      </c>
      <c r="B435" s="3"/>
      <c r="C435" s="3"/>
      <c r="D435" s="32">
        <f t="shared" si="12"/>
        <v>550.9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559">
        <v>106.39999999999999</v>
      </c>
      <c r="K435" s="559">
        <v>5.5</v>
      </c>
      <c r="L435" s="562"/>
      <c r="M435" s="562"/>
      <c r="N435" s="556"/>
      <c r="O435" s="557"/>
      <c r="P435" s="558"/>
      <c r="Q435" s="556"/>
    </row>
    <row r="436" spans="1:17" ht="15.75">
      <c r="A436" s="106" t="s">
        <v>1342</v>
      </c>
      <c r="B436" s="3"/>
      <c r="C436" s="3"/>
      <c r="D436" s="32">
        <f t="shared" si="12"/>
        <v>467.9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559">
        <v>39.6</v>
      </c>
      <c r="K436" s="559">
        <v>1.4</v>
      </c>
      <c r="L436" s="503"/>
      <c r="M436" s="503"/>
      <c r="N436" s="556"/>
      <c r="O436" s="557"/>
      <c r="P436" s="558"/>
      <c r="Q436" s="556"/>
    </row>
    <row r="437" spans="1:17" ht="15.75">
      <c r="A437" s="107" t="s">
        <v>2848</v>
      </c>
      <c r="B437" s="3"/>
      <c r="C437" s="3"/>
      <c r="D437" s="32">
        <f t="shared" si="12"/>
        <v>525.5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559">
        <v>37.799999999999997</v>
      </c>
      <c r="K437" s="559">
        <v>14.3</v>
      </c>
      <c r="L437" s="562"/>
      <c r="M437" s="562"/>
      <c r="N437" s="556"/>
      <c r="O437" s="557"/>
      <c r="P437" s="558"/>
      <c r="Q437" s="556"/>
    </row>
    <row r="438" spans="1:17" ht="15.75">
      <c r="A438" s="107" t="s">
        <v>675</v>
      </c>
      <c r="B438" s="3"/>
      <c r="C438" s="3"/>
      <c r="D438" s="32">
        <f t="shared" si="12"/>
        <v>452.1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559">
        <v>135.39999999999998</v>
      </c>
      <c r="K438" s="559">
        <v>5.5</v>
      </c>
      <c r="L438" s="562"/>
      <c r="M438" s="562"/>
      <c r="N438" s="556"/>
      <c r="O438" s="557"/>
      <c r="P438" s="558"/>
      <c r="Q438" s="556"/>
    </row>
    <row r="439" spans="1:17" ht="15.75">
      <c r="A439" s="107" t="s">
        <v>2707</v>
      </c>
      <c r="B439" s="3"/>
      <c r="C439" s="3"/>
      <c r="D439" s="32">
        <f t="shared" si="12"/>
        <v>619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559">
        <v>126.19999999999999</v>
      </c>
      <c r="K439" s="559">
        <v>38.9</v>
      </c>
      <c r="L439" s="562"/>
      <c r="M439" s="562"/>
      <c r="N439" s="556"/>
      <c r="O439" s="557"/>
      <c r="P439" s="558"/>
      <c r="Q439" s="556"/>
    </row>
    <row r="440" spans="1:17" ht="15.75">
      <c r="A440" s="284" t="s">
        <v>3623</v>
      </c>
      <c r="B440" s="3"/>
      <c r="C440" s="3"/>
      <c r="D440" s="32">
        <f t="shared" si="12"/>
        <v>558.49999999999989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559">
        <v>50.900000000000006</v>
      </c>
      <c r="K440" s="559">
        <v>12</v>
      </c>
      <c r="L440" s="561"/>
      <c r="M440" s="561"/>
      <c r="N440" s="556"/>
      <c r="O440" s="557"/>
      <c r="P440" s="558"/>
      <c r="Q440" s="556"/>
    </row>
    <row r="441" spans="1:17" ht="15.75">
      <c r="A441" s="285" t="s">
        <v>1653</v>
      </c>
      <c r="B441" s="3"/>
      <c r="C441" s="3"/>
      <c r="D441" s="32">
        <f t="shared" si="12"/>
        <v>726.2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559">
        <v>111.5</v>
      </c>
      <c r="K441" s="559">
        <v>36</v>
      </c>
      <c r="L441" s="555"/>
      <c r="M441" s="555"/>
      <c r="N441" s="556"/>
      <c r="O441" s="557"/>
      <c r="P441" s="558"/>
      <c r="Q441" s="556"/>
    </row>
    <row r="442" spans="1:17" ht="15.75">
      <c r="A442" s="107" t="s">
        <v>2196</v>
      </c>
      <c r="B442" s="3"/>
      <c r="C442" s="3"/>
      <c r="D442" s="32">
        <f t="shared" si="12"/>
        <v>587.9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559">
        <v>54.800000000000004</v>
      </c>
      <c r="K442" s="559">
        <v>1.1000000000000001</v>
      </c>
      <c r="L442" s="562"/>
      <c r="M442" s="562"/>
      <c r="N442" s="556"/>
      <c r="O442" s="557"/>
      <c r="P442" s="558"/>
      <c r="Q442" s="556"/>
    </row>
    <row r="443" spans="1:17" ht="15.75">
      <c r="A443" s="107" t="s">
        <v>153</v>
      </c>
      <c r="B443" s="3"/>
      <c r="C443" s="3"/>
      <c r="D443" s="32">
        <f t="shared" si="12"/>
        <v>224.29999999999995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559">
        <v>0</v>
      </c>
      <c r="K443" s="559">
        <v>0</v>
      </c>
      <c r="L443" s="562"/>
      <c r="M443" s="562"/>
      <c r="N443" s="556"/>
      <c r="O443" s="557"/>
      <c r="P443" s="558"/>
      <c r="Q443" s="556"/>
    </row>
    <row r="444" spans="1:17" ht="15.75">
      <c r="A444" s="285" t="s">
        <v>1665</v>
      </c>
      <c r="B444" s="3"/>
      <c r="C444" s="3"/>
      <c r="D444" s="32">
        <f t="shared" si="12"/>
        <v>489.9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559">
        <v>99</v>
      </c>
      <c r="K444" s="559">
        <v>0</v>
      </c>
      <c r="L444" s="555"/>
      <c r="M444" s="555"/>
      <c r="N444" s="556"/>
      <c r="O444" s="557"/>
      <c r="P444" s="558"/>
      <c r="Q444" s="556"/>
    </row>
    <row r="445" spans="1:17" ht="15.75">
      <c r="A445" s="284" t="s">
        <v>3624</v>
      </c>
      <c r="B445" s="3"/>
      <c r="C445" s="3"/>
      <c r="D445" s="32">
        <f t="shared" si="12"/>
        <v>592.30000000000007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559">
        <v>111.2</v>
      </c>
      <c r="K445" s="559">
        <v>68.2</v>
      </c>
      <c r="L445" s="561"/>
      <c r="M445" s="561"/>
      <c r="N445" s="556"/>
      <c r="O445" s="557"/>
      <c r="P445" s="558"/>
      <c r="Q445" s="556"/>
    </row>
    <row r="446" spans="1:17" ht="15.75">
      <c r="A446" s="107" t="s">
        <v>2212</v>
      </c>
      <c r="B446" s="3"/>
      <c r="C446" s="3"/>
      <c r="D446" s="32">
        <f t="shared" si="12"/>
        <v>238.40000000000003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559">
        <v>21</v>
      </c>
      <c r="K446" s="559">
        <v>12</v>
      </c>
      <c r="L446" s="562"/>
      <c r="M446" s="562"/>
      <c r="N446" s="556"/>
      <c r="O446" s="557"/>
      <c r="P446" s="558"/>
      <c r="Q446" s="556"/>
    </row>
    <row r="447" spans="1:17" ht="15.75">
      <c r="A447" s="284" t="s">
        <v>3625</v>
      </c>
      <c r="B447" s="3"/>
      <c r="C447" s="3"/>
      <c r="D447" s="32">
        <f t="shared" si="12"/>
        <v>459.2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559">
        <v>117.7</v>
      </c>
      <c r="K447" s="559">
        <v>0</v>
      </c>
      <c r="L447" s="561"/>
      <c r="M447" s="561"/>
      <c r="N447" s="556"/>
      <c r="O447" s="557"/>
      <c r="P447" s="558"/>
      <c r="Q447" s="556"/>
    </row>
    <row r="448" spans="1:17" ht="15.75">
      <c r="A448" s="107" t="s">
        <v>2720</v>
      </c>
      <c r="B448" s="3"/>
      <c r="C448" s="3"/>
      <c r="D448" s="32">
        <f t="shared" si="12"/>
        <v>688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559">
        <v>124.5</v>
      </c>
      <c r="K448" s="559">
        <v>31.3</v>
      </c>
      <c r="L448" s="562"/>
      <c r="M448" s="562"/>
      <c r="N448" s="556"/>
      <c r="O448" s="557"/>
      <c r="P448" s="558"/>
      <c r="Q448" s="556"/>
    </row>
    <row r="449" spans="1:17" ht="15.75">
      <c r="A449" s="285" t="s">
        <v>1661</v>
      </c>
      <c r="B449" s="3"/>
      <c r="C449" s="3"/>
      <c r="D449" s="32">
        <f t="shared" si="12"/>
        <v>690.7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559">
        <v>64.199999999999989</v>
      </c>
      <c r="K449" s="559">
        <v>35</v>
      </c>
      <c r="L449" s="555"/>
      <c r="M449" s="555"/>
      <c r="N449" s="556"/>
      <c r="O449" s="557"/>
      <c r="P449" s="558"/>
      <c r="Q449" s="556"/>
    </row>
    <row r="450" spans="1:17" ht="15.75">
      <c r="A450" s="285" t="s">
        <v>11</v>
      </c>
      <c r="B450" s="3"/>
      <c r="C450" s="3"/>
      <c r="D450" s="32">
        <f t="shared" si="12"/>
        <v>520.20000000000005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559">
        <v>94.5</v>
      </c>
      <c r="K450" s="559">
        <v>1.1000000000000001</v>
      </c>
      <c r="L450" s="555"/>
      <c r="M450" s="555"/>
      <c r="N450" s="556"/>
      <c r="O450" s="557"/>
      <c r="P450" s="558"/>
      <c r="Q450" s="556"/>
    </row>
    <row r="451" spans="1:17" ht="15.75">
      <c r="A451" s="107" t="s">
        <v>2197</v>
      </c>
      <c r="B451" s="3"/>
      <c r="C451" s="3"/>
      <c r="D451" s="32">
        <f t="shared" si="12"/>
        <v>215.10000000000002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559">
        <v>0</v>
      </c>
      <c r="K451" s="559">
        <v>20.8</v>
      </c>
      <c r="L451" s="562"/>
      <c r="M451" s="562"/>
      <c r="N451" s="556"/>
      <c r="O451" s="557"/>
      <c r="P451" s="558"/>
      <c r="Q451" s="556"/>
    </row>
    <row r="452" spans="1:17" ht="15.75">
      <c r="A452" s="285" t="s">
        <v>1666</v>
      </c>
      <c r="B452" s="3"/>
      <c r="C452" s="3"/>
      <c r="D452" s="32">
        <f t="shared" si="12"/>
        <v>670.8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559">
        <v>116.9</v>
      </c>
      <c r="K452" s="559">
        <v>1.5</v>
      </c>
      <c r="L452" s="555"/>
      <c r="M452" s="555"/>
      <c r="N452" s="556"/>
      <c r="O452" s="557"/>
      <c r="P452" s="558"/>
      <c r="Q452" s="556"/>
    </row>
    <row r="453" spans="1:17" ht="15.75">
      <c r="A453" s="106" t="s">
        <v>1344</v>
      </c>
      <c r="B453" s="3"/>
      <c r="C453" s="3"/>
      <c r="D453" s="32">
        <f t="shared" si="12"/>
        <v>578.80000000000007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559">
        <v>29.700000000000003</v>
      </c>
      <c r="K453" s="559">
        <v>32.6</v>
      </c>
      <c r="L453" s="503"/>
      <c r="M453" s="503"/>
      <c r="N453" s="556"/>
      <c r="O453" s="557"/>
      <c r="P453" s="558"/>
      <c r="Q453" s="556"/>
    </row>
    <row r="454" spans="1:17" ht="15.75">
      <c r="A454" s="107" t="s">
        <v>633</v>
      </c>
      <c r="B454" s="3"/>
      <c r="C454" s="3"/>
      <c r="D454" s="32">
        <f t="shared" si="12"/>
        <v>345.29999999999995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559">
        <v>31.200000000000003</v>
      </c>
      <c r="K454" s="559">
        <v>0</v>
      </c>
      <c r="L454" s="562"/>
      <c r="M454" s="562"/>
      <c r="N454" s="556"/>
      <c r="O454" s="557"/>
      <c r="P454" s="558"/>
      <c r="Q454" s="556"/>
    </row>
    <row r="455" spans="1:17" ht="15.75">
      <c r="A455" s="285" t="s">
        <v>1658</v>
      </c>
      <c r="B455" s="3"/>
      <c r="C455" s="3"/>
      <c r="D455" s="32">
        <f t="shared" si="12"/>
        <v>607.1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559">
        <v>75.300000000000011</v>
      </c>
      <c r="K455" s="559">
        <v>175.8</v>
      </c>
      <c r="L455" s="555"/>
      <c r="M455" s="555"/>
      <c r="N455" s="556"/>
      <c r="O455" s="557"/>
      <c r="P455" s="558"/>
      <c r="Q455" s="556"/>
    </row>
    <row r="456" spans="1:17" ht="15.75">
      <c r="A456" s="107" t="s">
        <v>2716</v>
      </c>
      <c r="B456" s="3"/>
      <c r="C456" s="3"/>
      <c r="D456" s="32">
        <f t="shared" si="12"/>
        <v>611.29999999999995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559">
        <v>19.2</v>
      </c>
      <c r="K456" s="559">
        <v>37.5</v>
      </c>
      <c r="L456" s="562"/>
      <c r="M456" s="562"/>
      <c r="N456" s="556"/>
      <c r="O456" s="557"/>
      <c r="P456" s="558"/>
      <c r="Q456" s="556"/>
    </row>
    <row r="457" spans="1:17" ht="15.75">
      <c r="A457" s="284" t="s">
        <v>3626</v>
      </c>
      <c r="B457" s="3"/>
      <c r="C457" s="3"/>
      <c r="D457" s="32">
        <f t="shared" ref="D457:D488" si="13">SUM(E457:DZ457)</f>
        <v>575.80000000000007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559">
        <v>73.5</v>
      </c>
      <c r="K457" s="559">
        <v>35</v>
      </c>
      <c r="L457" s="561"/>
      <c r="M457" s="561"/>
      <c r="N457" s="556"/>
      <c r="O457" s="557"/>
      <c r="P457" s="558"/>
      <c r="Q457" s="556"/>
    </row>
    <row r="458" spans="1:17" ht="15.75">
      <c r="A458" s="107" t="s">
        <v>687</v>
      </c>
      <c r="B458" s="3"/>
      <c r="C458" s="3"/>
      <c r="D458" s="32">
        <f t="shared" si="13"/>
        <v>515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559">
        <v>118.5</v>
      </c>
      <c r="K458" s="559">
        <v>1.4</v>
      </c>
      <c r="L458" s="562"/>
      <c r="M458" s="562"/>
      <c r="N458" s="556"/>
      <c r="O458" s="557"/>
      <c r="P458" s="558"/>
      <c r="Q458" s="556"/>
    </row>
    <row r="459" spans="1:17" ht="15.75">
      <c r="A459" s="107" t="s">
        <v>639</v>
      </c>
      <c r="B459" s="3"/>
      <c r="C459" s="3"/>
      <c r="D459" s="32">
        <f t="shared" si="13"/>
        <v>494.2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559">
        <v>88.9</v>
      </c>
      <c r="K459" s="559">
        <v>13.2</v>
      </c>
      <c r="L459" s="562"/>
      <c r="M459" s="562"/>
      <c r="N459" s="556"/>
      <c r="O459" s="557"/>
      <c r="P459" s="558"/>
      <c r="Q459" s="556"/>
    </row>
    <row r="460" spans="1:17" ht="15.75">
      <c r="A460" s="284" t="s">
        <v>3655</v>
      </c>
      <c r="B460" s="3"/>
      <c r="C460" s="3"/>
      <c r="D460" s="32">
        <f t="shared" si="13"/>
        <v>607.9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559">
        <v>133.69999999999999</v>
      </c>
      <c r="K460" s="559">
        <v>81.899999999999991</v>
      </c>
      <c r="L460" s="561"/>
      <c r="M460" s="561"/>
      <c r="N460" s="556"/>
      <c r="O460" s="557"/>
      <c r="P460" s="558"/>
      <c r="Q460" s="556"/>
    </row>
    <row r="461" spans="1:17" ht="15.75">
      <c r="A461" s="285" t="s">
        <v>15</v>
      </c>
      <c r="B461" s="3"/>
      <c r="C461" s="3"/>
      <c r="D461" s="32">
        <f t="shared" si="13"/>
        <v>548.20000000000005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559">
        <v>0</v>
      </c>
      <c r="K461" s="559">
        <v>35</v>
      </c>
      <c r="L461" s="555"/>
      <c r="M461" s="555"/>
      <c r="N461" s="556"/>
      <c r="O461" s="557"/>
      <c r="P461" s="558"/>
      <c r="Q461" s="556"/>
    </row>
    <row r="462" spans="1:17" ht="15.75">
      <c r="A462" s="107" t="s">
        <v>2725</v>
      </c>
      <c r="B462" s="3"/>
      <c r="C462" s="3"/>
      <c r="D462" s="32">
        <f t="shared" si="13"/>
        <v>549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559">
        <v>37.799999999999997</v>
      </c>
      <c r="K462" s="559">
        <v>95.399999999999991</v>
      </c>
      <c r="L462" s="562"/>
      <c r="M462" s="562"/>
      <c r="N462" s="556"/>
      <c r="O462" s="557"/>
      <c r="P462" s="558"/>
      <c r="Q462" s="556"/>
    </row>
    <row r="463" spans="1:17" ht="15.75">
      <c r="A463" s="284" t="s">
        <v>3627</v>
      </c>
      <c r="B463" s="3"/>
      <c r="C463" s="3"/>
      <c r="D463" s="32">
        <f t="shared" si="13"/>
        <v>766.2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559">
        <v>178.6</v>
      </c>
      <c r="K463" s="559">
        <v>22.4</v>
      </c>
      <c r="L463" s="561"/>
      <c r="M463" s="561"/>
      <c r="N463" s="556"/>
      <c r="O463" s="557"/>
      <c r="P463" s="558"/>
      <c r="Q463" s="556"/>
    </row>
    <row r="464" spans="1:17" ht="15.75">
      <c r="A464" s="107" t="s">
        <v>2216</v>
      </c>
      <c r="B464" s="3"/>
      <c r="C464" s="3"/>
      <c r="D464" s="32">
        <f t="shared" si="13"/>
        <v>662.99999999999989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559">
        <v>93.3</v>
      </c>
      <c r="K464" s="559">
        <v>36.299999999999997</v>
      </c>
      <c r="L464" s="562"/>
      <c r="M464" s="562"/>
      <c r="N464" s="556"/>
      <c r="O464" s="557"/>
      <c r="P464" s="558"/>
      <c r="Q464" s="556"/>
    </row>
    <row r="465" spans="1:17" ht="15.75">
      <c r="A465" s="284" t="s">
        <v>3628</v>
      </c>
      <c r="B465" s="3"/>
      <c r="C465" s="3"/>
      <c r="D465" s="32">
        <f t="shared" si="13"/>
        <v>542.4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559">
        <v>100.5</v>
      </c>
      <c r="K465" s="559">
        <v>42</v>
      </c>
      <c r="L465" s="561"/>
      <c r="M465" s="561"/>
      <c r="N465" s="556"/>
      <c r="O465" s="557"/>
      <c r="P465" s="558"/>
      <c r="Q465" s="556"/>
    </row>
    <row r="466" spans="1:17" ht="15.75">
      <c r="A466" s="285" t="s">
        <v>1654</v>
      </c>
      <c r="B466" s="3"/>
      <c r="C466" s="3"/>
      <c r="D466" s="32">
        <f t="shared" si="13"/>
        <v>802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559">
        <v>37.1</v>
      </c>
      <c r="K466" s="559">
        <v>78.100000000000009</v>
      </c>
      <c r="L466" s="555"/>
      <c r="M466" s="555"/>
      <c r="N466" s="556"/>
      <c r="O466" s="557"/>
      <c r="P466" s="558"/>
      <c r="Q466" s="556"/>
    </row>
    <row r="467" spans="1:17" ht="15.75">
      <c r="A467" s="285" t="s">
        <v>17</v>
      </c>
      <c r="B467" s="3"/>
      <c r="C467" s="3"/>
      <c r="D467" s="32">
        <f t="shared" si="13"/>
        <v>667.8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559">
        <v>85.399999999999991</v>
      </c>
      <c r="K467" s="559">
        <v>32.5</v>
      </c>
      <c r="L467" s="555"/>
      <c r="M467" s="555"/>
      <c r="N467" s="556"/>
      <c r="O467" s="557"/>
      <c r="P467" s="558"/>
      <c r="Q467" s="556"/>
    </row>
    <row r="468" spans="1:17" ht="15.75">
      <c r="A468" s="284" t="s">
        <v>3629</v>
      </c>
      <c r="B468" s="3"/>
      <c r="C468" s="3"/>
      <c r="D468" s="32">
        <f t="shared" si="13"/>
        <v>505.6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559">
        <v>43.5</v>
      </c>
      <c r="K468" s="559">
        <v>27.500000000000004</v>
      </c>
      <c r="L468" s="561"/>
      <c r="M468" s="561"/>
      <c r="N468" s="556"/>
      <c r="O468" s="557"/>
      <c r="P468" s="558"/>
      <c r="Q468" s="556"/>
    </row>
    <row r="469" spans="1:17" ht="15.75">
      <c r="A469" s="107" t="s">
        <v>162</v>
      </c>
      <c r="B469" s="3"/>
      <c r="C469" s="3"/>
      <c r="D469" s="32">
        <f t="shared" si="13"/>
        <v>691.5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559">
        <v>43.5</v>
      </c>
      <c r="K469" s="559">
        <v>1.5</v>
      </c>
      <c r="L469" s="562"/>
      <c r="M469" s="562"/>
      <c r="N469" s="556"/>
      <c r="O469" s="557"/>
      <c r="P469" s="558"/>
      <c r="Q469" s="556"/>
    </row>
    <row r="470" spans="1:17" ht="15.75">
      <c r="A470" s="107" t="s">
        <v>2201</v>
      </c>
      <c r="B470" s="3"/>
      <c r="C470" s="3"/>
      <c r="D470" s="32">
        <f t="shared" si="13"/>
        <v>291.60000000000002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559">
        <v>42.9</v>
      </c>
      <c r="K470" s="559">
        <v>30</v>
      </c>
      <c r="L470" s="562"/>
      <c r="M470" s="562"/>
      <c r="N470" s="556"/>
      <c r="O470" s="557"/>
      <c r="P470" s="558"/>
      <c r="Q470" s="556"/>
    </row>
    <row r="471" spans="1:17" ht="15.75">
      <c r="A471" s="284" t="s">
        <v>3630</v>
      </c>
      <c r="B471" s="3"/>
      <c r="C471" s="3"/>
      <c r="D471" s="32">
        <f t="shared" si="13"/>
        <v>333.90000000000003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559">
        <v>0</v>
      </c>
      <c r="K471" s="559">
        <v>8.8000000000000007</v>
      </c>
      <c r="L471" s="561"/>
      <c r="M471" s="561"/>
      <c r="N471" s="556"/>
      <c r="O471" s="557"/>
      <c r="P471" s="558"/>
      <c r="Q471" s="556"/>
    </row>
    <row r="472" spans="1:17" ht="15.75">
      <c r="A472" s="107" t="s">
        <v>2719</v>
      </c>
      <c r="B472" s="3"/>
      <c r="C472" s="3"/>
      <c r="D472" s="32">
        <f t="shared" si="13"/>
        <v>713.29999999999984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559">
        <v>107.9</v>
      </c>
      <c r="K472" s="559">
        <v>32.5</v>
      </c>
      <c r="L472" s="562"/>
      <c r="M472" s="562"/>
      <c r="N472" s="556"/>
      <c r="O472" s="557"/>
      <c r="P472" s="558"/>
      <c r="Q472" s="556"/>
    </row>
    <row r="473" spans="1:17" ht="15.75">
      <c r="A473" s="107" t="s">
        <v>2220</v>
      </c>
      <c r="B473" s="3"/>
      <c r="C473" s="3"/>
      <c r="D473" s="32">
        <f t="shared" si="13"/>
        <v>510.8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559">
        <v>88.2</v>
      </c>
      <c r="K473" s="559">
        <v>42.4</v>
      </c>
      <c r="L473" s="562"/>
      <c r="M473" s="562"/>
      <c r="N473" s="556"/>
      <c r="O473" s="557"/>
      <c r="P473" s="558"/>
      <c r="Q473" s="556"/>
    </row>
    <row r="474" spans="1:17" ht="15.75">
      <c r="A474" s="107" t="s">
        <v>2711</v>
      </c>
      <c r="B474" s="3"/>
      <c r="C474" s="3"/>
      <c r="D474" s="32">
        <f t="shared" si="13"/>
        <v>484.9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559">
        <v>104.8</v>
      </c>
      <c r="K474" s="559">
        <v>35</v>
      </c>
      <c r="L474" s="562"/>
      <c r="M474" s="562"/>
      <c r="N474" s="556"/>
      <c r="O474" s="557"/>
      <c r="P474" s="558"/>
      <c r="Q474" s="556"/>
    </row>
    <row r="475" spans="1:17" ht="15.75">
      <c r="A475" s="284" t="s">
        <v>3631</v>
      </c>
      <c r="B475" s="3"/>
      <c r="C475" s="3"/>
      <c r="D475" s="32">
        <f t="shared" si="13"/>
        <v>395.9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559">
        <v>59</v>
      </c>
      <c r="K475" s="559">
        <v>0</v>
      </c>
      <c r="L475" s="561"/>
      <c r="M475" s="561"/>
      <c r="N475" s="556"/>
      <c r="O475" s="557"/>
      <c r="P475" s="558"/>
      <c r="Q475" s="556"/>
    </row>
    <row r="476" spans="1:17" ht="15.75">
      <c r="A476" s="107" t="s">
        <v>2200</v>
      </c>
      <c r="B476" s="3"/>
      <c r="C476" s="3"/>
      <c r="D476" s="32">
        <f t="shared" si="13"/>
        <v>272.8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559">
        <v>29.700000000000003</v>
      </c>
      <c r="K476" s="559">
        <v>0</v>
      </c>
      <c r="L476" s="562"/>
      <c r="M476" s="562"/>
      <c r="N476" s="556"/>
      <c r="O476" s="557"/>
      <c r="P476" s="558"/>
      <c r="Q476" s="556"/>
    </row>
    <row r="477" spans="1:17" ht="15.75">
      <c r="A477" s="284" t="s">
        <v>3632</v>
      </c>
      <c r="B477" s="3"/>
      <c r="C477" s="3"/>
      <c r="D477" s="32">
        <f t="shared" si="13"/>
        <v>565.9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559">
        <v>106.49999999999999</v>
      </c>
      <c r="K477" s="559">
        <v>15.399999999999999</v>
      </c>
      <c r="L477" s="561"/>
      <c r="M477" s="561"/>
      <c r="N477" s="556"/>
      <c r="O477" s="557"/>
      <c r="P477" s="558"/>
      <c r="Q477" s="556"/>
    </row>
    <row r="478" spans="1:17" ht="15.75">
      <c r="A478" s="107" t="s">
        <v>2733</v>
      </c>
      <c r="B478" s="3"/>
      <c r="C478" s="3"/>
      <c r="D478" s="32">
        <f t="shared" si="13"/>
        <v>428.8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559">
        <v>25.5</v>
      </c>
      <c r="K478" s="559">
        <v>0</v>
      </c>
      <c r="L478" s="562"/>
      <c r="M478" s="562"/>
      <c r="N478" s="556"/>
      <c r="O478" s="557"/>
      <c r="P478" s="558"/>
      <c r="Q478" s="556"/>
    </row>
    <row r="479" spans="1:17" ht="15.75">
      <c r="A479" s="107" t="s">
        <v>704</v>
      </c>
      <c r="B479" s="3"/>
      <c r="C479" s="3"/>
      <c r="D479" s="32">
        <f t="shared" si="13"/>
        <v>525.90000000000009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559">
        <v>0</v>
      </c>
      <c r="K479" s="559">
        <v>1.5</v>
      </c>
      <c r="L479" s="562"/>
      <c r="M479" s="562"/>
      <c r="N479" s="556"/>
      <c r="O479" s="557"/>
      <c r="P479" s="558"/>
      <c r="Q479" s="556"/>
    </row>
    <row r="480" spans="1:17" ht="15.75">
      <c r="A480" s="107" t="s">
        <v>2732</v>
      </c>
      <c r="B480" s="3"/>
      <c r="C480" s="3"/>
      <c r="D480" s="32">
        <f t="shared" si="13"/>
        <v>493.20000000000005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559">
        <v>118.20000000000002</v>
      </c>
      <c r="K480" s="559">
        <v>73.400000000000006</v>
      </c>
      <c r="L480" s="562"/>
      <c r="M480" s="562"/>
      <c r="N480" s="556"/>
      <c r="O480" s="557"/>
      <c r="P480" s="558"/>
      <c r="Q480" s="556"/>
    </row>
    <row r="481" spans="1:17" ht="15.75">
      <c r="A481" s="285" t="s">
        <v>2325</v>
      </c>
      <c r="B481" s="3"/>
      <c r="C481" s="3"/>
      <c r="D481" s="32">
        <f t="shared" si="13"/>
        <v>707.6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559">
        <v>93.5</v>
      </c>
      <c r="K481" s="559">
        <v>82.5</v>
      </c>
      <c r="L481" s="555"/>
      <c r="M481" s="555"/>
      <c r="N481" s="556"/>
      <c r="O481" s="557"/>
      <c r="P481" s="558"/>
      <c r="Q481" s="556"/>
    </row>
    <row r="482" spans="1:17" ht="15.75">
      <c r="A482" s="107" t="s">
        <v>3633</v>
      </c>
      <c r="B482" s="3"/>
      <c r="C482" s="3"/>
      <c r="D482" s="32">
        <f t="shared" si="13"/>
        <v>603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559">
        <v>58.7</v>
      </c>
      <c r="K482" s="559">
        <v>32.5</v>
      </c>
      <c r="L482" s="562"/>
      <c r="M482" s="562"/>
      <c r="N482" s="556"/>
      <c r="O482" s="557"/>
      <c r="P482" s="558"/>
      <c r="Q482" s="556"/>
    </row>
    <row r="483" spans="1:17" ht="15.75">
      <c r="A483" s="107" t="s">
        <v>2715</v>
      </c>
      <c r="B483" s="3"/>
      <c r="C483" s="3"/>
      <c r="D483" s="32">
        <f t="shared" si="13"/>
        <v>668.8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559">
        <v>54.899999999999991</v>
      </c>
      <c r="K483" s="559">
        <v>50.8</v>
      </c>
      <c r="L483" s="562"/>
      <c r="M483" s="562"/>
      <c r="N483" s="556"/>
      <c r="O483" s="557"/>
      <c r="P483" s="558"/>
      <c r="Q483" s="556"/>
    </row>
    <row r="484" spans="1:17" ht="15.75">
      <c r="A484" s="107" t="s">
        <v>700</v>
      </c>
      <c r="B484" s="3"/>
      <c r="C484" s="3"/>
      <c r="D484" s="32">
        <f t="shared" si="13"/>
        <v>271.90000000000003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559">
        <v>4.4000000000000004</v>
      </c>
      <c r="K484" s="559">
        <v>54.6</v>
      </c>
      <c r="L484" s="562"/>
      <c r="M484" s="562"/>
      <c r="N484" s="556"/>
      <c r="O484" s="557"/>
      <c r="P484" s="558"/>
      <c r="Q484" s="556"/>
    </row>
    <row r="485" spans="1:17" ht="15.75" customHeight="1">
      <c r="A485" s="284" t="s">
        <v>21</v>
      </c>
      <c r="B485" s="3"/>
      <c r="C485" s="3"/>
      <c r="D485" s="32">
        <f t="shared" si="13"/>
        <v>560.1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559">
        <v>79</v>
      </c>
      <c r="K485" s="559">
        <v>1.1000000000000001</v>
      </c>
      <c r="L485" s="561"/>
      <c r="M485" s="561"/>
      <c r="N485" s="556"/>
      <c r="O485" s="557"/>
      <c r="P485" s="558"/>
      <c r="Q485" s="556"/>
    </row>
    <row r="486" spans="1:17" ht="15.75" customHeight="1">
      <c r="A486" s="107" t="s">
        <v>141</v>
      </c>
      <c r="B486" s="3"/>
      <c r="C486" s="3"/>
      <c r="D486" s="32">
        <f t="shared" si="13"/>
        <v>787.39999999999986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559">
        <v>227.3</v>
      </c>
      <c r="K486" s="559">
        <v>31.3</v>
      </c>
      <c r="L486" s="562"/>
      <c r="M486" s="562"/>
      <c r="N486" s="556"/>
      <c r="O486" s="557"/>
      <c r="P486" s="558"/>
      <c r="Q486" s="556"/>
    </row>
    <row r="487" spans="1:17" ht="15.75" customHeight="1">
      <c r="A487" s="107" t="s">
        <v>2193</v>
      </c>
      <c r="B487" s="3"/>
      <c r="C487" s="3"/>
      <c r="D487" s="32">
        <f t="shared" si="13"/>
        <v>697.1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559">
        <v>109</v>
      </c>
      <c r="K487" s="559">
        <v>92.399999999999991</v>
      </c>
      <c r="L487" s="562"/>
      <c r="M487" s="562"/>
      <c r="N487" s="556"/>
      <c r="O487" s="557"/>
      <c r="P487" s="558"/>
      <c r="Q487" s="556"/>
    </row>
    <row r="488" spans="1:17" s="30" customFormat="1" ht="15.75" customHeight="1">
      <c r="A488" s="285" t="s">
        <v>1667</v>
      </c>
      <c r="B488" s="3"/>
      <c r="C488" s="3"/>
      <c r="D488" s="32">
        <f t="shared" si="13"/>
        <v>539.59999999999991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559">
        <v>114.19999999999999</v>
      </c>
      <c r="K488" s="559">
        <v>20.8</v>
      </c>
      <c r="L488" s="555"/>
      <c r="M488" s="555"/>
      <c r="N488" s="556"/>
      <c r="O488" s="557"/>
      <c r="P488" s="558"/>
      <c r="Q488" s="556"/>
    </row>
    <row r="489" spans="1:17" ht="15.75">
      <c r="A489" s="284" t="s">
        <v>3634</v>
      </c>
      <c r="B489" s="3"/>
      <c r="C489" s="3"/>
      <c r="D489" s="32">
        <f t="shared" ref="D489:D520" si="14">SUM(E489:DZ489)</f>
        <v>488.9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559">
        <v>31.5</v>
      </c>
      <c r="K489" s="559">
        <v>1.4</v>
      </c>
      <c r="L489" s="561"/>
      <c r="M489" s="561"/>
      <c r="N489" s="556"/>
      <c r="O489" s="557"/>
      <c r="P489" s="558"/>
      <c r="Q489" s="556"/>
    </row>
    <row r="490" spans="1:17" ht="15.75">
      <c r="A490" s="107" t="s">
        <v>2726</v>
      </c>
      <c r="B490" s="3"/>
      <c r="C490" s="3"/>
      <c r="D490" s="32">
        <f t="shared" si="14"/>
        <v>728.2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559">
        <v>184.2</v>
      </c>
      <c r="K490" s="559">
        <v>7</v>
      </c>
      <c r="L490" s="562"/>
      <c r="M490" s="562"/>
      <c r="N490" s="556"/>
      <c r="O490" s="557"/>
      <c r="P490" s="558"/>
      <c r="Q490" s="556"/>
    </row>
    <row r="491" spans="1:17" ht="15.75">
      <c r="A491" s="107" t="s">
        <v>2203</v>
      </c>
      <c r="B491" s="3"/>
      <c r="C491" s="3"/>
      <c r="D491" s="32">
        <f t="shared" si="14"/>
        <v>609.20000000000005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559">
        <v>89.199999999999989</v>
      </c>
      <c r="K491" s="559">
        <v>31.3</v>
      </c>
      <c r="L491" s="562"/>
      <c r="M491" s="562"/>
      <c r="N491" s="556"/>
      <c r="O491" s="557"/>
      <c r="P491" s="558"/>
      <c r="Q491" s="556"/>
    </row>
    <row r="492" spans="1:17" ht="15.75">
      <c r="A492" s="285" t="s">
        <v>1668</v>
      </c>
      <c r="B492" s="3"/>
      <c r="C492" s="3"/>
      <c r="D492" s="32">
        <f t="shared" si="14"/>
        <v>467.84999999999997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559">
        <v>90</v>
      </c>
      <c r="K492" s="559">
        <v>0</v>
      </c>
      <c r="L492" s="555"/>
      <c r="M492" s="555"/>
      <c r="N492" s="556"/>
      <c r="O492" s="557"/>
      <c r="P492" s="558"/>
      <c r="Q492" s="556"/>
    </row>
    <row r="493" spans="1:17" ht="15.75">
      <c r="A493" s="284" t="s">
        <v>3635</v>
      </c>
      <c r="B493" s="3"/>
      <c r="C493" s="3"/>
      <c r="D493" s="32">
        <f t="shared" si="14"/>
        <v>433.5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559">
        <v>58.8</v>
      </c>
      <c r="K493" s="559">
        <v>32.5</v>
      </c>
      <c r="L493" s="561"/>
      <c r="M493" s="561"/>
      <c r="N493" s="556"/>
      <c r="O493" s="557"/>
      <c r="P493" s="558"/>
      <c r="Q493" s="556"/>
    </row>
    <row r="494" spans="1:17" ht="15.75">
      <c r="A494" s="284" t="s">
        <v>3636</v>
      </c>
      <c r="B494" s="3"/>
      <c r="C494" s="3"/>
      <c r="D494" s="32">
        <f t="shared" si="14"/>
        <v>665.3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559">
        <v>119.1</v>
      </c>
      <c r="K494" s="559">
        <v>40.299999999999997</v>
      </c>
      <c r="L494" s="561"/>
      <c r="M494" s="561"/>
      <c r="N494" s="556"/>
      <c r="O494" s="557"/>
      <c r="P494" s="558"/>
      <c r="Q494" s="556"/>
    </row>
    <row r="495" spans="1:17" ht="15.75">
      <c r="A495" s="107" t="s">
        <v>667</v>
      </c>
      <c r="B495" s="3"/>
      <c r="C495" s="3"/>
      <c r="D495" s="32">
        <f t="shared" si="14"/>
        <v>627.20000000000005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559">
        <v>98.300000000000011</v>
      </c>
      <c r="K495" s="559">
        <v>45</v>
      </c>
      <c r="L495" s="562"/>
      <c r="M495" s="562"/>
      <c r="N495" s="556"/>
      <c r="O495" s="557"/>
      <c r="P495" s="558"/>
      <c r="Q495" s="556"/>
    </row>
    <row r="496" spans="1:17" ht="15.75">
      <c r="A496" s="107" t="s">
        <v>2202</v>
      </c>
      <c r="B496" s="3"/>
      <c r="C496" s="3"/>
      <c r="D496" s="32">
        <f t="shared" si="14"/>
        <v>772.1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559">
        <v>74.399999999999991</v>
      </c>
      <c r="K496" s="559">
        <v>27.500000000000004</v>
      </c>
      <c r="L496" s="562"/>
      <c r="M496" s="562"/>
      <c r="N496" s="556"/>
      <c r="O496" s="557"/>
      <c r="P496" s="558"/>
      <c r="Q496" s="556"/>
    </row>
    <row r="497" spans="1:17" ht="15.75">
      <c r="A497" s="107" t="s">
        <v>2209</v>
      </c>
      <c r="B497" s="3"/>
      <c r="C497" s="3"/>
      <c r="D497" s="32">
        <f t="shared" si="14"/>
        <v>609.9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559">
        <v>49.2</v>
      </c>
      <c r="K497" s="559">
        <v>150.70000000000002</v>
      </c>
      <c r="L497" s="562"/>
      <c r="M497" s="562"/>
      <c r="N497" s="556"/>
      <c r="O497" s="557"/>
      <c r="P497" s="558"/>
      <c r="Q497" s="556"/>
    </row>
    <row r="498" spans="1:17" ht="15.75">
      <c r="A498" s="107" t="s">
        <v>668</v>
      </c>
      <c r="B498" s="3"/>
      <c r="C498" s="3"/>
      <c r="D498" s="32">
        <f t="shared" si="14"/>
        <v>313.89999999999998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559">
        <v>5.6</v>
      </c>
      <c r="K498" s="559">
        <v>10.4</v>
      </c>
      <c r="L498" s="562"/>
      <c r="M498" s="562"/>
      <c r="N498" s="556"/>
      <c r="O498" s="557"/>
      <c r="P498" s="558"/>
      <c r="Q498" s="556"/>
    </row>
    <row r="499" spans="1:17" ht="15.75">
      <c r="A499" s="107" t="s">
        <v>3637</v>
      </c>
      <c r="B499" s="3"/>
      <c r="C499" s="3"/>
      <c r="D499" s="32">
        <f t="shared" si="14"/>
        <v>524.9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559">
        <v>29.700000000000003</v>
      </c>
      <c r="K499" s="559">
        <v>0</v>
      </c>
      <c r="L499" s="562"/>
      <c r="M499" s="562"/>
      <c r="N499" s="556"/>
      <c r="O499" s="557"/>
      <c r="P499" s="558"/>
      <c r="Q499" s="556"/>
    </row>
    <row r="500" spans="1:17" ht="15.75">
      <c r="A500" s="285" t="s">
        <v>23</v>
      </c>
      <c r="B500" s="3"/>
      <c r="C500" s="3"/>
      <c r="D500" s="32">
        <f t="shared" si="14"/>
        <v>486.5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559">
        <v>0</v>
      </c>
      <c r="K500" s="559">
        <v>85.6</v>
      </c>
      <c r="L500" s="555"/>
      <c r="M500" s="555"/>
      <c r="N500" s="556"/>
      <c r="O500" s="557"/>
      <c r="P500" s="558"/>
      <c r="Q500" s="556"/>
    </row>
    <row r="501" spans="1:17" ht="15.75">
      <c r="A501" s="285" t="s">
        <v>25</v>
      </c>
      <c r="B501" s="3"/>
      <c r="C501" s="3"/>
      <c r="D501" s="32">
        <f t="shared" si="14"/>
        <v>716.6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559">
        <v>129.80000000000001</v>
      </c>
      <c r="K501" s="559">
        <v>26.400000000000002</v>
      </c>
      <c r="L501" s="555"/>
      <c r="M501" s="555"/>
      <c r="N501" s="556"/>
      <c r="O501" s="557"/>
      <c r="P501" s="558"/>
      <c r="Q501" s="556"/>
    </row>
    <row r="502" spans="1:17" ht="15.75">
      <c r="A502" s="107" t="s">
        <v>2712</v>
      </c>
      <c r="B502" s="3"/>
      <c r="C502" s="3"/>
      <c r="D502" s="32">
        <f t="shared" si="14"/>
        <v>557.79999999999995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559">
        <v>45.900000000000006</v>
      </c>
      <c r="K502" s="559">
        <v>45.8</v>
      </c>
      <c r="L502" s="562"/>
      <c r="M502" s="562"/>
      <c r="N502" s="556"/>
      <c r="O502" s="557"/>
      <c r="P502" s="558"/>
      <c r="Q502" s="556"/>
    </row>
    <row r="503" spans="1:17" ht="15.75">
      <c r="A503" s="106" t="s">
        <v>1343</v>
      </c>
      <c r="B503" s="3"/>
      <c r="C503" s="3"/>
      <c r="D503" s="32">
        <f t="shared" si="14"/>
        <v>666.90000000000009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559">
        <v>167.8</v>
      </c>
      <c r="K503" s="559">
        <v>50.2</v>
      </c>
      <c r="L503" s="503"/>
      <c r="M503" s="503"/>
      <c r="N503" s="556"/>
      <c r="O503" s="557"/>
      <c r="P503" s="558"/>
      <c r="Q503" s="556"/>
    </row>
    <row r="504" spans="1:17" ht="15.75">
      <c r="A504" s="106" t="s">
        <v>1345</v>
      </c>
      <c r="B504" s="3"/>
      <c r="C504" s="3"/>
      <c r="D504" s="32">
        <f t="shared" si="14"/>
        <v>493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559">
        <v>31.900000000000002</v>
      </c>
      <c r="K504" s="559">
        <v>37.299999999999997</v>
      </c>
      <c r="L504" s="503"/>
      <c r="M504" s="503"/>
      <c r="N504" s="556"/>
      <c r="O504" s="557"/>
      <c r="P504" s="558"/>
      <c r="Q504" s="556"/>
    </row>
    <row r="505" spans="1:17" ht="15.75">
      <c r="A505" s="107" t="s">
        <v>2713</v>
      </c>
      <c r="B505" s="3"/>
      <c r="C505" s="3"/>
      <c r="D505" s="32">
        <f t="shared" si="14"/>
        <v>638.59999999999991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559">
        <v>122.6</v>
      </c>
      <c r="K505" s="559">
        <v>25.5</v>
      </c>
      <c r="L505" s="562"/>
      <c r="M505" s="562"/>
      <c r="N505" s="556"/>
      <c r="O505" s="557"/>
      <c r="P505" s="558"/>
      <c r="Q505" s="556"/>
    </row>
    <row r="506" spans="1:17" ht="15.75">
      <c r="A506" s="284" t="s">
        <v>3638</v>
      </c>
      <c r="B506" s="3"/>
      <c r="C506" s="3"/>
      <c r="D506" s="32">
        <f t="shared" si="14"/>
        <v>594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559">
        <v>153.70000000000002</v>
      </c>
      <c r="K506" s="559">
        <v>23.5</v>
      </c>
      <c r="L506" s="561"/>
      <c r="M506" s="561"/>
      <c r="N506" s="556"/>
      <c r="O506" s="557"/>
      <c r="P506" s="558"/>
      <c r="Q506" s="556"/>
    </row>
    <row r="507" spans="1:17" ht="15.75">
      <c r="A507" s="284" t="s">
        <v>3639</v>
      </c>
      <c r="B507" s="3"/>
      <c r="C507" s="3"/>
      <c r="D507" s="32">
        <f t="shared" si="14"/>
        <v>552.29999999999995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559">
        <v>12</v>
      </c>
      <c r="K507" s="559">
        <v>62.8</v>
      </c>
      <c r="L507" s="561"/>
      <c r="M507" s="561"/>
      <c r="N507" s="556"/>
      <c r="O507" s="557"/>
      <c r="P507" s="558"/>
      <c r="Q507" s="556"/>
    </row>
    <row r="508" spans="1:17" ht="15.75">
      <c r="A508" s="107" t="s">
        <v>2198</v>
      </c>
      <c r="B508" s="3"/>
      <c r="C508" s="3"/>
      <c r="D508" s="32">
        <f t="shared" si="14"/>
        <v>538.90000000000009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559">
        <v>99.7</v>
      </c>
      <c r="K508" s="559">
        <v>9</v>
      </c>
      <c r="L508" s="562"/>
      <c r="M508" s="562"/>
      <c r="N508" s="556"/>
      <c r="O508" s="557"/>
      <c r="P508" s="558"/>
      <c r="Q508" s="556"/>
    </row>
    <row r="509" spans="1:17" ht="15.75">
      <c r="A509" s="107" t="s">
        <v>651</v>
      </c>
      <c r="B509" s="3"/>
      <c r="C509" s="3"/>
      <c r="D509" s="32">
        <f t="shared" si="14"/>
        <v>669.1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559">
        <v>129.10000000000002</v>
      </c>
      <c r="K509" s="559">
        <v>37.5</v>
      </c>
      <c r="L509" s="562"/>
      <c r="M509" s="562"/>
      <c r="N509" s="556"/>
      <c r="O509" s="557"/>
      <c r="P509" s="558"/>
      <c r="Q509" s="556"/>
    </row>
    <row r="510" spans="1:17" ht="15.75">
      <c r="A510" s="107" t="s">
        <v>682</v>
      </c>
      <c r="B510" s="3"/>
      <c r="C510" s="3"/>
      <c r="D510" s="32">
        <f t="shared" si="14"/>
        <v>546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559">
        <v>43.5</v>
      </c>
      <c r="K510" s="559">
        <v>63.8</v>
      </c>
      <c r="L510" s="562"/>
      <c r="M510" s="562"/>
      <c r="N510" s="556"/>
      <c r="O510" s="557"/>
      <c r="P510" s="558"/>
      <c r="Q510" s="556"/>
    </row>
    <row r="511" spans="1:17" ht="15.75">
      <c r="A511" s="107" t="s">
        <v>2708</v>
      </c>
      <c r="B511" s="3"/>
      <c r="C511" s="3"/>
      <c r="D511" s="32">
        <f t="shared" si="14"/>
        <v>511.80000000000007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559">
        <v>100.5</v>
      </c>
      <c r="K511" s="559">
        <v>17.600000000000001</v>
      </c>
      <c r="L511" s="562"/>
      <c r="M511" s="562"/>
      <c r="N511" s="556"/>
      <c r="O511" s="557"/>
      <c r="P511" s="558"/>
      <c r="Q511" s="556"/>
    </row>
    <row r="512" spans="1:17" ht="15.75">
      <c r="A512" s="107" t="s">
        <v>2734</v>
      </c>
      <c r="B512" s="3"/>
      <c r="C512" s="3"/>
      <c r="D512" s="32">
        <f t="shared" si="14"/>
        <v>466.29999999999995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559">
        <v>74</v>
      </c>
      <c r="K512" s="559">
        <v>0</v>
      </c>
      <c r="L512" s="562"/>
      <c r="M512" s="562"/>
      <c r="N512" s="556"/>
      <c r="O512" s="557"/>
      <c r="P512" s="558"/>
      <c r="Q512" s="556"/>
    </row>
    <row r="513" spans="1:17" ht="15.75">
      <c r="A513" s="284" t="s">
        <v>3640</v>
      </c>
      <c r="B513" s="3"/>
      <c r="C513" s="3"/>
      <c r="D513" s="32">
        <f t="shared" si="14"/>
        <v>402.20000000000005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559">
        <v>77.599999999999994</v>
      </c>
      <c r="K513" s="559">
        <v>23.1</v>
      </c>
      <c r="L513" s="561"/>
      <c r="M513" s="561"/>
      <c r="N513" s="556"/>
      <c r="O513" s="557"/>
      <c r="P513" s="558"/>
      <c r="Q513" s="556"/>
    </row>
    <row r="514" spans="1:17" ht="15.75">
      <c r="A514" s="284" t="s">
        <v>3641</v>
      </c>
      <c r="B514" s="3"/>
      <c r="C514" s="3"/>
      <c r="D514" s="32">
        <f t="shared" si="14"/>
        <v>505.7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559">
        <v>0</v>
      </c>
      <c r="K514" s="559">
        <v>49.3</v>
      </c>
      <c r="L514" s="561"/>
      <c r="M514" s="561"/>
      <c r="N514" s="556"/>
      <c r="O514" s="557"/>
      <c r="P514" s="558"/>
      <c r="Q514" s="556"/>
    </row>
    <row r="515" spans="1:17" ht="15.75">
      <c r="A515" s="107" t="s">
        <v>154</v>
      </c>
      <c r="B515" s="3"/>
      <c r="C515" s="3"/>
      <c r="D515" s="32">
        <f t="shared" si="14"/>
        <v>594.69999999999993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559">
        <v>43.5</v>
      </c>
      <c r="K515" s="559">
        <v>28.800000000000004</v>
      </c>
      <c r="L515" s="562"/>
      <c r="M515" s="562"/>
      <c r="N515" s="556"/>
      <c r="O515" s="557"/>
      <c r="P515" s="558"/>
      <c r="Q515" s="556"/>
    </row>
    <row r="516" spans="1:17" ht="15.75">
      <c r="A516" s="107" t="s">
        <v>2210</v>
      </c>
      <c r="B516" s="3"/>
      <c r="C516" s="3"/>
      <c r="D516" s="32">
        <f t="shared" si="14"/>
        <v>554.79999999999995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559">
        <v>105</v>
      </c>
      <c r="K516" s="559">
        <v>37.5</v>
      </c>
      <c r="L516" s="562"/>
      <c r="M516" s="562"/>
      <c r="N516" s="556"/>
      <c r="O516" s="557"/>
      <c r="P516" s="558"/>
      <c r="Q516" s="556"/>
    </row>
    <row r="517" spans="1:17" ht="15.75">
      <c r="A517" s="107" t="s">
        <v>669</v>
      </c>
      <c r="B517" s="3"/>
      <c r="C517" s="3"/>
      <c r="D517" s="32">
        <f t="shared" si="14"/>
        <v>594.79999999999995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559">
        <v>106.60000000000001</v>
      </c>
      <c r="K517" s="559">
        <v>69.699999999999989</v>
      </c>
      <c r="L517" s="562"/>
      <c r="M517" s="562"/>
      <c r="N517" s="556"/>
      <c r="O517" s="557"/>
      <c r="P517" s="558"/>
      <c r="Q517" s="556"/>
    </row>
    <row r="518" spans="1:17" ht="15.75">
      <c r="A518" s="107" t="s">
        <v>2723</v>
      </c>
      <c r="B518" s="3"/>
      <c r="C518" s="3"/>
      <c r="D518" s="32">
        <f t="shared" si="14"/>
        <v>734.9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559">
        <v>131.9</v>
      </c>
      <c r="K518" s="559">
        <v>35</v>
      </c>
      <c r="L518" s="562"/>
      <c r="M518" s="562"/>
      <c r="N518" s="556"/>
      <c r="O518" s="557"/>
      <c r="P518" s="558"/>
      <c r="Q518" s="556"/>
    </row>
    <row r="519" spans="1:17" ht="15.75">
      <c r="A519" s="284" t="s">
        <v>142</v>
      </c>
      <c r="B519" s="3"/>
      <c r="C519" s="3"/>
      <c r="D519" s="32">
        <f t="shared" si="14"/>
        <v>687.2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559">
        <v>155.60000000000002</v>
      </c>
      <c r="K519" s="559">
        <v>32.5</v>
      </c>
      <c r="L519" s="561"/>
      <c r="M519" s="561"/>
      <c r="N519" s="556"/>
      <c r="O519" s="557"/>
      <c r="P519" s="558"/>
      <c r="Q519" s="556"/>
    </row>
    <row r="520" spans="1:17" ht="15.75">
      <c r="A520" s="106" t="s">
        <v>1349</v>
      </c>
      <c r="B520" s="3"/>
      <c r="C520" s="3"/>
      <c r="D520" s="32">
        <f t="shared" si="14"/>
        <v>624.1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559">
        <v>80.099999999999994</v>
      </c>
      <c r="K520" s="559">
        <v>1.4</v>
      </c>
      <c r="L520" s="503"/>
      <c r="M520" s="503"/>
      <c r="N520" s="556"/>
      <c r="O520" s="557"/>
      <c r="P520" s="558"/>
      <c r="Q520" s="556"/>
    </row>
    <row r="521" spans="1:17" ht="15.75">
      <c r="A521" s="107" t="s">
        <v>683</v>
      </c>
      <c r="B521" s="3"/>
      <c r="C521" s="3"/>
      <c r="D521" s="32">
        <f t="shared" ref="D521:D552" si="15">SUM(E521:DZ521)</f>
        <v>820.8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559">
        <v>99.3</v>
      </c>
      <c r="K521" s="559">
        <v>54.2</v>
      </c>
      <c r="L521" s="562"/>
      <c r="M521" s="562"/>
      <c r="N521" s="556"/>
      <c r="O521" s="557"/>
      <c r="P521" s="558"/>
      <c r="Q521" s="556"/>
    </row>
    <row r="522" spans="1:17" ht="15.75">
      <c r="A522" s="107" t="s">
        <v>2724</v>
      </c>
      <c r="B522" s="3"/>
      <c r="C522" s="3"/>
      <c r="D522" s="32">
        <f t="shared" si="15"/>
        <v>397.80000000000007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559">
        <v>0</v>
      </c>
      <c r="K522" s="559">
        <v>14.6</v>
      </c>
      <c r="L522" s="562"/>
      <c r="M522" s="562"/>
      <c r="N522" s="556"/>
      <c r="O522" s="557"/>
      <c r="P522" s="558"/>
      <c r="Q522" s="556"/>
    </row>
    <row r="523" spans="1:17" ht="15.75">
      <c r="A523" s="284" t="s">
        <v>3642</v>
      </c>
      <c r="B523" s="3"/>
      <c r="C523" s="3"/>
      <c r="D523" s="32">
        <f t="shared" si="15"/>
        <v>525.20000000000005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559">
        <v>161.60000000000002</v>
      </c>
      <c r="K523" s="559">
        <v>7</v>
      </c>
      <c r="L523" s="561"/>
      <c r="M523" s="561"/>
      <c r="N523" s="556"/>
      <c r="O523" s="557"/>
      <c r="P523" s="558"/>
      <c r="Q523" s="556"/>
    </row>
    <row r="524" spans="1:17" ht="15.75">
      <c r="A524" s="285" t="s">
        <v>1690</v>
      </c>
      <c r="B524" s="3"/>
      <c r="C524" s="3"/>
      <c r="D524" s="32">
        <f t="shared" si="15"/>
        <v>501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559">
        <v>1.3</v>
      </c>
      <c r="K524" s="559">
        <v>11.8</v>
      </c>
      <c r="L524" s="555"/>
      <c r="M524" s="555"/>
      <c r="N524" s="556"/>
      <c r="O524" s="557"/>
      <c r="P524" s="558"/>
      <c r="Q524" s="556"/>
    </row>
    <row r="525" spans="1:17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559">
        <v>0</v>
      </c>
      <c r="K525" s="559">
        <v>0</v>
      </c>
      <c r="L525" s="562"/>
      <c r="M525" s="562"/>
      <c r="N525" s="556"/>
      <c r="O525" s="557"/>
      <c r="P525" s="558"/>
      <c r="Q525" s="556"/>
    </row>
    <row r="526" spans="1:17" ht="15.75">
      <c r="A526" s="107" t="s">
        <v>653</v>
      </c>
      <c r="B526" s="3"/>
      <c r="C526" s="3"/>
      <c r="D526" s="32">
        <f t="shared" si="15"/>
        <v>718.09999999999991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559">
        <v>87.4</v>
      </c>
      <c r="K526" s="559">
        <v>67.400000000000006</v>
      </c>
      <c r="L526" s="562"/>
      <c r="M526" s="562"/>
      <c r="N526" s="556"/>
      <c r="O526" s="557"/>
      <c r="P526" s="558"/>
      <c r="Q526" s="556"/>
    </row>
    <row r="527" spans="1:17" ht="15.75">
      <c r="A527" s="285" t="s">
        <v>1753</v>
      </c>
      <c r="B527" s="3"/>
      <c r="C527" s="3"/>
      <c r="D527" s="32">
        <f t="shared" si="15"/>
        <v>543.19999999999993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559">
        <v>87</v>
      </c>
      <c r="K527" s="559">
        <v>1.1000000000000001</v>
      </c>
      <c r="L527" s="555"/>
      <c r="M527" s="555"/>
      <c r="N527" s="556"/>
      <c r="O527" s="557"/>
      <c r="P527" s="558"/>
      <c r="Q527" s="556"/>
    </row>
    <row r="528" spans="1:17" ht="15.75">
      <c r="A528" s="107" t="s">
        <v>638</v>
      </c>
      <c r="B528" s="3"/>
      <c r="C528" s="3"/>
      <c r="D528" s="32">
        <f t="shared" si="15"/>
        <v>570.90000000000009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559">
        <v>131.60000000000002</v>
      </c>
      <c r="K528" s="559">
        <v>31.099999999999998</v>
      </c>
      <c r="L528" s="562"/>
      <c r="M528" s="562"/>
      <c r="N528" s="556"/>
      <c r="O528" s="557"/>
      <c r="P528" s="558"/>
      <c r="Q528" s="556"/>
    </row>
    <row r="529" spans="1:17" ht="15.75">
      <c r="A529" s="285" t="s">
        <v>1649</v>
      </c>
      <c r="B529" s="3"/>
      <c r="C529" s="3"/>
      <c r="D529" s="32">
        <f t="shared" si="15"/>
        <v>265.39999999999998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559">
        <v>40.599999999999994</v>
      </c>
      <c r="K529" s="559">
        <v>0</v>
      </c>
      <c r="L529" s="555"/>
      <c r="M529" s="555"/>
      <c r="N529" s="556"/>
      <c r="O529" s="557"/>
      <c r="P529" s="558"/>
      <c r="Q529" s="556"/>
    </row>
    <row r="530" spans="1:17" ht="15.75">
      <c r="A530" s="107" t="s">
        <v>2714</v>
      </c>
      <c r="B530" s="3"/>
      <c r="C530" s="3"/>
      <c r="D530" s="32">
        <f t="shared" si="15"/>
        <v>557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559">
        <v>110.49999999999999</v>
      </c>
      <c r="K530" s="559">
        <v>8.3999999999999986</v>
      </c>
      <c r="L530" s="562"/>
      <c r="M530" s="562"/>
      <c r="N530" s="556"/>
      <c r="O530" s="557"/>
      <c r="P530" s="558"/>
      <c r="Q530" s="556"/>
    </row>
    <row r="531" spans="1:17" ht="15.75">
      <c r="A531" s="107" t="s">
        <v>2832</v>
      </c>
      <c r="B531" s="3"/>
      <c r="C531" s="3"/>
      <c r="D531" s="32">
        <f t="shared" si="15"/>
        <v>828.6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559">
        <v>163.9</v>
      </c>
      <c r="K531" s="559">
        <v>0</v>
      </c>
      <c r="L531" s="562"/>
      <c r="M531" s="562"/>
      <c r="N531" s="556"/>
      <c r="O531" s="557"/>
      <c r="P531" s="558"/>
      <c r="Q531" s="556"/>
    </row>
    <row r="532" spans="1:17" ht="15.75">
      <c r="A532" s="284" t="s">
        <v>3643</v>
      </c>
      <c r="B532" s="3"/>
      <c r="C532" s="3"/>
      <c r="D532" s="32">
        <f t="shared" si="15"/>
        <v>422.4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559">
        <v>16.5</v>
      </c>
      <c r="K532" s="559">
        <v>9</v>
      </c>
      <c r="L532" s="561"/>
      <c r="M532" s="561"/>
      <c r="N532" s="556"/>
      <c r="O532" s="557"/>
      <c r="P532" s="558"/>
      <c r="Q532" s="556"/>
    </row>
    <row r="533" spans="1:17" ht="15.75">
      <c r="A533" s="284" t="s">
        <v>3644</v>
      </c>
      <c r="B533" s="3"/>
      <c r="C533" s="3"/>
      <c r="D533" s="32">
        <f t="shared" si="15"/>
        <v>532.4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559">
        <v>91.100000000000009</v>
      </c>
      <c r="K533" s="559">
        <v>16.5</v>
      </c>
      <c r="L533" s="561"/>
      <c r="M533" s="561"/>
      <c r="N533" s="556"/>
      <c r="O533" s="557"/>
      <c r="P533" s="558"/>
      <c r="Q533" s="556"/>
    </row>
    <row r="534" spans="1:17" ht="15.75">
      <c r="A534" s="285" t="s">
        <v>31</v>
      </c>
      <c r="B534" s="3"/>
      <c r="C534" s="3"/>
      <c r="D534" s="32">
        <f t="shared" si="15"/>
        <v>583.50000000000011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559">
        <v>89.2</v>
      </c>
      <c r="K534" s="559">
        <v>1.4</v>
      </c>
      <c r="L534" s="555"/>
      <c r="M534" s="555"/>
      <c r="N534" s="556"/>
      <c r="O534" s="557"/>
      <c r="P534" s="558"/>
      <c r="Q534" s="556"/>
    </row>
    <row r="535" spans="1:17" ht="15.75">
      <c r="A535" s="107" t="s">
        <v>2718</v>
      </c>
      <c r="B535" s="3"/>
      <c r="C535" s="3"/>
      <c r="D535" s="32">
        <f t="shared" si="15"/>
        <v>587.50000000000011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559">
        <v>140.5</v>
      </c>
      <c r="K535" s="559">
        <v>40.1</v>
      </c>
      <c r="L535" s="562"/>
      <c r="M535" s="562"/>
      <c r="N535" s="556"/>
      <c r="O535" s="557"/>
      <c r="P535" s="558"/>
      <c r="Q535" s="556"/>
    </row>
    <row r="536" spans="1:17" ht="15.75">
      <c r="A536" s="107" t="s">
        <v>694</v>
      </c>
      <c r="B536" s="3"/>
      <c r="C536" s="3"/>
      <c r="D536" s="32">
        <f t="shared" si="15"/>
        <v>356.55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559">
        <v>0</v>
      </c>
      <c r="K536" s="559">
        <v>59.2</v>
      </c>
      <c r="L536" s="562"/>
      <c r="M536" s="562"/>
      <c r="N536" s="556"/>
      <c r="O536" s="557"/>
      <c r="P536" s="558"/>
      <c r="Q536" s="556"/>
    </row>
    <row r="537" spans="1:17" ht="15.75">
      <c r="A537" s="284" t="s">
        <v>3645</v>
      </c>
      <c r="B537" s="3"/>
      <c r="C537" s="3"/>
      <c r="D537" s="32">
        <f t="shared" si="15"/>
        <v>509.40000000000003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559">
        <v>17.600000000000001</v>
      </c>
      <c r="K537" s="559">
        <v>76.7</v>
      </c>
      <c r="L537" s="561"/>
      <c r="M537" s="561"/>
      <c r="N537" s="556"/>
      <c r="O537" s="557"/>
      <c r="P537" s="558"/>
      <c r="Q537" s="556"/>
    </row>
    <row r="538" spans="1:17" ht="15.75">
      <c r="A538" s="107" t="s">
        <v>3685</v>
      </c>
      <c r="B538" s="3"/>
      <c r="C538" s="3"/>
      <c r="D538" s="32">
        <f t="shared" si="15"/>
        <v>388.09999999999997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559">
        <v>75.5</v>
      </c>
      <c r="K538" s="559">
        <v>22.4</v>
      </c>
      <c r="L538" s="562"/>
      <c r="M538" s="562"/>
      <c r="N538" s="556"/>
      <c r="O538" s="557"/>
      <c r="P538" s="558"/>
      <c r="Q538" s="556"/>
    </row>
    <row r="539" spans="1:17" ht="15.75">
      <c r="A539" s="107" t="s">
        <v>686</v>
      </c>
      <c r="B539" s="3"/>
      <c r="C539" s="3"/>
      <c r="D539" s="32">
        <f t="shared" si="15"/>
        <v>301.20000000000005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559">
        <v>47.3</v>
      </c>
      <c r="K539" s="559">
        <v>0</v>
      </c>
      <c r="L539" s="562"/>
      <c r="M539" s="562"/>
      <c r="N539" s="556"/>
      <c r="O539" s="557"/>
      <c r="P539" s="558"/>
      <c r="Q539" s="556"/>
    </row>
    <row r="540" spans="1:17" ht="15.75">
      <c r="A540" s="285" t="s">
        <v>33</v>
      </c>
      <c r="B540" s="3"/>
      <c r="C540" s="3"/>
      <c r="D540" s="32">
        <f t="shared" si="15"/>
        <v>546.40000000000009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559">
        <v>40.599999999999994</v>
      </c>
      <c r="K540" s="559">
        <v>33.599999999999994</v>
      </c>
      <c r="L540" s="555"/>
      <c r="M540" s="555"/>
      <c r="N540" s="556"/>
      <c r="O540" s="557"/>
      <c r="P540" s="558"/>
      <c r="Q540" s="556"/>
    </row>
    <row r="541" spans="1:17" ht="15.75">
      <c r="A541" s="285" t="s">
        <v>37</v>
      </c>
      <c r="B541" s="3"/>
      <c r="C541" s="3"/>
      <c r="D541" s="32">
        <f t="shared" si="15"/>
        <v>563.6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559">
        <v>40.599999999999994</v>
      </c>
      <c r="K541" s="559">
        <v>51.2</v>
      </c>
      <c r="L541" s="555"/>
      <c r="M541" s="555"/>
      <c r="N541" s="556"/>
      <c r="O541" s="557"/>
      <c r="P541" s="558"/>
      <c r="Q541" s="556"/>
    </row>
    <row r="542" spans="1:17" ht="15.75">
      <c r="A542" s="284" t="s">
        <v>143</v>
      </c>
      <c r="B542" s="3"/>
      <c r="C542" s="3"/>
      <c r="D542" s="32">
        <f t="shared" si="15"/>
        <v>514.9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559">
        <v>113.10000000000001</v>
      </c>
      <c r="K542" s="559">
        <v>18.900000000000002</v>
      </c>
      <c r="L542" s="561"/>
      <c r="M542" s="561"/>
      <c r="N542" s="556"/>
      <c r="O542" s="557"/>
      <c r="P542" s="558"/>
      <c r="Q542" s="556"/>
    </row>
    <row r="543" spans="1:17" ht="15.75">
      <c r="A543" s="284" t="s">
        <v>3646</v>
      </c>
      <c r="B543" s="3"/>
      <c r="C543" s="3"/>
      <c r="D543" s="32">
        <f t="shared" si="15"/>
        <v>542.5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559">
        <v>182.6</v>
      </c>
      <c r="K543" s="559">
        <v>33</v>
      </c>
      <c r="L543" s="561"/>
      <c r="M543" s="561"/>
      <c r="N543" s="556"/>
      <c r="O543" s="557"/>
      <c r="P543" s="558"/>
      <c r="Q543" s="556"/>
    </row>
    <row r="544" spans="1:17" ht="15.75">
      <c r="A544" s="107" t="s">
        <v>2721</v>
      </c>
      <c r="B544" s="3"/>
      <c r="C544" s="3"/>
      <c r="D544" s="32">
        <f t="shared" si="15"/>
        <v>499.70000000000005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559">
        <v>157</v>
      </c>
      <c r="K544" s="559">
        <v>48.6</v>
      </c>
      <c r="L544" s="562"/>
      <c r="M544" s="562"/>
      <c r="N544" s="556"/>
      <c r="O544" s="557"/>
      <c r="P544" s="558"/>
      <c r="Q544" s="556"/>
    </row>
    <row r="545" spans="1:17" ht="15.75">
      <c r="A545" s="106" t="s">
        <v>1351</v>
      </c>
      <c r="B545" s="3"/>
      <c r="C545" s="3"/>
      <c r="D545" s="32">
        <f t="shared" si="15"/>
        <v>723.99999999999989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559">
        <v>91.8</v>
      </c>
      <c r="K545" s="559">
        <v>29.000000000000004</v>
      </c>
      <c r="L545" s="503"/>
      <c r="M545" s="503"/>
      <c r="N545" s="556"/>
      <c r="O545" s="557"/>
      <c r="P545" s="558"/>
      <c r="Q545" s="556"/>
    </row>
    <row r="546" spans="1:17" ht="15.75">
      <c r="A546" s="107" t="s">
        <v>2722</v>
      </c>
      <c r="B546" s="3"/>
      <c r="C546" s="3"/>
      <c r="D546" s="32">
        <f t="shared" si="15"/>
        <v>739.7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559">
        <v>123.5</v>
      </c>
      <c r="K546" s="559">
        <v>35</v>
      </c>
      <c r="L546" s="562"/>
      <c r="M546" s="562"/>
      <c r="N546" s="556"/>
      <c r="O546" s="557"/>
      <c r="P546" s="558"/>
      <c r="Q546" s="556"/>
    </row>
    <row r="547" spans="1:17" ht="15.75">
      <c r="A547" s="284" t="s">
        <v>3647</v>
      </c>
      <c r="B547" s="3"/>
      <c r="C547" s="3"/>
      <c r="D547" s="32">
        <f t="shared" si="15"/>
        <v>458.20000000000005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559">
        <v>109.80000000000001</v>
      </c>
      <c r="K547" s="559">
        <v>8.6999999999999993</v>
      </c>
      <c r="L547" s="561"/>
      <c r="M547" s="561"/>
      <c r="N547" s="556"/>
      <c r="O547" s="557"/>
      <c r="P547" s="558"/>
      <c r="Q547" s="556"/>
    </row>
    <row r="548" spans="1:17" ht="15.75">
      <c r="A548" s="107" t="s">
        <v>2727</v>
      </c>
      <c r="B548" s="3"/>
      <c r="C548" s="3"/>
      <c r="D548" s="32">
        <f t="shared" si="15"/>
        <v>385.1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559">
        <v>53.199999999999996</v>
      </c>
      <c r="K548" s="559">
        <v>117.6</v>
      </c>
      <c r="L548" s="562"/>
      <c r="M548" s="562"/>
      <c r="N548" s="556"/>
      <c r="O548" s="557"/>
      <c r="P548" s="558"/>
      <c r="Q548" s="556"/>
    </row>
    <row r="549" spans="1:17" ht="15.75">
      <c r="A549" s="285" t="s">
        <v>1671</v>
      </c>
      <c r="B549" s="3"/>
      <c r="C549" s="3"/>
      <c r="D549" s="32">
        <f t="shared" si="15"/>
        <v>332.1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559">
        <v>0</v>
      </c>
      <c r="K549" s="559">
        <v>37.5</v>
      </c>
      <c r="L549" s="555"/>
      <c r="M549" s="555"/>
      <c r="N549" s="556"/>
      <c r="O549" s="557"/>
      <c r="P549" s="558"/>
      <c r="Q549" s="556"/>
    </row>
    <row r="550" spans="1:17" ht="15.75">
      <c r="A550" s="107" t="s">
        <v>180</v>
      </c>
      <c r="B550" s="3"/>
      <c r="C550" s="3"/>
      <c r="D550" s="32">
        <f t="shared" si="15"/>
        <v>577.9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559">
        <v>62.5</v>
      </c>
      <c r="K550" s="559">
        <v>0</v>
      </c>
      <c r="L550" s="562"/>
      <c r="M550" s="562"/>
      <c r="N550" s="556"/>
      <c r="O550" s="557"/>
      <c r="P550" s="558"/>
      <c r="Q550" s="556"/>
    </row>
    <row r="551" spans="1:17" ht="15.75">
      <c r="A551" s="107" t="s">
        <v>2710</v>
      </c>
      <c r="B551" s="3"/>
      <c r="C551" s="3"/>
      <c r="D551" s="32">
        <f t="shared" si="15"/>
        <v>546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559">
        <v>83.3</v>
      </c>
      <c r="K551" s="559">
        <v>45.6</v>
      </c>
      <c r="L551" s="562"/>
      <c r="M551" s="562"/>
      <c r="N551" s="556"/>
      <c r="O551" s="557"/>
      <c r="P551" s="558"/>
      <c r="Q551" s="556"/>
    </row>
    <row r="552" spans="1:17" ht="15.75">
      <c r="A552" s="107" t="s">
        <v>2217</v>
      </c>
      <c r="B552" s="3"/>
      <c r="C552" s="3"/>
      <c r="D552" s="32">
        <f t="shared" si="15"/>
        <v>562.1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559">
        <v>22.5</v>
      </c>
      <c r="K552" s="559">
        <v>98.499999999999986</v>
      </c>
      <c r="L552" s="562"/>
      <c r="M552" s="562"/>
      <c r="N552" s="556"/>
      <c r="O552" s="557"/>
      <c r="P552" s="558"/>
      <c r="Q552" s="556"/>
    </row>
    <row r="553" spans="1:17" ht="15.75">
      <c r="A553" s="107" t="s">
        <v>2729</v>
      </c>
      <c r="B553" s="3"/>
      <c r="C553" s="3"/>
      <c r="D553" s="32">
        <f t="shared" ref="D553:D560" si="16">SUM(E553:DZ553)</f>
        <v>537.20000000000005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559">
        <v>16.900000000000002</v>
      </c>
      <c r="K553" s="559">
        <v>71.2</v>
      </c>
      <c r="L553" s="562"/>
      <c r="M553" s="562"/>
      <c r="N553" s="556"/>
      <c r="O553" s="557"/>
      <c r="P553" s="558"/>
      <c r="Q553" s="556"/>
    </row>
    <row r="554" spans="1:17" ht="15.75">
      <c r="A554" s="107" t="s">
        <v>155</v>
      </c>
      <c r="B554" s="3"/>
      <c r="C554" s="3"/>
      <c r="D554" s="32">
        <f t="shared" si="16"/>
        <v>817.14999999999986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559">
        <v>147.4</v>
      </c>
      <c r="K554" s="559">
        <v>63.8</v>
      </c>
      <c r="L554" s="562"/>
      <c r="M554" s="562"/>
      <c r="N554" s="556"/>
      <c r="O554" s="557"/>
      <c r="P554" s="558"/>
      <c r="Q554" s="556"/>
    </row>
    <row r="555" spans="1:17" ht="15.75">
      <c r="A555" s="284" t="s">
        <v>3648</v>
      </c>
      <c r="B555" s="3"/>
      <c r="C555" s="3"/>
      <c r="D555" s="32">
        <f t="shared" si="16"/>
        <v>552.5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559">
        <v>73.5</v>
      </c>
      <c r="K555" s="559">
        <v>24.7</v>
      </c>
      <c r="L555" s="561"/>
      <c r="M555" s="561"/>
      <c r="N555" s="556"/>
      <c r="O555" s="557"/>
      <c r="P555" s="558"/>
      <c r="Q555" s="556"/>
    </row>
    <row r="556" spans="1:17" ht="15.75">
      <c r="A556" s="107" t="s">
        <v>2730</v>
      </c>
      <c r="B556" s="3"/>
      <c r="C556" s="3"/>
      <c r="D556" s="32">
        <f t="shared" si="16"/>
        <v>424.80000000000007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559">
        <v>68.599999999999994</v>
      </c>
      <c r="K556" s="559">
        <v>1.5</v>
      </c>
      <c r="L556" s="562"/>
      <c r="M556" s="562"/>
      <c r="N556" s="556"/>
      <c r="O556" s="557"/>
      <c r="P556" s="558"/>
      <c r="Q556" s="556"/>
    </row>
    <row r="557" spans="1:17" ht="15.75">
      <c r="A557" s="107" t="s">
        <v>2728</v>
      </c>
      <c r="B557" s="3"/>
      <c r="C557" s="3"/>
      <c r="D557" s="32">
        <f t="shared" si="16"/>
        <v>700.3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559">
        <v>34.799999999999997</v>
      </c>
      <c r="K557" s="559">
        <v>38.5</v>
      </c>
      <c r="L557" s="562"/>
      <c r="M557" s="562"/>
      <c r="N557" s="556"/>
      <c r="O557" s="557"/>
      <c r="P557" s="558"/>
      <c r="Q557" s="556"/>
    </row>
    <row r="558" spans="1:17" ht="15.75">
      <c r="A558" s="107" t="s">
        <v>2709</v>
      </c>
      <c r="B558" s="3"/>
      <c r="C558" s="3"/>
      <c r="D558" s="32">
        <f t="shared" si="16"/>
        <v>506.9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559">
        <v>103.6</v>
      </c>
      <c r="K558" s="559">
        <v>36.6</v>
      </c>
      <c r="L558" s="562"/>
      <c r="M558" s="562"/>
      <c r="N558" s="556"/>
      <c r="O558" s="557"/>
      <c r="P558" s="558"/>
      <c r="Q558" s="556"/>
    </row>
    <row r="559" spans="1:17" ht="15.75">
      <c r="A559" s="107" t="s">
        <v>658</v>
      </c>
      <c r="B559" s="3"/>
      <c r="C559" s="3"/>
      <c r="D559" s="32">
        <f t="shared" si="16"/>
        <v>625.79999999999995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559">
        <v>75.2</v>
      </c>
      <c r="K559" s="559">
        <v>32.5</v>
      </c>
      <c r="L559" s="562"/>
      <c r="M559" s="562"/>
      <c r="N559" s="556"/>
      <c r="O559" s="557"/>
      <c r="P559" s="558"/>
      <c r="Q559" s="556"/>
    </row>
    <row r="560" spans="1:17" ht="15.75">
      <c r="A560" s="285" t="s">
        <v>1655</v>
      </c>
      <c r="B560" s="3"/>
      <c r="C560" s="3"/>
      <c r="D560" s="32">
        <f t="shared" si="16"/>
        <v>714.1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559">
        <v>111.5</v>
      </c>
      <c r="K560" s="559">
        <v>73.5</v>
      </c>
      <c r="L560" s="555"/>
      <c r="M560" s="555"/>
      <c r="N560" s="556"/>
      <c r="O560" s="557"/>
      <c r="P560" s="558"/>
      <c r="Q560" s="556"/>
    </row>
    <row r="564" spans="1:37" ht="20.25">
      <c r="A564" s="30" t="s">
        <v>169</v>
      </c>
      <c r="D564" s="31" t="s">
        <v>40</v>
      </c>
      <c r="E564" s="102" t="s">
        <v>4206</v>
      </c>
      <c r="F564" s="102" t="s">
        <v>4207</v>
      </c>
      <c r="G564" s="102" t="s">
        <v>4237</v>
      </c>
      <c r="H564" s="102" t="s">
        <v>4238</v>
      </c>
      <c r="I564" s="102" t="s">
        <v>4239</v>
      </c>
      <c r="J564" s="102" t="s">
        <v>4240</v>
      </c>
      <c r="K564" s="102" t="s">
        <v>4246</v>
      </c>
      <c r="L564" s="102" t="s">
        <v>4241</v>
      </c>
      <c r="M564" s="102" t="s">
        <v>4242</v>
      </c>
      <c r="N564" s="102" t="s">
        <v>4342</v>
      </c>
      <c r="O564" s="102" t="s">
        <v>4367</v>
      </c>
      <c r="P564" s="102" t="s">
        <v>4417</v>
      </c>
      <c r="Q564" s="102" t="s">
        <v>4418</v>
      </c>
      <c r="R564" s="102" t="s">
        <v>4517</v>
      </c>
      <c r="S564" s="102" t="s">
        <v>4519</v>
      </c>
      <c r="T564" s="102" t="s">
        <v>4520</v>
      </c>
      <c r="U564" s="102" t="s">
        <v>4570</v>
      </c>
      <c r="V564" s="102" t="s">
        <v>4626</v>
      </c>
      <c r="W564" s="102" t="s">
        <v>4684</v>
      </c>
      <c r="X564" s="102" t="s">
        <v>4685</v>
      </c>
      <c r="Y564" s="102" t="s">
        <v>4686</v>
      </c>
      <c r="Z564" s="102" t="s">
        <v>4732</v>
      </c>
      <c r="AA564" s="102" t="s">
        <v>4784</v>
      </c>
      <c r="AB564" s="102" t="s">
        <v>4785</v>
      </c>
      <c r="AC564" s="102" t="s">
        <v>4787</v>
      </c>
      <c r="AD564" s="102" t="s">
        <v>4788</v>
      </c>
      <c r="AE564" s="102" t="s">
        <v>4887</v>
      </c>
    </row>
    <row r="565" spans="1:37" ht="15.75">
      <c r="A565" s="285" t="s">
        <v>1657</v>
      </c>
      <c r="B565" s="3"/>
      <c r="C565" s="3"/>
      <c r="D565" s="32">
        <f t="shared" ref="D565:D596" si="17">SUM(E565:DZ565)</f>
        <v>251.3</v>
      </c>
      <c r="E565" s="9">
        <v>0</v>
      </c>
      <c r="F565" s="55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559">
        <v>0</v>
      </c>
      <c r="AF565" s="556"/>
      <c r="AG565" s="555"/>
      <c r="AH565" s="556"/>
      <c r="AI565" s="557"/>
      <c r="AJ565" s="558"/>
      <c r="AK565" s="556"/>
    </row>
    <row r="566" spans="1:37" ht="15.75">
      <c r="A566" s="106" t="s">
        <v>1346</v>
      </c>
      <c r="B566" s="3"/>
      <c r="C566" s="3"/>
      <c r="D566" s="32">
        <f t="shared" si="17"/>
        <v>118.9</v>
      </c>
      <c r="E566" s="9">
        <v>5.2</v>
      </c>
      <c r="F566" s="55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559">
        <v>0</v>
      </c>
      <c r="AF566" s="556"/>
      <c r="AG566" s="503"/>
      <c r="AH566" s="556"/>
      <c r="AI566" s="557"/>
      <c r="AJ566" s="558"/>
      <c r="AK566" s="556"/>
    </row>
    <row r="567" spans="1:37" ht="15.75">
      <c r="A567" s="284" t="s">
        <v>3620</v>
      </c>
      <c r="B567" s="3"/>
      <c r="C567" s="3"/>
      <c r="D567" s="32">
        <f t="shared" si="17"/>
        <v>261.8</v>
      </c>
      <c r="E567" s="9">
        <v>28</v>
      </c>
      <c r="F567" s="55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559">
        <v>14.3</v>
      </c>
      <c r="AF567" s="556"/>
      <c r="AG567" s="561"/>
      <c r="AH567" s="556"/>
      <c r="AI567" s="557"/>
      <c r="AJ567" s="558"/>
      <c r="AK567" s="556"/>
    </row>
    <row r="568" spans="1:37" ht="15.75">
      <c r="A568" s="106" t="s">
        <v>1337</v>
      </c>
      <c r="B568" s="3"/>
      <c r="C568" s="3"/>
      <c r="D568" s="32">
        <f t="shared" si="17"/>
        <v>166.30000000000004</v>
      </c>
      <c r="E568" s="9">
        <v>5.5</v>
      </c>
      <c r="F568" s="55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559">
        <v>0</v>
      </c>
      <c r="AF568" s="403"/>
      <c r="AG568" s="503"/>
      <c r="AH568" s="403"/>
      <c r="AI568" s="557"/>
      <c r="AJ568" s="558"/>
      <c r="AK568" s="556"/>
    </row>
    <row r="569" spans="1:37" ht="15.75">
      <c r="A569" s="107" t="s">
        <v>2195</v>
      </c>
      <c r="B569" s="3"/>
      <c r="C569" s="3"/>
      <c r="D569" s="32">
        <f t="shared" si="17"/>
        <v>282.3</v>
      </c>
      <c r="E569" s="9">
        <v>0</v>
      </c>
      <c r="F569" s="55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559">
        <v>21.299999999999997</v>
      </c>
      <c r="AF569" s="556"/>
      <c r="AG569" s="562"/>
      <c r="AH569" s="556"/>
      <c r="AI569" s="557"/>
      <c r="AJ569" s="558"/>
      <c r="AK569" s="556"/>
    </row>
    <row r="570" spans="1:37" ht="15.75">
      <c r="A570" s="285" t="s">
        <v>1</v>
      </c>
      <c r="B570" s="3"/>
      <c r="C570" s="3"/>
      <c r="D570" s="32">
        <f t="shared" si="17"/>
        <v>315.2</v>
      </c>
      <c r="E570" s="9">
        <v>1.3</v>
      </c>
      <c r="F570" s="55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559">
        <v>0</v>
      </c>
      <c r="AF570" s="556"/>
      <c r="AG570" s="555"/>
      <c r="AH570" s="556"/>
      <c r="AI570" s="557"/>
      <c r="AJ570" s="558"/>
      <c r="AK570" s="556"/>
    </row>
    <row r="571" spans="1:37" ht="15.75">
      <c r="A571" s="285" t="s">
        <v>1656</v>
      </c>
      <c r="B571" s="3"/>
      <c r="C571" s="3"/>
      <c r="D571" s="32">
        <f t="shared" si="17"/>
        <v>79.5</v>
      </c>
      <c r="E571" s="9">
        <v>0</v>
      </c>
      <c r="F571" s="55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559">
        <v>0</v>
      </c>
      <c r="AF571" s="556"/>
      <c r="AG571" s="555"/>
      <c r="AH571" s="556"/>
      <c r="AI571" s="557"/>
      <c r="AJ571" s="558"/>
      <c r="AK571" s="556"/>
    </row>
    <row r="572" spans="1:37" ht="15.75">
      <c r="A572" s="285" t="s">
        <v>1664</v>
      </c>
      <c r="B572" s="3"/>
      <c r="C572" s="3"/>
      <c r="D572" s="32">
        <f t="shared" si="17"/>
        <v>129.60000000000002</v>
      </c>
      <c r="E572" s="9">
        <v>0</v>
      </c>
      <c r="F572" s="55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559">
        <v>21.4</v>
      </c>
      <c r="AF572" s="556"/>
      <c r="AG572" s="555"/>
      <c r="AH572" s="556"/>
      <c r="AI572" s="557"/>
      <c r="AJ572" s="558"/>
      <c r="AK572" s="556"/>
    </row>
    <row r="573" spans="1:37" ht="15.75">
      <c r="A573" s="284" t="s">
        <v>3621</v>
      </c>
      <c r="B573" s="3"/>
      <c r="C573" s="3"/>
      <c r="D573" s="32">
        <f t="shared" si="17"/>
        <v>214.6</v>
      </c>
      <c r="E573" s="9">
        <v>28</v>
      </c>
      <c r="F573" s="55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559">
        <v>0</v>
      </c>
      <c r="AF573" s="556"/>
      <c r="AG573" s="561"/>
      <c r="AH573" s="556"/>
      <c r="AI573" s="557"/>
      <c r="AJ573" s="558"/>
      <c r="AK573" s="556"/>
    </row>
    <row r="574" spans="1:37" ht="15.75">
      <c r="A574" s="107" t="s">
        <v>2717</v>
      </c>
      <c r="B574" s="3"/>
      <c r="C574" s="3"/>
      <c r="D574" s="32">
        <f t="shared" si="17"/>
        <v>228.50000000000003</v>
      </c>
      <c r="E574" s="9">
        <v>5.5</v>
      </c>
      <c r="F574" s="55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559">
        <v>19.8</v>
      </c>
      <c r="AF574" s="556"/>
      <c r="AG574" s="562"/>
      <c r="AH574" s="556"/>
      <c r="AI574" s="557"/>
      <c r="AJ574" s="558"/>
      <c r="AK574" s="556"/>
    </row>
    <row r="575" spans="1:37" ht="15.75">
      <c r="A575" s="107" t="s">
        <v>3622</v>
      </c>
      <c r="B575" s="3"/>
      <c r="C575" s="3"/>
      <c r="D575" s="32">
        <f t="shared" si="17"/>
        <v>140.70000000000002</v>
      </c>
      <c r="E575" s="9">
        <v>0</v>
      </c>
      <c r="F575" s="55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559">
        <v>0</v>
      </c>
      <c r="AF575" s="556"/>
      <c r="AG575" s="562"/>
      <c r="AH575" s="556"/>
      <c r="AI575" s="557"/>
      <c r="AJ575" s="558"/>
      <c r="AK575" s="556"/>
    </row>
    <row r="576" spans="1:37" ht="15.75">
      <c r="A576" s="106" t="s">
        <v>1342</v>
      </c>
      <c r="B576" s="3"/>
      <c r="C576" s="3"/>
      <c r="D576" s="32">
        <f t="shared" si="17"/>
        <v>270.3</v>
      </c>
      <c r="E576" s="9">
        <v>24</v>
      </c>
      <c r="F576" s="55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559">
        <v>27.4</v>
      </c>
      <c r="AF576" s="556"/>
      <c r="AG576" s="503"/>
      <c r="AH576" s="556"/>
      <c r="AI576" s="557"/>
      <c r="AJ576" s="558"/>
      <c r="AK576" s="556"/>
    </row>
    <row r="577" spans="1:37" ht="15.75">
      <c r="A577" s="107" t="s">
        <v>2848</v>
      </c>
      <c r="B577" s="3"/>
      <c r="C577" s="3"/>
      <c r="D577" s="32">
        <f t="shared" si="17"/>
        <v>228.89999999999998</v>
      </c>
      <c r="E577" s="9">
        <v>26</v>
      </c>
      <c r="F577" s="55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559">
        <v>1.2</v>
      </c>
      <c r="AF577" s="556"/>
      <c r="AG577" s="562"/>
      <c r="AH577" s="556"/>
      <c r="AI577" s="557"/>
      <c r="AJ577" s="558"/>
      <c r="AK577" s="556"/>
    </row>
    <row r="578" spans="1:37" ht="15.75">
      <c r="A578" s="107" t="s">
        <v>675</v>
      </c>
      <c r="B578" s="3"/>
      <c r="C578" s="3"/>
      <c r="D578" s="32">
        <f t="shared" si="17"/>
        <v>156.5</v>
      </c>
      <c r="E578" s="9">
        <v>4.5</v>
      </c>
      <c r="F578" s="55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559">
        <v>0</v>
      </c>
      <c r="AF578" s="556"/>
      <c r="AG578" s="562"/>
      <c r="AH578" s="556"/>
      <c r="AI578" s="557"/>
      <c r="AJ578" s="558"/>
      <c r="AK578" s="556"/>
    </row>
    <row r="579" spans="1:37" ht="15.75">
      <c r="A579" s="107" t="s">
        <v>2707</v>
      </c>
      <c r="B579" s="3"/>
      <c r="C579" s="3"/>
      <c r="D579" s="32">
        <f t="shared" si="17"/>
        <v>220.7</v>
      </c>
      <c r="E579" s="9">
        <v>30</v>
      </c>
      <c r="F579" s="55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559">
        <v>15.9</v>
      </c>
      <c r="AF579" s="556"/>
      <c r="AG579" s="562"/>
      <c r="AH579" s="556"/>
      <c r="AI579" s="557"/>
      <c r="AJ579" s="558"/>
      <c r="AK579" s="556"/>
    </row>
    <row r="580" spans="1:37" ht="15.75">
      <c r="A580" s="284" t="s">
        <v>3623</v>
      </c>
      <c r="B580" s="3"/>
      <c r="C580" s="3"/>
      <c r="D580" s="32">
        <f t="shared" si="17"/>
        <v>55.2</v>
      </c>
      <c r="E580" s="9">
        <v>0</v>
      </c>
      <c r="F580" s="55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559">
        <v>0</v>
      </c>
      <c r="AF580" s="556"/>
      <c r="AG580" s="561"/>
      <c r="AH580" s="556"/>
      <c r="AI580" s="557"/>
      <c r="AJ580" s="558"/>
      <c r="AK580" s="556"/>
    </row>
    <row r="581" spans="1:37" ht="15.75">
      <c r="A581" s="285" t="s">
        <v>1653</v>
      </c>
      <c r="B581" s="3"/>
      <c r="C581" s="3"/>
      <c r="D581" s="32">
        <f t="shared" si="17"/>
        <v>134.5</v>
      </c>
      <c r="E581" s="9">
        <v>0</v>
      </c>
      <c r="F581" s="55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559">
        <v>10.4</v>
      </c>
      <c r="AF581" s="556"/>
      <c r="AG581" s="555"/>
      <c r="AH581" s="556"/>
      <c r="AI581" s="557"/>
      <c r="AJ581" s="558"/>
      <c r="AK581" s="556"/>
    </row>
    <row r="582" spans="1:37" ht="15.75">
      <c r="A582" s="107" t="s">
        <v>2196</v>
      </c>
      <c r="B582" s="3"/>
      <c r="C582" s="3"/>
      <c r="D582" s="32">
        <f t="shared" si="17"/>
        <v>160.1</v>
      </c>
      <c r="E582" s="9">
        <v>0</v>
      </c>
      <c r="F582" s="55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559">
        <v>15.399999999999999</v>
      </c>
      <c r="AF582" s="556"/>
      <c r="AG582" s="562"/>
      <c r="AH582" s="556"/>
      <c r="AI582" s="557"/>
      <c r="AJ582" s="558"/>
      <c r="AK582" s="556"/>
    </row>
    <row r="583" spans="1:37" ht="15.75">
      <c r="A583" s="107" t="s">
        <v>153</v>
      </c>
      <c r="B583" s="3"/>
      <c r="C583" s="3"/>
      <c r="D583" s="32">
        <f t="shared" si="17"/>
        <v>371.2</v>
      </c>
      <c r="E583" s="9">
        <v>28</v>
      </c>
      <c r="F583" s="55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559">
        <v>21.6</v>
      </c>
      <c r="AF583" s="556"/>
      <c r="AG583" s="562"/>
      <c r="AH583" s="556"/>
      <c r="AI583" s="557"/>
      <c r="AJ583" s="558"/>
      <c r="AK583" s="556"/>
    </row>
    <row r="584" spans="1:37" ht="15.75">
      <c r="A584" s="285" t="s">
        <v>1665</v>
      </c>
      <c r="B584" s="3"/>
      <c r="C584" s="3"/>
      <c r="D584" s="32">
        <f t="shared" si="17"/>
        <v>426.09999999999991</v>
      </c>
      <c r="E584" s="9">
        <v>8.3999999999999986</v>
      </c>
      <c r="F584" s="55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559">
        <v>0</v>
      </c>
      <c r="AF584" s="556"/>
      <c r="AG584" s="555"/>
      <c r="AH584" s="556"/>
      <c r="AI584" s="557"/>
      <c r="AJ584" s="558"/>
      <c r="AK584" s="556"/>
    </row>
    <row r="585" spans="1:37" ht="15.75">
      <c r="A585" s="284" t="s">
        <v>3624</v>
      </c>
      <c r="B585" s="3"/>
      <c r="C585" s="3"/>
      <c r="D585" s="32">
        <f t="shared" si="17"/>
        <v>232.3</v>
      </c>
      <c r="E585" s="9">
        <v>0</v>
      </c>
      <c r="F585" s="55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559">
        <v>16.600000000000001</v>
      </c>
      <c r="AF585" s="556"/>
      <c r="AG585" s="561"/>
      <c r="AH585" s="556"/>
      <c r="AI585" s="557"/>
      <c r="AJ585" s="558"/>
      <c r="AK585" s="556"/>
    </row>
    <row r="586" spans="1:37" ht="15.75">
      <c r="A586" s="107" t="s">
        <v>2212</v>
      </c>
      <c r="B586" s="3"/>
      <c r="C586" s="3"/>
      <c r="D586" s="32">
        <f t="shared" si="17"/>
        <v>301.5</v>
      </c>
      <c r="E586" s="9">
        <v>0</v>
      </c>
      <c r="F586" s="55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559">
        <v>34.4</v>
      </c>
      <c r="AF586" s="556"/>
      <c r="AG586" s="562"/>
      <c r="AH586" s="556"/>
      <c r="AI586" s="557"/>
      <c r="AJ586" s="558"/>
      <c r="AK586" s="556"/>
    </row>
    <row r="587" spans="1:37" ht="15.75">
      <c r="A587" s="284" t="s">
        <v>3625</v>
      </c>
      <c r="B587" s="3"/>
      <c r="C587" s="3"/>
      <c r="D587" s="32">
        <f t="shared" si="17"/>
        <v>218.09999999999997</v>
      </c>
      <c r="E587" s="9">
        <v>8.8000000000000007</v>
      </c>
      <c r="F587" s="55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559">
        <v>0</v>
      </c>
      <c r="AF587" s="556"/>
      <c r="AG587" s="561"/>
      <c r="AH587" s="556"/>
      <c r="AI587" s="557"/>
      <c r="AJ587" s="558"/>
      <c r="AK587" s="556"/>
    </row>
    <row r="588" spans="1:37" ht="15.75">
      <c r="A588" s="107" t="s">
        <v>2720</v>
      </c>
      <c r="B588" s="3"/>
      <c r="C588" s="3"/>
      <c r="D588" s="32">
        <f t="shared" si="17"/>
        <v>181.50000000000003</v>
      </c>
      <c r="E588" s="9">
        <v>0</v>
      </c>
      <c r="F588" s="55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559">
        <v>21.3</v>
      </c>
      <c r="AF588" s="556"/>
      <c r="AG588" s="562"/>
      <c r="AH588" s="556"/>
      <c r="AI588" s="557"/>
      <c r="AJ588" s="558"/>
      <c r="AK588" s="556"/>
    </row>
    <row r="589" spans="1:37" ht="15.75">
      <c r="A589" s="285" t="s">
        <v>1661</v>
      </c>
      <c r="B589" s="3"/>
      <c r="C589" s="3"/>
      <c r="D589" s="32">
        <f t="shared" si="17"/>
        <v>160.89999999999998</v>
      </c>
      <c r="E589" s="9">
        <v>24</v>
      </c>
      <c r="F589" s="55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559">
        <v>0</v>
      </c>
      <c r="AF589" s="556"/>
      <c r="AG589" s="555"/>
      <c r="AH589" s="556"/>
      <c r="AI589" s="557"/>
      <c r="AJ589" s="558"/>
      <c r="AK589" s="556"/>
    </row>
    <row r="590" spans="1:37" ht="15.75">
      <c r="A590" s="285" t="s">
        <v>11</v>
      </c>
      <c r="B590" s="3"/>
      <c r="C590" s="3"/>
      <c r="D590" s="32">
        <f t="shared" si="17"/>
        <v>144</v>
      </c>
      <c r="E590" s="9">
        <v>0</v>
      </c>
      <c r="F590" s="55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559">
        <v>0</v>
      </c>
      <c r="AF590" s="556"/>
      <c r="AG590" s="555"/>
      <c r="AH590" s="556"/>
      <c r="AI590" s="557"/>
      <c r="AJ590" s="558"/>
      <c r="AK590" s="556"/>
    </row>
    <row r="591" spans="1:37" ht="15.75">
      <c r="A591" s="107" t="s">
        <v>2197</v>
      </c>
      <c r="B591" s="3"/>
      <c r="C591" s="3"/>
      <c r="D591" s="32">
        <f t="shared" si="17"/>
        <v>128.29999999999998</v>
      </c>
      <c r="E591" s="9">
        <v>0</v>
      </c>
      <c r="F591" s="55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559">
        <v>0</v>
      </c>
      <c r="AF591" s="556"/>
      <c r="AG591" s="562"/>
      <c r="AH591" s="556"/>
      <c r="AI591" s="557"/>
      <c r="AJ591" s="558"/>
      <c r="AK591" s="556"/>
    </row>
    <row r="592" spans="1:37" ht="15.75">
      <c r="A592" s="285" t="s">
        <v>1666</v>
      </c>
      <c r="B592" s="3"/>
      <c r="C592" s="3"/>
      <c r="D592" s="32">
        <f t="shared" si="17"/>
        <v>210.7</v>
      </c>
      <c r="E592" s="9">
        <v>26</v>
      </c>
      <c r="F592" s="55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559">
        <v>0</v>
      </c>
      <c r="AF592" s="556"/>
      <c r="AG592" s="555"/>
      <c r="AH592" s="556"/>
      <c r="AI592" s="557"/>
      <c r="AJ592" s="558"/>
      <c r="AK592" s="556"/>
    </row>
    <row r="593" spans="1:37" ht="15.75">
      <c r="A593" s="106" t="s">
        <v>1344</v>
      </c>
      <c r="B593" s="3"/>
      <c r="C593" s="3"/>
      <c r="D593" s="32">
        <f t="shared" si="17"/>
        <v>288.90000000000003</v>
      </c>
      <c r="E593" s="9">
        <v>30</v>
      </c>
      <c r="F593" s="55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559">
        <v>0</v>
      </c>
      <c r="AF593" s="556"/>
      <c r="AG593" s="503"/>
      <c r="AH593" s="556"/>
      <c r="AI593" s="557"/>
      <c r="AJ593" s="558"/>
      <c r="AK593" s="556"/>
    </row>
    <row r="594" spans="1:37" ht="15.75">
      <c r="A594" s="107" t="s">
        <v>633</v>
      </c>
      <c r="B594" s="3"/>
      <c r="C594" s="3"/>
      <c r="D594" s="32">
        <f t="shared" si="17"/>
        <v>241.04999999999998</v>
      </c>
      <c r="E594" s="9">
        <v>8.3999999999999986</v>
      </c>
      <c r="F594" s="55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559">
        <v>24</v>
      </c>
      <c r="AF594" s="556"/>
      <c r="AG594" s="562"/>
      <c r="AH594" s="556"/>
      <c r="AI594" s="557"/>
      <c r="AJ594" s="558"/>
      <c r="AK594" s="556"/>
    </row>
    <row r="595" spans="1:37" ht="15.75">
      <c r="A595" s="285" t="s">
        <v>1658</v>
      </c>
      <c r="B595" s="3"/>
      <c r="C595" s="3"/>
      <c r="D595" s="32">
        <f t="shared" si="17"/>
        <v>110</v>
      </c>
      <c r="E595" s="9">
        <v>3.5999999999999996</v>
      </c>
      <c r="F595" s="55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559">
        <v>0</v>
      </c>
      <c r="AF595" s="556"/>
      <c r="AG595" s="555"/>
      <c r="AH595" s="556"/>
      <c r="AI595" s="557"/>
      <c r="AJ595" s="558"/>
      <c r="AK595" s="556"/>
    </row>
    <row r="596" spans="1:37" ht="15.75">
      <c r="A596" s="107" t="s">
        <v>2716</v>
      </c>
      <c r="B596" s="3"/>
      <c r="C596" s="3"/>
      <c r="D596" s="32">
        <f t="shared" si="17"/>
        <v>314.90000000000003</v>
      </c>
      <c r="E596" s="9">
        <v>26</v>
      </c>
      <c r="F596" s="55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559">
        <v>1.2</v>
      </c>
      <c r="AF596" s="556"/>
      <c r="AG596" s="562"/>
      <c r="AH596" s="556"/>
      <c r="AI596" s="557"/>
      <c r="AJ596" s="558"/>
      <c r="AK596" s="556"/>
    </row>
    <row r="597" spans="1:37" ht="15.75">
      <c r="A597" s="284" t="s">
        <v>3626</v>
      </c>
      <c r="B597" s="3"/>
      <c r="C597" s="3"/>
      <c r="D597" s="32">
        <f t="shared" ref="D597:D628" si="18">SUM(E597:DZ597)</f>
        <v>167.1</v>
      </c>
      <c r="E597" s="9">
        <v>0</v>
      </c>
      <c r="F597" s="55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559">
        <v>0</v>
      </c>
      <c r="AF597" s="556"/>
      <c r="AG597" s="561"/>
      <c r="AH597" s="556"/>
      <c r="AI597" s="557"/>
      <c r="AJ597" s="558"/>
      <c r="AK597" s="556"/>
    </row>
    <row r="598" spans="1:37" ht="15.75">
      <c r="A598" s="107" t="s">
        <v>687</v>
      </c>
      <c r="B598" s="3"/>
      <c r="C598" s="3"/>
      <c r="D598" s="32">
        <f t="shared" si="18"/>
        <v>323.10000000000002</v>
      </c>
      <c r="E598" s="9">
        <v>26</v>
      </c>
      <c r="F598" s="55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559">
        <v>9.6</v>
      </c>
      <c r="AF598" s="556"/>
      <c r="AG598" s="562"/>
      <c r="AH598" s="556"/>
      <c r="AI598" s="557"/>
      <c r="AJ598" s="558"/>
      <c r="AK598" s="556"/>
    </row>
    <row r="599" spans="1:37" ht="15.75">
      <c r="A599" s="107" t="s">
        <v>639</v>
      </c>
      <c r="B599" s="3"/>
      <c r="C599" s="3"/>
      <c r="D599" s="32">
        <f t="shared" si="18"/>
        <v>129.9</v>
      </c>
      <c r="E599" s="9">
        <v>3.3000000000000003</v>
      </c>
      <c r="F599" s="55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559">
        <v>23.7</v>
      </c>
      <c r="AF599" s="556"/>
      <c r="AG599" s="562"/>
      <c r="AH599" s="556"/>
      <c r="AI599" s="557"/>
      <c r="AJ599" s="558"/>
      <c r="AK599" s="556"/>
    </row>
    <row r="600" spans="1:37" ht="15.75">
      <c r="A600" s="284" t="s">
        <v>3655</v>
      </c>
      <c r="B600" s="3"/>
      <c r="C600" s="3"/>
      <c r="D600" s="32">
        <f t="shared" si="18"/>
        <v>288.90000000000003</v>
      </c>
      <c r="E600" s="9">
        <v>0</v>
      </c>
      <c r="F600" s="55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559">
        <v>14.5</v>
      </c>
      <c r="AF600" s="556"/>
      <c r="AG600" s="561"/>
      <c r="AH600" s="556"/>
      <c r="AI600" s="557"/>
      <c r="AJ600" s="558"/>
      <c r="AK600" s="556"/>
    </row>
    <row r="601" spans="1:37" ht="15.75">
      <c r="A601" s="285" t="s">
        <v>15</v>
      </c>
      <c r="B601" s="3"/>
      <c r="C601" s="3"/>
      <c r="D601" s="32">
        <f t="shared" si="18"/>
        <v>189.8</v>
      </c>
      <c r="E601" s="9">
        <v>28</v>
      </c>
      <c r="F601" s="55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559">
        <v>0</v>
      </c>
      <c r="AF601" s="556"/>
      <c r="AG601" s="555"/>
      <c r="AH601" s="556"/>
      <c r="AI601" s="557"/>
      <c r="AJ601" s="558"/>
      <c r="AK601" s="556"/>
    </row>
    <row r="602" spans="1:37" ht="15.75">
      <c r="A602" s="107" t="s">
        <v>2725</v>
      </c>
      <c r="B602" s="3"/>
      <c r="C602" s="3"/>
      <c r="D602" s="32">
        <f t="shared" si="18"/>
        <v>250.2</v>
      </c>
      <c r="E602" s="9">
        <v>0</v>
      </c>
      <c r="F602" s="55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559">
        <v>12.6</v>
      </c>
      <c r="AF602" s="556"/>
      <c r="AG602" s="562"/>
      <c r="AH602" s="556"/>
      <c r="AI602" s="557"/>
      <c r="AJ602" s="558"/>
      <c r="AK602" s="556"/>
    </row>
    <row r="603" spans="1:37" ht="15.75">
      <c r="A603" s="284" t="s">
        <v>3627</v>
      </c>
      <c r="B603" s="3"/>
      <c r="C603" s="3"/>
      <c r="D603" s="32">
        <f t="shared" si="18"/>
        <v>233.40000000000003</v>
      </c>
      <c r="E603" s="9">
        <v>0</v>
      </c>
      <c r="F603" s="55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559">
        <v>10.4</v>
      </c>
      <c r="AF603" s="556"/>
      <c r="AG603" s="561"/>
      <c r="AH603" s="556"/>
      <c r="AI603" s="557"/>
      <c r="AJ603" s="558"/>
      <c r="AK603" s="556"/>
    </row>
    <row r="604" spans="1:37" ht="15.75">
      <c r="A604" s="107" t="s">
        <v>2216</v>
      </c>
      <c r="B604" s="3"/>
      <c r="C604" s="3"/>
      <c r="D604" s="32">
        <f t="shared" si="18"/>
        <v>198.7</v>
      </c>
      <c r="E604" s="9">
        <v>0</v>
      </c>
      <c r="F604" s="55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559">
        <v>0</v>
      </c>
      <c r="AF604" s="556"/>
      <c r="AG604" s="562"/>
      <c r="AH604" s="556"/>
      <c r="AI604" s="557"/>
      <c r="AJ604" s="558"/>
      <c r="AK604" s="556"/>
    </row>
    <row r="605" spans="1:37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55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559">
        <v>0</v>
      </c>
      <c r="AF605" s="556"/>
      <c r="AG605" s="561"/>
      <c r="AH605" s="556"/>
      <c r="AI605" s="557"/>
      <c r="AJ605" s="558"/>
      <c r="AK605" s="556"/>
    </row>
    <row r="606" spans="1:37" ht="15.75">
      <c r="A606" s="285" t="s">
        <v>1654</v>
      </c>
      <c r="B606" s="3"/>
      <c r="C606" s="3"/>
      <c r="D606" s="32">
        <f t="shared" si="18"/>
        <v>303</v>
      </c>
      <c r="E606" s="9">
        <v>65.3</v>
      </c>
      <c r="F606" s="55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559">
        <v>19.5</v>
      </c>
      <c r="AF606" s="556"/>
      <c r="AG606" s="555"/>
      <c r="AH606" s="556"/>
      <c r="AI606" s="557"/>
      <c r="AJ606" s="558"/>
      <c r="AK606" s="556"/>
    </row>
    <row r="607" spans="1:37" ht="15.75">
      <c r="A607" s="285" t="s">
        <v>17</v>
      </c>
      <c r="B607" s="3"/>
      <c r="C607" s="3"/>
      <c r="D607" s="32">
        <f t="shared" si="18"/>
        <v>232.6</v>
      </c>
      <c r="E607" s="9">
        <v>0</v>
      </c>
      <c r="F607" s="55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559">
        <v>8.8000000000000007</v>
      </c>
      <c r="AF607" s="556"/>
      <c r="AG607" s="555"/>
      <c r="AH607" s="556"/>
      <c r="AI607" s="557"/>
      <c r="AJ607" s="558"/>
      <c r="AK607" s="556"/>
    </row>
    <row r="608" spans="1:37" s="30" customFormat="1" ht="20.25">
      <c r="A608" s="284" t="s">
        <v>3629</v>
      </c>
      <c r="B608" s="3"/>
      <c r="C608" s="3"/>
      <c r="D608" s="32">
        <f t="shared" si="18"/>
        <v>339.5</v>
      </c>
      <c r="E608" s="9">
        <v>35</v>
      </c>
      <c r="F608" s="55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559">
        <v>21</v>
      </c>
      <c r="AF608" s="556"/>
      <c r="AG608" s="561"/>
      <c r="AH608" s="556"/>
      <c r="AI608" s="557"/>
      <c r="AJ608" s="558"/>
      <c r="AK608" s="556"/>
    </row>
    <row r="609" spans="1:37" ht="15.75">
      <c r="A609" s="107" t="s">
        <v>162</v>
      </c>
      <c r="B609" s="3"/>
      <c r="C609" s="3"/>
      <c r="D609" s="32">
        <f t="shared" si="18"/>
        <v>153.9</v>
      </c>
      <c r="E609" s="9">
        <v>0</v>
      </c>
      <c r="F609" s="55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559">
        <v>4.6000000000000005</v>
      </c>
      <c r="AF609" s="556"/>
      <c r="AG609" s="562"/>
      <c r="AH609" s="556"/>
      <c r="AI609" s="557"/>
      <c r="AJ609" s="558"/>
      <c r="AK609" s="556"/>
    </row>
    <row r="610" spans="1:37" ht="15.75">
      <c r="A610" s="107" t="s">
        <v>2201</v>
      </c>
      <c r="B610" s="3"/>
      <c r="C610" s="3"/>
      <c r="D610" s="32">
        <f t="shared" si="18"/>
        <v>193.79999999999998</v>
      </c>
      <c r="E610" s="9">
        <v>26</v>
      </c>
      <c r="F610" s="55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559">
        <v>1.2</v>
      </c>
      <c r="AF610" s="556"/>
      <c r="AG610" s="562"/>
      <c r="AH610" s="556"/>
      <c r="AI610" s="557"/>
      <c r="AJ610" s="558"/>
      <c r="AK610" s="556"/>
    </row>
    <row r="611" spans="1:37" ht="15.75">
      <c r="A611" s="284" t="s">
        <v>3630</v>
      </c>
      <c r="B611" s="3"/>
      <c r="C611" s="3"/>
      <c r="D611" s="32">
        <f t="shared" si="18"/>
        <v>217.2</v>
      </c>
      <c r="E611" s="9">
        <v>0</v>
      </c>
      <c r="F611" s="55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559">
        <v>1.4</v>
      </c>
      <c r="AF611" s="556"/>
      <c r="AG611" s="561"/>
      <c r="AH611" s="556"/>
      <c r="AI611" s="557"/>
      <c r="AJ611" s="558"/>
      <c r="AK611" s="556"/>
    </row>
    <row r="612" spans="1:37" ht="15.75">
      <c r="A612" s="107" t="s">
        <v>2719</v>
      </c>
      <c r="B612" s="3"/>
      <c r="C612" s="3"/>
      <c r="D612" s="32">
        <f t="shared" si="18"/>
        <v>235</v>
      </c>
      <c r="E612" s="9">
        <v>22</v>
      </c>
      <c r="F612" s="55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559">
        <v>0</v>
      </c>
      <c r="AF612" s="556"/>
      <c r="AG612" s="562"/>
      <c r="AH612" s="556"/>
      <c r="AI612" s="557"/>
      <c r="AJ612" s="558"/>
      <c r="AK612" s="556"/>
    </row>
    <row r="613" spans="1:37" ht="15.75">
      <c r="A613" s="107" t="s">
        <v>2220</v>
      </c>
      <c r="B613" s="3"/>
      <c r="C613" s="3"/>
      <c r="D613" s="32">
        <f t="shared" si="18"/>
        <v>244.7</v>
      </c>
      <c r="E613" s="9">
        <v>0</v>
      </c>
      <c r="F613" s="55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559">
        <v>13.400000000000002</v>
      </c>
      <c r="AF613" s="556"/>
      <c r="AG613" s="562"/>
      <c r="AH613" s="556"/>
      <c r="AI613" s="557"/>
      <c r="AJ613" s="558"/>
      <c r="AK613" s="556"/>
    </row>
    <row r="614" spans="1:37" ht="15.75">
      <c r="A614" s="107" t="s">
        <v>2711</v>
      </c>
      <c r="B614" s="3"/>
      <c r="C614" s="3"/>
      <c r="D614" s="32">
        <f t="shared" si="18"/>
        <v>125.3</v>
      </c>
      <c r="E614" s="9">
        <v>0</v>
      </c>
      <c r="F614" s="55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559">
        <v>3.3000000000000003</v>
      </c>
      <c r="AF614" s="556"/>
      <c r="AG614" s="562"/>
      <c r="AH614" s="556"/>
      <c r="AI614" s="557"/>
      <c r="AJ614" s="558"/>
      <c r="AK614" s="556"/>
    </row>
    <row r="615" spans="1:37" ht="15.75">
      <c r="A615" s="284" t="s">
        <v>3631</v>
      </c>
      <c r="B615" s="3"/>
      <c r="C615" s="3"/>
      <c r="D615" s="32">
        <f t="shared" si="18"/>
        <v>221.70000000000002</v>
      </c>
      <c r="E615" s="9">
        <v>23.6</v>
      </c>
      <c r="F615" s="55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559">
        <v>40.400000000000006</v>
      </c>
      <c r="AF615" s="556"/>
      <c r="AG615" s="561"/>
      <c r="AH615" s="556"/>
      <c r="AI615" s="557"/>
      <c r="AJ615" s="558"/>
      <c r="AK615" s="556"/>
    </row>
    <row r="616" spans="1:37" ht="15.75">
      <c r="A616" s="107" t="s">
        <v>2200</v>
      </c>
      <c r="B616" s="3"/>
      <c r="C616" s="3"/>
      <c r="D616" s="32">
        <f t="shared" si="18"/>
        <v>149.5</v>
      </c>
      <c r="E616" s="9">
        <v>0</v>
      </c>
      <c r="F616" s="55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559">
        <v>22.5</v>
      </c>
      <c r="AF616" s="556"/>
      <c r="AG616" s="562"/>
      <c r="AH616" s="556"/>
      <c r="AI616" s="557"/>
      <c r="AJ616" s="558"/>
      <c r="AK616" s="556"/>
    </row>
    <row r="617" spans="1:37" ht="15.75">
      <c r="A617" s="284" t="s">
        <v>3632</v>
      </c>
      <c r="B617" s="3"/>
      <c r="C617" s="3"/>
      <c r="D617" s="32">
        <f t="shared" si="18"/>
        <v>227.29999999999998</v>
      </c>
      <c r="E617" s="9">
        <v>0</v>
      </c>
      <c r="F617" s="55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559">
        <v>7</v>
      </c>
      <c r="AF617" s="556"/>
      <c r="AG617" s="561"/>
      <c r="AH617" s="556"/>
      <c r="AI617" s="557"/>
      <c r="AJ617" s="558"/>
      <c r="AK617" s="556"/>
    </row>
    <row r="618" spans="1:37" ht="15.75">
      <c r="A618" s="107" t="s">
        <v>2733</v>
      </c>
      <c r="B618" s="3"/>
      <c r="C618" s="3"/>
      <c r="D618" s="32">
        <f t="shared" si="18"/>
        <v>466.40000000000003</v>
      </c>
      <c r="E618" s="9">
        <v>26</v>
      </c>
      <c r="F618" s="55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559">
        <v>1.1000000000000001</v>
      </c>
      <c r="AF618" s="556"/>
      <c r="AG618" s="562"/>
      <c r="AH618" s="556"/>
      <c r="AI618" s="557"/>
      <c r="AJ618" s="558"/>
      <c r="AK618" s="556"/>
    </row>
    <row r="619" spans="1:37" ht="15.75">
      <c r="A619" s="107" t="s">
        <v>704</v>
      </c>
      <c r="B619" s="3"/>
      <c r="C619" s="3"/>
      <c r="D619" s="32">
        <f t="shared" si="18"/>
        <v>275.2</v>
      </c>
      <c r="E619" s="9">
        <v>28</v>
      </c>
      <c r="F619" s="55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559">
        <v>0</v>
      </c>
      <c r="AF619" s="556"/>
      <c r="AG619" s="562"/>
      <c r="AH619" s="556"/>
      <c r="AI619" s="557"/>
      <c r="AJ619" s="558"/>
      <c r="AK619" s="556"/>
    </row>
    <row r="620" spans="1:37" ht="15.75">
      <c r="A620" s="107" t="s">
        <v>2732</v>
      </c>
      <c r="B620" s="3"/>
      <c r="C620" s="3"/>
      <c r="D620" s="32">
        <f t="shared" si="18"/>
        <v>269.70000000000005</v>
      </c>
      <c r="E620" s="9">
        <v>22</v>
      </c>
      <c r="F620" s="55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559">
        <v>30</v>
      </c>
      <c r="AF620" s="556"/>
      <c r="AG620" s="562"/>
      <c r="AH620" s="556"/>
      <c r="AI620" s="557"/>
      <c r="AJ620" s="558"/>
      <c r="AK620" s="556"/>
    </row>
    <row r="621" spans="1:37" ht="15.75">
      <c r="A621" s="285" t="s">
        <v>2325</v>
      </c>
      <c r="B621" s="3"/>
      <c r="C621" s="3"/>
      <c r="D621" s="32">
        <f t="shared" si="18"/>
        <v>320.2</v>
      </c>
      <c r="E621" s="9">
        <v>35.5</v>
      </c>
      <c r="F621" s="55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559">
        <v>1.2</v>
      </c>
      <c r="AF621" s="556"/>
      <c r="AG621" s="555"/>
      <c r="AH621" s="556"/>
      <c r="AI621" s="557"/>
      <c r="AJ621" s="558"/>
      <c r="AK621" s="556"/>
    </row>
    <row r="622" spans="1:37" ht="15.75">
      <c r="A622" s="107" t="s">
        <v>3633</v>
      </c>
      <c r="B622" s="3"/>
      <c r="C622" s="3"/>
      <c r="D622" s="32">
        <f t="shared" si="18"/>
        <v>153.20000000000002</v>
      </c>
      <c r="E622" s="9">
        <v>11.2</v>
      </c>
      <c r="F622" s="55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559">
        <v>0</v>
      </c>
      <c r="AF622" s="556"/>
      <c r="AG622" s="562"/>
      <c r="AH622" s="556"/>
      <c r="AI622" s="557"/>
      <c r="AJ622" s="558"/>
      <c r="AK622" s="556"/>
    </row>
    <row r="623" spans="1:37" ht="15.75">
      <c r="A623" s="107" t="s">
        <v>2715</v>
      </c>
      <c r="B623" s="3"/>
      <c r="C623" s="3"/>
      <c r="D623" s="32">
        <f t="shared" si="18"/>
        <v>276.49999999999994</v>
      </c>
      <c r="E623" s="9">
        <v>28</v>
      </c>
      <c r="F623" s="55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559">
        <v>0</v>
      </c>
      <c r="AF623" s="556"/>
      <c r="AG623" s="562"/>
      <c r="AH623" s="556"/>
      <c r="AI623" s="557"/>
      <c r="AJ623" s="558"/>
      <c r="AK623" s="556"/>
    </row>
    <row r="624" spans="1:37" ht="15.75">
      <c r="A624" s="107" t="s">
        <v>700</v>
      </c>
      <c r="B624" s="3"/>
      <c r="C624" s="3"/>
      <c r="D624" s="32">
        <f t="shared" si="18"/>
        <v>201.79999999999998</v>
      </c>
      <c r="E624" s="9">
        <v>0</v>
      </c>
      <c r="F624" s="55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559">
        <v>11.2</v>
      </c>
      <c r="AF624" s="556"/>
      <c r="AG624" s="562"/>
      <c r="AH624" s="556"/>
      <c r="AI624" s="557"/>
      <c r="AJ624" s="558"/>
      <c r="AK624" s="556"/>
    </row>
    <row r="625" spans="1:37" ht="15.75">
      <c r="A625" s="284" t="s">
        <v>21</v>
      </c>
      <c r="B625" s="3"/>
      <c r="C625" s="3"/>
      <c r="D625" s="32">
        <f t="shared" si="18"/>
        <v>227.99999999999997</v>
      </c>
      <c r="E625" s="9">
        <v>26</v>
      </c>
      <c r="F625" s="55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559">
        <v>0</v>
      </c>
      <c r="AF625" s="556"/>
      <c r="AG625" s="561"/>
      <c r="AH625" s="556"/>
      <c r="AI625" s="557"/>
      <c r="AJ625" s="558"/>
      <c r="AK625" s="556"/>
    </row>
    <row r="626" spans="1:37" ht="15.75">
      <c r="A626" s="107" t="s">
        <v>141</v>
      </c>
      <c r="B626" s="3"/>
      <c r="C626" s="3"/>
      <c r="D626" s="32">
        <f t="shared" si="18"/>
        <v>99.7</v>
      </c>
      <c r="E626" s="9">
        <v>0</v>
      </c>
      <c r="F626" s="55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559">
        <v>0</v>
      </c>
      <c r="AF626" s="556"/>
      <c r="AG626" s="562"/>
      <c r="AH626" s="556"/>
      <c r="AI626" s="557"/>
      <c r="AJ626" s="558"/>
      <c r="AK626" s="556"/>
    </row>
    <row r="627" spans="1:37" ht="15.75">
      <c r="A627" s="107" t="s">
        <v>2193</v>
      </c>
      <c r="B627" s="3"/>
      <c r="C627" s="3"/>
      <c r="D627" s="32">
        <f t="shared" si="18"/>
        <v>364.40000000000003</v>
      </c>
      <c r="E627" s="9">
        <v>1.5</v>
      </c>
      <c r="F627" s="55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559">
        <v>2.8</v>
      </c>
      <c r="AF627" s="556"/>
      <c r="AG627" s="562"/>
      <c r="AH627" s="556"/>
      <c r="AI627" s="557"/>
      <c r="AJ627" s="558"/>
      <c r="AK627" s="556"/>
    </row>
    <row r="628" spans="1:37" ht="15.75">
      <c r="A628" s="285" t="s">
        <v>1667</v>
      </c>
      <c r="B628" s="3"/>
      <c r="C628" s="3"/>
      <c r="D628" s="32">
        <f t="shared" si="18"/>
        <v>201.90000000000003</v>
      </c>
      <c r="E628" s="9">
        <v>0</v>
      </c>
      <c r="F628" s="55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559">
        <v>0</v>
      </c>
      <c r="AF628" s="556"/>
      <c r="AG628" s="555"/>
      <c r="AH628" s="556"/>
      <c r="AI628" s="557"/>
      <c r="AJ628" s="558"/>
      <c r="AK628" s="556"/>
    </row>
    <row r="629" spans="1:37" ht="15.75">
      <c r="A629" s="284" t="s">
        <v>3634</v>
      </c>
      <c r="B629" s="3"/>
      <c r="C629" s="3"/>
      <c r="D629" s="32">
        <f t="shared" ref="D629:D660" si="19">SUM(E629:DZ629)</f>
        <v>258.7</v>
      </c>
      <c r="E629" s="9">
        <v>32</v>
      </c>
      <c r="F629" s="55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559">
        <v>7.5</v>
      </c>
      <c r="AF629" s="556"/>
      <c r="AG629" s="561"/>
      <c r="AH629" s="556"/>
      <c r="AI629" s="557"/>
      <c r="AJ629" s="558"/>
      <c r="AK629" s="556"/>
    </row>
    <row r="630" spans="1:37" ht="15.75">
      <c r="A630" s="107" t="s">
        <v>2726</v>
      </c>
      <c r="B630" s="3"/>
      <c r="C630" s="3"/>
      <c r="D630" s="32">
        <f t="shared" si="19"/>
        <v>252.1</v>
      </c>
      <c r="E630" s="9">
        <v>31</v>
      </c>
      <c r="F630" s="55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559">
        <v>0</v>
      </c>
      <c r="AF630" s="556"/>
      <c r="AG630" s="562"/>
      <c r="AH630" s="556"/>
      <c r="AI630" s="557"/>
      <c r="AJ630" s="558"/>
      <c r="AK630" s="556"/>
    </row>
    <row r="631" spans="1:37" ht="15.75">
      <c r="A631" s="107" t="s">
        <v>2203</v>
      </c>
      <c r="B631" s="3"/>
      <c r="C631" s="3"/>
      <c r="D631" s="32">
        <f t="shared" si="19"/>
        <v>253.65</v>
      </c>
      <c r="E631" s="9">
        <v>51</v>
      </c>
      <c r="F631" s="55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559">
        <v>0</v>
      </c>
      <c r="AF631" s="556"/>
      <c r="AG631" s="562"/>
      <c r="AH631" s="556"/>
      <c r="AI631" s="557"/>
      <c r="AJ631" s="558"/>
      <c r="AK631" s="556"/>
    </row>
    <row r="632" spans="1:37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55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559">
        <v>0</v>
      </c>
      <c r="AF632" s="556"/>
      <c r="AG632" s="555"/>
      <c r="AH632" s="556"/>
      <c r="AI632" s="557"/>
      <c r="AJ632" s="558"/>
      <c r="AK632" s="556"/>
    </row>
    <row r="633" spans="1:37" ht="15.75">
      <c r="A633" s="284" t="s">
        <v>3635</v>
      </c>
      <c r="B633" s="3"/>
      <c r="C633" s="3"/>
      <c r="D633" s="32">
        <f t="shared" si="19"/>
        <v>144.6</v>
      </c>
      <c r="E633" s="9">
        <v>4.8</v>
      </c>
      <c r="F633" s="55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559">
        <v>0</v>
      </c>
      <c r="AF633" s="556"/>
      <c r="AG633" s="561"/>
      <c r="AH633" s="556"/>
      <c r="AI633" s="557"/>
      <c r="AJ633" s="558"/>
      <c r="AK633" s="556"/>
    </row>
    <row r="634" spans="1:37" ht="15.75">
      <c r="A634" s="284" t="s">
        <v>3636</v>
      </c>
      <c r="B634" s="3"/>
      <c r="C634" s="3"/>
      <c r="D634" s="32">
        <f t="shared" si="19"/>
        <v>201.70000000000002</v>
      </c>
      <c r="E634" s="9">
        <v>22</v>
      </c>
      <c r="F634" s="55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559">
        <v>6.5</v>
      </c>
      <c r="AF634" s="556"/>
      <c r="AG634" s="561"/>
      <c r="AH634" s="556"/>
      <c r="AI634" s="557"/>
      <c r="AJ634" s="558"/>
      <c r="AK634" s="556"/>
    </row>
    <row r="635" spans="1:37" ht="15.75">
      <c r="A635" s="107" t="s">
        <v>667</v>
      </c>
      <c r="B635" s="3"/>
      <c r="C635" s="3"/>
      <c r="D635" s="32">
        <f t="shared" si="19"/>
        <v>204.1</v>
      </c>
      <c r="E635" s="9">
        <v>26</v>
      </c>
      <c r="F635" s="55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559">
        <v>0</v>
      </c>
      <c r="AF635" s="556"/>
      <c r="AG635" s="562"/>
      <c r="AH635" s="556"/>
      <c r="AI635" s="557"/>
      <c r="AJ635" s="558"/>
      <c r="AK635" s="556"/>
    </row>
    <row r="636" spans="1:37" ht="15.75">
      <c r="A636" s="107" t="s">
        <v>2202</v>
      </c>
      <c r="B636" s="3"/>
      <c r="C636" s="3"/>
      <c r="D636" s="32">
        <f t="shared" si="19"/>
        <v>208.55</v>
      </c>
      <c r="E636" s="9">
        <v>51</v>
      </c>
      <c r="F636" s="55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559">
        <v>0</v>
      </c>
      <c r="AF636" s="556"/>
      <c r="AG636" s="562"/>
      <c r="AH636" s="556"/>
      <c r="AI636" s="557"/>
      <c r="AJ636" s="558"/>
      <c r="AK636" s="556"/>
    </row>
    <row r="637" spans="1:37" ht="15.75">
      <c r="A637" s="107" t="s">
        <v>2209</v>
      </c>
      <c r="B637" s="3"/>
      <c r="C637" s="3"/>
      <c r="D637" s="32">
        <f t="shared" si="19"/>
        <v>200.29999999999998</v>
      </c>
      <c r="E637" s="9">
        <v>1.4</v>
      </c>
      <c r="F637" s="55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559">
        <v>1.1000000000000001</v>
      </c>
      <c r="AF637" s="556"/>
      <c r="AG637" s="562"/>
      <c r="AH637" s="556"/>
      <c r="AI637" s="557"/>
      <c r="AJ637" s="558"/>
      <c r="AK637" s="556"/>
    </row>
    <row r="638" spans="1:37" ht="15.75">
      <c r="A638" s="107" t="s">
        <v>668</v>
      </c>
      <c r="B638" s="3"/>
      <c r="C638" s="3"/>
      <c r="D638" s="32">
        <f t="shared" si="19"/>
        <v>326.59999999999997</v>
      </c>
      <c r="E638" s="9">
        <v>7.7</v>
      </c>
      <c r="F638" s="55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559">
        <v>1.3</v>
      </c>
      <c r="AF638" s="556"/>
      <c r="AG638" s="562"/>
      <c r="AH638" s="556"/>
      <c r="AI638" s="557"/>
      <c r="AJ638" s="558"/>
      <c r="AK638" s="556"/>
    </row>
    <row r="639" spans="1:37" ht="15.75">
      <c r="A639" s="107" t="s">
        <v>3637</v>
      </c>
      <c r="B639" s="3"/>
      <c r="C639" s="3"/>
      <c r="D639" s="32">
        <f t="shared" si="19"/>
        <v>187.00000000000003</v>
      </c>
      <c r="E639" s="9">
        <v>0</v>
      </c>
      <c r="F639" s="55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559">
        <v>1.2</v>
      </c>
      <c r="AF639" s="556"/>
      <c r="AG639" s="562"/>
      <c r="AH639" s="556"/>
      <c r="AI639" s="557"/>
      <c r="AJ639" s="558"/>
      <c r="AK639" s="556"/>
    </row>
    <row r="640" spans="1:37" ht="15.75">
      <c r="A640" s="285" t="s">
        <v>23</v>
      </c>
      <c r="B640" s="3"/>
      <c r="C640" s="3"/>
      <c r="D640" s="32">
        <f t="shared" si="19"/>
        <v>272.8</v>
      </c>
      <c r="E640" s="9">
        <v>11.2</v>
      </c>
      <c r="F640" s="55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559">
        <v>8.8000000000000007</v>
      </c>
      <c r="AF640" s="556"/>
      <c r="AG640" s="555"/>
      <c r="AH640" s="556"/>
      <c r="AI640" s="557"/>
      <c r="AJ640" s="558"/>
      <c r="AK640" s="556"/>
    </row>
    <row r="641" spans="1:37" ht="15.75">
      <c r="A641" s="285" t="s">
        <v>25</v>
      </c>
      <c r="B641" s="3"/>
      <c r="C641" s="3"/>
      <c r="D641" s="32">
        <f t="shared" si="19"/>
        <v>214.2</v>
      </c>
      <c r="E641" s="9">
        <v>28</v>
      </c>
      <c r="F641" s="55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559">
        <v>0</v>
      </c>
      <c r="AF641" s="556"/>
      <c r="AG641" s="555"/>
      <c r="AH641" s="556"/>
      <c r="AI641" s="557"/>
      <c r="AJ641" s="558"/>
      <c r="AK641" s="556"/>
    </row>
    <row r="642" spans="1:37" ht="15.75">
      <c r="A642" s="107" t="s">
        <v>2712</v>
      </c>
      <c r="B642" s="3"/>
      <c r="C642" s="3"/>
      <c r="D642" s="32">
        <f t="shared" si="19"/>
        <v>210.5</v>
      </c>
      <c r="E642" s="9">
        <v>0</v>
      </c>
      <c r="F642" s="55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559">
        <v>21.6</v>
      </c>
      <c r="AF642" s="556"/>
      <c r="AG642" s="562"/>
      <c r="AH642" s="556"/>
      <c r="AI642" s="557"/>
      <c r="AJ642" s="558"/>
      <c r="AK642" s="556"/>
    </row>
    <row r="643" spans="1:37" ht="15.75">
      <c r="A643" s="106" t="s">
        <v>1343</v>
      </c>
      <c r="B643" s="3"/>
      <c r="C643" s="3"/>
      <c r="D643" s="32">
        <f t="shared" si="19"/>
        <v>169.7</v>
      </c>
      <c r="E643" s="9">
        <v>0</v>
      </c>
      <c r="F643" s="55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559">
        <v>0</v>
      </c>
      <c r="AF643" s="556"/>
      <c r="AG643" s="503"/>
      <c r="AH643" s="556"/>
      <c r="AI643" s="557"/>
      <c r="AJ643" s="558"/>
      <c r="AK643" s="556"/>
    </row>
    <row r="644" spans="1:37" ht="15.75">
      <c r="A644" s="106" t="s">
        <v>1345</v>
      </c>
      <c r="B644" s="3"/>
      <c r="C644" s="3"/>
      <c r="D644" s="32">
        <f t="shared" si="19"/>
        <v>295.39999999999998</v>
      </c>
      <c r="E644" s="9">
        <v>0</v>
      </c>
      <c r="F644" s="55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559">
        <v>7</v>
      </c>
      <c r="AF644" s="556"/>
      <c r="AG644" s="503"/>
      <c r="AH644" s="556"/>
      <c r="AI644" s="557"/>
      <c r="AJ644" s="558"/>
      <c r="AK644" s="556"/>
    </row>
    <row r="645" spans="1:37" ht="15.75">
      <c r="A645" s="107" t="s">
        <v>2713</v>
      </c>
      <c r="B645" s="3"/>
      <c r="C645" s="3"/>
      <c r="D645" s="32">
        <f t="shared" si="19"/>
        <v>287.8</v>
      </c>
      <c r="E645" s="9">
        <v>27.2</v>
      </c>
      <c r="F645" s="55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559">
        <v>0</v>
      </c>
      <c r="AF645" s="556"/>
      <c r="AG645" s="562"/>
      <c r="AH645" s="556"/>
      <c r="AI645" s="557"/>
      <c r="AJ645" s="558"/>
      <c r="AK645" s="556"/>
    </row>
    <row r="646" spans="1:37" ht="15.75">
      <c r="A646" s="284" t="s">
        <v>3638</v>
      </c>
      <c r="B646" s="3"/>
      <c r="C646" s="3"/>
      <c r="D646" s="32">
        <f t="shared" si="19"/>
        <v>254.3</v>
      </c>
      <c r="E646" s="9">
        <v>26</v>
      </c>
      <c r="F646" s="55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559">
        <v>12.100000000000001</v>
      </c>
      <c r="AF646" s="556"/>
      <c r="AG646" s="561"/>
      <c r="AH646" s="556"/>
      <c r="AI646" s="557"/>
      <c r="AJ646" s="558"/>
      <c r="AK646" s="556"/>
    </row>
    <row r="647" spans="1:37" ht="15.75">
      <c r="A647" s="284" t="s">
        <v>3639</v>
      </c>
      <c r="B647" s="3"/>
      <c r="C647" s="3"/>
      <c r="D647" s="32">
        <f t="shared" si="19"/>
        <v>279.89999999999998</v>
      </c>
      <c r="E647" s="9">
        <v>0</v>
      </c>
      <c r="F647" s="55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559">
        <v>22.4</v>
      </c>
      <c r="AF647" s="556"/>
      <c r="AG647" s="561"/>
      <c r="AH647" s="556"/>
      <c r="AI647" s="557"/>
      <c r="AJ647" s="558"/>
      <c r="AK647" s="556"/>
    </row>
    <row r="648" spans="1:37" ht="15.75">
      <c r="A648" s="107" t="s">
        <v>2198</v>
      </c>
      <c r="B648" s="3"/>
      <c r="C648" s="3"/>
      <c r="D648" s="32">
        <f t="shared" si="19"/>
        <v>117.8</v>
      </c>
      <c r="E648" s="9">
        <v>0</v>
      </c>
      <c r="F648" s="55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559">
        <v>13.2</v>
      </c>
      <c r="AF648" s="556"/>
      <c r="AG648" s="562"/>
      <c r="AH648" s="556"/>
      <c r="AI648" s="557"/>
      <c r="AJ648" s="558"/>
      <c r="AK648" s="556"/>
    </row>
    <row r="649" spans="1:37" ht="15.75">
      <c r="A649" s="107" t="s">
        <v>651</v>
      </c>
      <c r="B649" s="3"/>
      <c r="C649" s="3"/>
      <c r="D649" s="32">
        <f t="shared" si="19"/>
        <v>173.2</v>
      </c>
      <c r="E649" s="9">
        <v>6</v>
      </c>
      <c r="F649" s="55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559">
        <v>19.8</v>
      </c>
      <c r="AF649" s="556"/>
      <c r="AG649" s="562"/>
      <c r="AH649" s="556"/>
      <c r="AI649" s="557"/>
      <c r="AJ649" s="558"/>
      <c r="AK649" s="556"/>
    </row>
    <row r="650" spans="1:37" ht="15.75">
      <c r="A650" s="107" t="s">
        <v>682</v>
      </c>
      <c r="B650" s="3"/>
      <c r="C650" s="3"/>
      <c r="D650" s="32">
        <f t="shared" si="19"/>
        <v>173.1</v>
      </c>
      <c r="E650" s="9">
        <v>0</v>
      </c>
      <c r="F650" s="55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559">
        <v>0</v>
      </c>
      <c r="AF650" s="556"/>
      <c r="AG650" s="562"/>
      <c r="AH650" s="556"/>
      <c r="AI650" s="557"/>
      <c r="AJ650" s="558"/>
      <c r="AK650" s="556"/>
    </row>
    <row r="651" spans="1:37" ht="15.75">
      <c r="A651" s="107" t="s">
        <v>2708</v>
      </c>
      <c r="B651" s="3"/>
      <c r="C651" s="3"/>
      <c r="D651" s="32">
        <f t="shared" si="19"/>
        <v>225</v>
      </c>
      <c r="E651" s="9">
        <v>0</v>
      </c>
      <c r="F651" s="55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559">
        <v>0</v>
      </c>
      <c r="AF651" s="556"/>
      <c r="AG651" s="562"/>
      <c r="AH651" s="556"/>
      <c r="AI651" s="557"/>
      <c r="AJ651" s="558"/>
      <c r="AK651" s="556"/>
    </row>
    <row r="652" spans="1:37" ht="15.75">
      <c r="A652" s="107" t="s">
        <v>2734</v>
      </c>
      <c r="B652" s="3"/>
      <c r="C652" s="3"/>
      <c r="D652" s="32">
        <f t="shared" si="19"/>
        <v>292.60000000000002</v>
      </c>
      <c r="E652" s="9">
        <v>28</v>
      </c>
      <c r="F652" s="55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559">
        <v>0</v>
      </c>
      <c r="AF652" s="556"/>
      <c r="AG652" s="562"/>
      <c r="AH652" s="556"/>
      <c r="AI652" s="557"/>
      <c r="AJ652" s="558"/>
      <c r="AK652" s="556"/>
    </row>
    <row r="653" spans="1:37" ht="15.75">
      <c r="A653" s="284" t="s">
        <v>3640</v>
      </c>
      <c r="B653" s="3"/>
      <c r="C653" s="3"/>
      <c r="D653" s="32">
        <f t="shared" si="19"/>
        <v>167.6</v>
      </c>
      <c r="E653" s="9">
        <v>9.1000000000000014</v>
      </c>
      <c r="F653" s="55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559">
        <v>0</v>
      </c>
      <c r="AF653" s="556"/>
      <c r="AG653" s="561"/>
      <c r="AH653" s="556"/>
      <c r="AI653" s="557"/>
      <c r="AJ653" s="558"/>
      <c r="AK653" s="556"/>
    </row>
    <row r="654" spans="1:37" ht="15.75">
      <c r="A654" s="284" t="s">
        <v>3641</v>
      </c>
      <c r="B654" s="3"/>
      <c r="C654" s="3"/>
      <c r="D654" s="32">
        <f t="shared" si="19"/>
        <v>298.90000000000003</v>
      </c>
      <c r="E654" s="9">
        <v>26</v>
      </c>
      <c r="F654" s="55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559">
        <v>1.1000000000000001</v>
      </c>
      <c r="AF654" s="556"/>
      <c r="AG654" s="561"/>
      <c r="AH654" s="556"/>
      <c r="AI654" s="557"/>
      <c r="AJ654" s="558"/>
      <c r="AK654" s="556"/>
    </row>
    <row r="655" spans="1:37" ht="15.75">
      <c r="A655" s="107" t="s">
        <v>154</v>
      </c>
      <c r="B655" s="3"/>
      <c r="C655" s="3"/>
      <c r="D655" s="32">
        <f t="shared" si="19"/>
        <v>218.75</v>
      </c>
      <c r="E655" s="9">
        <v>6.5</v>
      </c>
      <c r="F655" s="55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559">
        <v>0</v>
      </c>
      <c r="AF655" s="556"/>
      <c r="AG655" s="562"/>
      <c r="AH655" s="556"/>
      <c r="AI655" s="557"/>
      <c r="AJ655" s="558"/>
      <c r="AK655" s="556"/>
    </row>
    <row r="656" spans="1:37" ht="15.75">
      <c r="A656" s="107" t="s">
        <v>2210</v>
      </c>
      <c r="B656" s="3"/>
      <c r="C656" s="3"/>
      <c r="D656" s="32">
        <f t="shared" si="19"/>
        <v>344.84999999999997</v>
      </c>
      <c r="E656" s="9">
        <v>55.8</v>
      </c>
      <c r="F656" s="55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559">
        <v>8.9</v>
      </c>
      <c r="AF656" s="556"/>
      <c r="AG656" s="562"/>
      <c r="AH656" s="556"/>
      <c r="AI656" s="557"/>
      <c r="AJ656" s="558"/>
      <c r="AK656" s="556"/>
    </row>
    <row r="657" spans="1:37" ht="15.75">
      <c r="A657" s="107" t="s">
        <v>669</v>
      </c>
      <c r="B657" s="3"/>
      <c r="C657" s="3"/>
      <c r="D657" s="32">
        <f t="shared" si="19"/>
        <v>172</v>
      </c>
      <c r="E657" s="9">
        <v>32.799999999999997</v>
      </c>
      <c r="F657" s="55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559">
        <v>3.5999999999999996</v>
      </c>
      <c r="AF657" s="556"/>
      <c r="AG657" s="562"/>
      <c r="AH657" s="556"/>
      <c r="AI657" s="557"/>
      <c r="AJ657" s="558"/>
      <c r="AK657" s="556"/>
    </row>
    <row r="658" spans="1:37" ht="15.75">
      <c r="A658" s="107" t="s">
        <v>2723</v>
      </c>
      <c r="B658" s="3"/>
      <c r="C658" s="3"/>
      <c r="D658" s="32">
        <f t="shared" si="19"/>
        <v>190.7</v>
      </c>
      <c r="E658" s="9">
        <v>7</v>
      </c>
      <c r="F658" s="55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559">
        <v>18.700000000000003</v>
      </c>
      <c r="AF658" s="556"/>
      <c r="AG658" s="562"/>
      <c r="AH658" s="556"/>
      <c r="AI658" s="557"/>
      <c r="AJ658" s="558"/>
      <c r="AK658" s="556"/>
    </row>
    <row r="659" spans="1:37" ht="15.75">
      <c r="A659" s="284" t="s">
        <v>142</v>
      </c>
      <c r="B659" s="3"/>
      <c r="C659" s="3"/>
      <c r="D659" s="32">
        <f t="shared" si="19"/>
        <v>143.20000000000002</v>
      </c>
      <c r="E659" s="9">
        <v>0</v>
      </c>
      <c r="F659" s="55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559">
        <v>0</v>
      </c>
      <c r="AF659" s="556"/>
      <c r="AG659" s="561"/>
      <c r="AH659" s="556"/>
      <c r="AI659" s="557"/>
      <c r="AJ659" s="558"/>
      <c r="AK659" s="556"/>
    </row>
    <row r="660" spans="1:37" ht="15.75">
      <c r="A660" s="106" t="s">
        <v>1349</v>
      </c>
      <c r="B660" s="3"/>
      <c r="C660" s="3"/>
      <c r="D660" s="32">
        <f t="shared" si="19"/>
        <v>251.60000000000002</v>
      </c>
      <c r="E660" s="9">
        <v>28</v>
      </c>
      <c r="F660" s="55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559">
        <v>0</v>
      </c>
      <c r="AF660" s="556"/>
      <c r="AG660" s="503"/>
      <c r="AH660" s="556"/>
      <c r="AI660" s="557"/>
      <c r="AJ660" s="558"/>
      <c r="AK660" s="556"/>
    </row>
    <row r="661" spans="1:37" ht="15.75">
      <c r="A661" s="107" t="s">
        <v>683</v>
      </c>
      <c r="B661" s="3"/>
      <c r="C661" s="3"/>
      <c r="D661" s="32">
        <f t="shared" ref="D661:D700" si="20">SUM(E661:DZ661)</f>
        <v>194.3</v>
      </c>
      <c r="E661" s="9">
        <v>0</v>
      </c>
      <c r="F661" s="55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559">
        <v>0</v>
      </c>
      <c r="AF661" s="556"/>
      <c r="AG661" s="562"/>
      <c r="AH661" s="556"/>
      <c r="AI661" s="557"/>
      <c r="AJ661" s="558"/>
      <c r="AK661" s="556"/>
    </row>
    <row r="662" spans="1:37" ht="15.75">
      <c r="A662" s="107" t="s">
        <v>2724</v>
      </c>
      <c r="B662" s="3"/>
      <c r="C662" s="3"/>
      <c r="D662" s="32">
        <f t="shared" si="20"/>
        <v>349.39999999999992</v>
      </c>
      <c r="E662" s="9">
        <v>24</v>
      </c>
      <c r="F662" s="55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559">
        <v>13.2</v>
      </c>
      <c r="AF662" s="556"/>
      <c r="AG662" s="562"/>
      <c r="AH662" s="556"/>
      <c r="AI662" s="557"/>
      <c r="AJ662" s="558"/>
      <c r="AK662" s="556"/>
    </row>
    <row r="663" spans="1:37" ht="15.75">
      <c r="A663" s="284" t="s">
        <v>3642</v>
      </c>
      <c r="B663" s="3"/>
      <c r="C663" s="3"/>
      <c r="D663" s="32">
        <f t="shared" si="20"/>
        <v>95</v>
      </c>
      <c r="E663" s="9">
        <v>3.9000000000000004</v>
      </c>
      <c r="F663" s="55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559">
        <v>0</v>
      </c>
      <c r="AF663" s="556"/>
      <c r="AG663" s="561"/>
      <c r="AH663" s="556"/>
      <c r="AI663" s="557"/>
      <c r="AJ663" s="558"/>
      <c r="AK663" s="556"/>
    </row>
    <row r="664" spans="1:37" ht="15.75">
      <c r="A664" s="285" t="s">
        <v>1690</v>
      </c>
      <c r="B664" s="3"/>
      <c r="C664" s="3"/>
      <c r="D664" s="32">
        <f t="shared" si="20"/>
        <v>162.39999999999998</v>
      </c>
      <c r="E664" s="9">
        <v>0</v>
      </c>
      <c r="F664" s="55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559">
        <v>21</v>
      </c>
      <c r="AF664" s="556"/>
      <c r="AG664" s="555"/>
      <c r="AH664" s="556"/>
      <c r="AI664" s="557"/>
      <c r="AJ664" s="558"/>
      <c r="AK664" s="556"/>
    </row>
    <row r="665" spans="1:37" ht="15.75">
      <c r="A665" s="107" t="s">
        <v>654</v>
      </c>
      <c r="B665" s="3"/>
      <c r="C665" s="3"/>
      <c r="D665" s="32">
        <f t="shared" si="20"/>
        <v>168.79999999999998</v>
      </c>
      <c r="E665" s="9">
        <v>6.5</v>
      </c>
      <c r="F665" s="55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559">
        <v>0</v>
      </c>
      <c r="AF665" s="556"/>
      <c r="AG665" s="562"/>
      <c r="AH665" s="556"/>
      <c r="AI665" s="557"/>
      <c r="AJ665" s="558"/>
      <c r="AK665" s="556"/>
    </row>
    <row r="666" spans="1:37" ht="15.75">
      <c r="A666" s="107" t="s">
        <v>653</v>
      </c>
      <c r="B666" s="3"/>
      <c r="C666" s="3"/>
      <c r="D666" s="32">
        <f t="shared" si="20"/>
        <v>142.30000000000001</v>
      </c>
      <c r="E666" s="9">
        <v>22</v>
      </c>
      <c r="F666" s="55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559">
        <v>4.5</v>
      </c>
      <c r="AF666" s="556"/>
      <c r="AG666" s="562"/>
      <c r="AH666" s="556"/>
      <c r="AI666" s="557"/>
      <c r="AJ666" s="558"/>
      <c r="AK666" s="556"/>
    </row>
    <row r="667" spans="1:37" ht="15.75">
      <c r="A667" s="285" t="s">
        <v>1753</v>
      </c>
      <c r="B667" s="3"/>
      <c r="C667" s="3"/>
      <c r="D667" s="32">
        <f t="shared" si="20"/>
        <v>145</v>
      </c>
      <c r="E667" s="9">
        <v>0</v>
      </c>
      <c r="F667" s="55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559">
        <v>15.399999999999999</v>
      </c>
      <c r="AF667" s="556"/>
      <c r="AG667" s="555"/>
      <c r="AH667" s="556"/>
      <c r="AI667" s="557"/>
      <c r="AJ667" s="558"/>
      <c r="AK667" s="556"/>
    </row>
    <row r="668" spans="1:37" ht="15.75">
      <c r="A668" s="107" t="s">
        <v>638</v>
      </c>
      <c r="B668" s="3"/>
      <c r="C668" s="3"/>
      <c r="D668" s="32">
        <f t="shared" si="20"/>
        <v>261.59999999999997</v>
      </c>
      <c r="E668" s="9">
        <v>30.5</v>
      </c>
      <c r="F668" s="55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559">
        <v>13.2</v>
      </c>
      <c r="AF668" s="556"/>
      <c r="AG668" s="562"/>
      <c r="AH668" s="556"/>
      <c r="AI668" s="557"/>
      <c r="AJ668" s="558"/>
      <c r="AK668" s="556"/>
    </row>
    <row r="669" spans="1:37" ht="15.75">
      <c r="A669" s="285" t="s">
        <v>1649</v>
      </c>
      <c r="B669" s="3"/>
      <c r="C669" s="3"/>
      <c r="D669" s="32">
        <f t="shared" si="20"/>
        <v>52</v>
      </c>
      <c r="E669" s="9">
        <v>7</v>
      </c>
      <c r="F669" s="55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559">
        <v>7.1999999999999993</v>
      </c>
      <c r="AF669" s="556"/>
      <c r="AG669" s="555"/>
      <c r="AH669" s="556"/>
      <c r="AI669" s="557"/>
      <c r="AJ669" s="558"/>
      <c r="AK669" s="556"/>
    </row>
    <row r="670" spans="1:37" ht="15.75">
      <c r="A670" s="107" t="s">
        <v>2714</v>
      </c>
      <c r="B670" s="3"/>
      <c r="C670" s="3"/>
      <c r="D670" s="32">
        <f t="shared" si="20"/>
        <v>144.19999999999999</v>
      </c>
      <c r="E670" s="9">
        <v>4.8</v>
      </c>
      <c r="F670" s="55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559">
        <v>0</v>
      </c>
      <c r="AF670" s="556"/>
      <c r="AG670" s="562"/>
      <c r="AH670" s="556"/>
      <c r="AI670" s="557"/>
      <c r="AJ670" s="558"/>
      <c r="AK670" s="556"/>
    </row>
    <row r="671" spans="1:37" ht="15.75">
      <c r="A671" s="107" t="s">
        <v>2832</v>
      </c>
      <c r="B671" s="3"/>
      <c r="C671" s="3"/>
      <c r="D671" s="32">
        <f t="shared" si="20"/>
        <v>135.1</v>
      </c>
      <c r="E671" s="9">
        <v>6</v>
      </c>
      <c r="F671" s="55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559">
        <v>0</v>
      </c>
      <c r="AF671" s="556"/>
      <c r="AG671" s="562"/>
      <c r="AH671" s="556"/>
      <c r="AI671" s="557"/>
      <c r="AJ671" s="558"/>
      <c r="AK671" s="556"/>
    </row>
    <row r="672" spans="1:37" ht="15.75">
      <c r="A672" s="284" t="s">
        <v>3643</v>
      </c>
      <c r="B672" s="3"/>
      <c r="C672" s="3"/>
      <c r="D672" s="32">
        <f t="shared" si="20"/>
        <v>77.599999999999994</v>
      </c>
      <c r="E672" s="9">
        <v>0</v>
      </c>
      <c r="F672" s="55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559">
        <v>0</v>
      </c>
      <c r="AF672" s="556"/>
      <c r="AG672" s="561"/>
      <c r="AH672" s="556"/>
      <c r="AI672" s="557"/>
      <c r="AJ672" s="558"/>
      <c r="AK672" s="556"/>
    </row>
    <row r="673" spans="1:37" ht="15.75">
      <c r="A673" s="284" t="s">
        <v>3644</v>
      </c>
      <c r="B673" s="3"/>
      <c r="C673" s="3"/>
      <c r="D673" s="32">
        <f t="shared" si="20"/>
        <v>111.7</v>
      </c>
      <c r="E673" s="9">
        <v>0</v>
      </c>
      <c r="F673" s="55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559">
        <v>0</v>
      </c>
      <c r="AF673" s="556"/>
      <c r="AG673" s="561"/>
      <c r="AH673" s="556"/>
      <c r="AI673" s="557"/>
      <c r="AJ673" s="558"/>
      <c r="AK673" s="556"/>
    </row>
    <row r="674" spans="1:37" ht="15.75">
      <c r="A674" s="285" t="s">
        <v>31</v>
      </c>
      <c r="B674" s="3"/>
      <c r="C674" s="3"/>
      <c r="D674" s="32">
        <f t="shared" si="20"/>
        <v>57.6</v>
      </c>
      <c r="E674" s="9">
        <v>0</v>
      </c>
      <c r="F674" s="55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559">
        <v>0</v>
      </c>
      <c r="AF674" s="556"/>
      <c r="AG674" s="555"/>
      <c r="AH674" s="556"/>
      <c r="AI674" s="557"/>
      <c r="AJ674" s="558"/>
      <c r="AK674" s="556"/>
    </row>
    <row r="675" spans="1:37" ht="15.75">
      <c r="A675" s="107" t="s">
        <v>2718</v>
      </c>
      <c r="B675" s="3"/>
      <c r="C675" s="3"/>
      <c r="D675" s="32">
        <f t="shared" si="20"/>
        <v>302.60000000000002</v>
      </c>
      <c r="E675" s="9">
        <v>35</v>
      </c>
      <c r="F675" s="55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559">
        <v>15.399999999999999</v>
      </c>
      <c r="AF675" s="556"/>
      <c r="AG675" s="562"/>
      <c r="AH675" s="556"/>
      <c r="AI675" s="557"/>
      <c r="AJ675" s="558"/>
      <c r="AK675" s="556"/>
    </row>
    <row r="676" spans="1:37" ht="15.75">
      <c r="A676" s="107" t="s">
        <v>694</v>
      </c>
      <c r="B676" s="3"/>
      <c r="C676" s="3"/>
      <c r="D676" s="32">
        <f t="shared" si="20"/>
        <v>486.99999999999994</v>
      </c>
      <c r="E676" s="9">
        <v>53.099999999999994</v>
      </c>
      <c r="F676" s="55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559">
        <v>16.899999999999999</v>
      </c>
      <c r="AF676" s="556"/>
      <c r="AG676" s="562"/>
      <c r="AH676" s="556"/>
      <c r="AI676" s="557"/>
      <c r="AJ676" s="558"/>
      <c r="AK676" s="556"/>
    </row>
    <row r="677" spans="1:37" ht="15.75">
      <c r="A677" s="284" t="s">
        <v>3645</v>
      </c>
      <c r="B677" s="3"/>
      <c r="C677" s="3"/>
      <c r="D677" s="32">
        <f t="shared" si="20"/>
        <v>212</v>
      </c>
      <c r="E677" s="9">
        <v>0</v>
      </c>
      <c r="F677" s="55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559">
        <v>18.099999999999998</v>
      </c>
      <c r="AF677" s="556"/>
      <c r="AG677" s="561"/>
      <c r="AH677" s="556"/>
      <c r="AI677" s="557"/>
      <c r="AJ677" s="558"/>
      <c r="AK677" s="556"/>
    </row>
    <row r="678" spans="1:37" ht="15.75">
      <c r="A678" s="107" t="s">
        <v>3685</v>
      </c>
      <c r="B678" s="3"/>
      <c r="C678" s="3"/>
      <c r="D678" s="32">
        <f t="shared" si="20"/>
        <v>185.50000000000003</v>
      </c>
      <c r="E678" s="9">
        <v>2.6</v>
      </c>
      <c r="F678" s="55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559">
        <v>7.6</v>
      </c>
      <c r="AF678" s="556"/>
      <c r="AG678" s="562"/>
      <c r="AH678" s="556"/>
      <c r="AI678" s="557"/>
      <c r="AJ678" s="558"/>
      <c r="AK678" s="556"/>
    </row>
    <row r="679" spans="1:37" ht="15.75">
      <c r="A679" s="107" t="s">
        <v>686</v>
      </c>
      <c r="B679" s="3"/>
      <c r="C679" s="3"/>
      <c r="D679" s="32">
        <f t="shared" si="20"/>
        <v>103.60000000000001</v>
      </c>
      <c r="E679" s="9">
        <v>4.5</v>
      </c>
      <c r="F679" s="55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559">
        <v>5.2</v>
      </c>
      <c r="AF679" s="556"/>
      <c r="AG679" s="562"/>
      <c r="AH679" s="556"/>
      <c r="AI679" s="557"/>
      <c r="AJ679" s="558"/>
      <c r="AK679" s="556"/>
    </row>
    <row r="680" spans="1:37" ht="15.75">
      <c r="A680" s="285" t="s">
        <v>33</v>
      </c>
      <c r="B680" s="3"/>
      <c r="C680" s="3"/>
      <c r="D680" s="32">
        <f t="shared" si="20"/>
        <v>193.20000000000002</v>
      </c>
      <c r="E680" s="9">
        <v>29.5</v>
      </c>
      <c r="F680" s="55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559">
        <v>0</v>
      </c>
      <c r="AF680" s="556"/>
      <c r="AG680" s="555"/>
      <c r="AH680" s="556"/>
      <c r="AI680" s="557"/>
      <c r="AJ680" s="558"/>
      <c r="AK680" s="556"/>
    </row>
    <row r="681" spans="1:37" ht="15.75">
      <c r="A681" s="285" t="s">
        <v>37</v>
      </c>
      <c r="B681" s="3"/>
      <c r="C681" s="3"/>
      <c r="D681" s="32">
        <f t="shared" si="20"/>
        <v>263.75</v>
      </c>
      <c r="E681" s="9">
        <v>0</v>
      </c>
      <c r="F681" s="55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559">
        <v>15.399999999999999</v>
      </c>
      <c r="AF681" s="556"/>
      <c r="AG681" s="555"/>
      <c r="AH681" s="556"/>
      <c r="AI681" s="557"/>
      <c r="AJ681" s="558"/>
      <c r="AK681" s="556"/>
    </row>
    <row r="682" spans="1:37" ht="15.75">
      <c r="A682" s="284" t="s">
        <v>143</v>
      </c>
      <c r="B682" s="3"/>
      <c r="C682" s="3"/>
      <c r="D682" s="32">
        <f t="shared" si="20"/>
        <v>252.95</v>
      </c>
      <c r="E682" s="9">
        <v>30</v>
      </c>
      <c r="F682" s="55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559">
        <v>0</v>
      </c>
      <c r="AF682" s="556"/>
      <c r="AG682" s="561"/>
      <c r="AH682" s="556"/>
      <c r="AI682" s="557"/>
      <c r="AJ682" s="558"/>
      <c r="AK682" s="556"/>
    </row>
    <row r="683" spans="1:37" ht="15.75">
      <c r="A683" s="284" t="s">
        <v>3646</v>
      </c>
      <c r="B683" s="3"/>
      <c r="C683" s="3"/>
      <c r="D683" s="32">
        <f t="shared" si="20"/>
        <v>297.2</v>
      </c>
      <c r="E683" s="9">
        <v>11.2</v>
      </c>
      <c r="F683" s="55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559">
        <v>1.4</v>
      </c>
      <c r="AF683" s="556"/>
      <c r="AG683" s="561"/>
      <c r="AH683" s="556"/>
      <c r="AI683" s="557"/>
      <c r="AJ683" s="558"/>
      <c r="AK683" s="556"/>
    </row>
    <row r="684" spans="1:37" ht="15.75">
      <c r="A684" s="107" t="s">
        <v>2721</v>
      </c>
      <c r="B684" s="3"/>
      <c r="C684" s="3"/>
      <c r="D684" s="32">
        <f t="shared" si="20"/>
        <v>129</v>
      </c>
      <c r="E684" s="9">
        <v>0</v>
      </c>
      <c r="F684" s="55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559">
        <v>12.100000000000001</v>
      </c>
      <c r="AF684" s="556"/>
      <c r="AG684" s="562"/>
      <c r="AH684" s="556"/>
      <c r="AI684" s="557"/>
      <c r="AJ684" s="558"/>
      <c r="AK684" s="556"/>
    </row>
    <row r="685" spans="1:37" ht="15.75">
      <c r="A685" s="106" t="s">
        <v>1351</v>
      </c>
      <c r="B685" s="3"/>
      <c r="C685" s="3"/>
      <c r="D685" s="32">
        <f t="shared" si="20"/>
        <v>247.5</v>
      </c>
      <c r="E685" s="9">
        <v>28</v>
      </c>
      <c r="F685" s="55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559">
        <v>0</v>
      </c>
      <c r="AF685" s="556"/>
      <c r="AG685" s="503"/>
      <c r="AH685" s="556"/>
      <c r="AI685" s="557"/>
      <c r="AJ685" s="558"/>
      <c r="AK685" s="556"/>
    </row>
    <row r="686" spans="1:37" ht="15.75">
      <c r="A686" s="107" t="s">
        <v>2722</v>
      </c>
      <c r="B686" s="3"/>
      <c r="C686" s="3"/>
      <c r="D686" s="32">
        <f t="shared" si="20"/>
        <v>209.49999999999997</v>
      </c>
      <c r="E686" s="9">
        <v>0</v>
      </c>
      <c r="F686" s="55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559">
        <v>19.8</v>
      </c>
      <c r="AF686" s="556"/>
      <c r="AG686" s="562"/>
      <c r="AH686" s="556"/>
      <c r="AI686" s="557"/>
      <c r="AJ686" s="558"/>
      <c r="AK686" s="556"/>
    </row>
    <row r="687" spans="1:37" ht="15.75">
      <c r="A687" s="284" t="s">
        <v>3647</v>
      </c>
      <c r="B687" s="3"/>
      <c r="C687" s="3"/>
      <c r="D687" s="32">
        <f t="shared" si="20"/>
        <v>178.3</v>
      </c>
      <c r="E687" s="9">
        <v>24</v>
      </c>
      <c r="F687" s="55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559">
        <v>16.5</v>
      </c>
      <c r="AF687" s="556"/>
      <c r="AG687" s="561"/>
      <c r="AH687" s="556"/>
      <c r="AI687" s="557"/>
      <c r="AJ687" s="558"/>
      <c r="AK687" s="556"/>
    </row>
    <row r="688" spans="1:37" ht="15.75">
      <c r="A688" s="107" t="s">
        <v>2727</v>
      </c>
      <c r="B688" s="3"/>
      <c r="C688" s="3"/>
      <c r="D688" s="32">
        <f t="shared" si="20"/>
        <v>120.5</v>
      </c>
      <c r="E688" s="9">
        <v>0</v>
      </c>
      <c r="F688" s="55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559">
        <v>0</v>
      </c>
      <c r="AF688" s="556"/>
      <c r="AG688" s="562"/>
      <c r="AH688" s="556"/>
      <c r="AI688" s="557"/>
      <c r="AJ688" s="558"/>
      <c r="AK688" s="556"/>
    </row>
    <row r="689" spans="1:37" ht="15.75">
      <c r="A689" s="285" t="s">
        <v>1671</v>
      </c>
      <c r="B689" s="3"/>
      <c r="C689" s="3"/>
      <c r="D689" s="32">
        <f t="shared" si="20"/>
        <v>183.5</v>
      </c>
      <c r="E689" s="9">
        <v>22</v>
      </c>
      <c r="F689" s="55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559">
        <v>6.6000000000000005</v>
      </c>
      <c r="AF689" s="556"/>
      <c r="AG689" s="555"/>
      <c r="AH689" s="556"/>
      <c r="AI689" s="557"/>
      <c r="AJ689" s="558"/>
      <c r="AK689" s="556"/>
    </row>
    <row r="690" spans="1:37" ht="15.75">
      <c r="A690" s="107" t="s">
        <v>180</v>
      </c>
      <c r="B690" s="3"/>
      <c r="C690" s="3"/>
      <c r="D690" s="32">
        <f t="shared" si="20"/>
        <v>243.49999999999997</v>
      </c>
      <c r="E690" s="9">
        <v>28</v>
      </c>
      <c r="F690" s="55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559">
        <v>0</v>
      </c>
      <c r="AF690" s="556"/>
      <c r="AG690" s="562"/>
      <c r="AH690" s="556"/>
      <c r="AI690" s="557"/>
      <c r="AJ690" s="558"/>
      <c r="AK690" s="556"/>
    </row>
    <row r="691" spans="1:37" ht="15.75">
      <c r="A691" s="107" t="s">
        <v>2710</v>
      </c>
      <c r="B691" s="3"/>
      <c r="C691" s="3"/>
      <c r="D691" s="32">
        <f t="shared" si="20"/>
        <v>344.1</v>
      </c>
      <c r="E691" s="9">
        <v>22</v>
      </c>
      <c r="F691" s="55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559">
        <v>0</v>
      </c>
      <c r="AF691" s="556"/>
      <c r="AG691" s="562"/>
      <c r="AH691" s="556"/>
      <c r="AI691" s="557"/>
      <c r="AJ691" s="558"/>
      <c r="AK691" s="556"/>
    </row>
    <row r="692" spans="1:37" ht="15.75">
      <c r="A692" s="107" t="s">
        <v>2217</v>
      </c>
      <c r="B692" s="3"/>
      <c r="C692" s="3"/>
      <c r="D692" s="32">
        <f t="shared" si="20"/>
        <v>66</v>
      </c>
      <c r="E692" s="9">
        <v>0</v>
      </c>
      <c r="F692" s="55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559">
        <v>0</v>
      </c>
      <c r="AF692" s="556"/>
      <c r="AG692" s="562"/>
      <c r="AH692" s="556"/>
      <c r="AI692" s="557"/>
      <c r="AJ692" s="558"/>
      <c r="AK692" s="556"/>
    </row>
    <row r="693" spans="1:37" ht="15.75">
      <c r="A693" s="107" t="s">
        <v>2729</v>
      </c>
      <c r="B693" s="3"/>
      <c r="C693" s="3"/>
      <c r="D693" s="32">
        <f t="shared" si="20"/>
        <v>291.7</v>
      </c>
      <c r="E693" s="9">
        <v>26</v>
      </c>
      <c r="F693" s="55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559">
        <v>1.1000000000000001</v>
      </c>
      <c r="AF693" s="556"/>
      <c r="AG693" s="562"/>
      <c r="AH693" s="556"/>
      <c r="AI693" s="557"/>
      <c r="AJ693" s="558"/>
      <c r="AK693" s="556"/>
    </row>
    <row r="694" spans="1:37" ht="15.75">
      <c r="A694" s="107" t="s">
        <v>155</v>
      </c>
      <c r="B694" s="3"/>
      <c r="C694" s="3"/>
      <c r="D694" s="32">
        <f t="shared" si="20"/>
        <v>138.4</v>
      </c>
      <c r="E694" s="9">
        <v>0</v>
      </c>
      <c r="F694" s="55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559">
        <v>0</v>
      </c>
      <c r="AF694" s="556"/>
      <c r="AG694" s="562"/>
      <c r="AH694" s="556"/>
      <c r="AI694" s="557"/>
      <c r="AJ694" s="558"/>
      <c r="AK694" s="556"/>
    </row>
    <row r="695" spans="1:37" ht="15.75">
      <c r="A695" s="284" t="s">
        <v>3648</v>
      </c>
      <c r="B695" s="3"/>
      <c r="C695" s="3"/>
      <c r="D695" s="32">
        <f t="shared" si="20"/>
        <v>263.89999999999998</v>
      </c>
      <c r="E695" s="9">
        <v>0</v>
      </c>
      <c r="F695" s="55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559">
        <v>24.3</v>
      </c>
      <c r="AF695" s="556"/>
      <c r="AG695" s="561"/>
      <c r="AH695" s="556"/>
      <c r="AI695" s="557"/>
      <c r="AJ695" s="558"/>
      <c r="AK695" s="556"/>
    </row>
    <row r="696" spans="1:37" ht="15.75">
      <c r="A696" s="107" t="s">
        <v>2730</v>
      </c>
      <c r="B696" s="3"/>
      <c r="C696" s="3"/>
      <c r="D696" s="32">
        <f t="shared" si="20"/>
        <v>263</v>
      </c>
      <c r="E696" s="9">
        <v>7</v>
      </c>
      <c r="F696" s="55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559">
        <v>39.5</v>
      </c>
      <c r="AF696" s="556"/>
      <c r="AG696" s="562"/>
      <c r="AH696" s="556"/>
      <c r="AI696" s="557"/>
      <c r="AJ696" s="558"/>
      <c r="AK696" s="556"/>
    </row>
    <row r="697" spans="1:37" ht="15.75">
      <c r="A697" s="107" t="s">
        <v>2728</v>
      </c>
      <c r="B697" s="3"/>
      <c r="C697" s="3"/>
      <c r="D697" s="32">
        <f t="shared" si="20"/>
        <v>262.10000000000002</v>
      </c>
      <c r="E697" s="9">
        <v>33</v>
      </c>
      <c r="F697" s="55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559">
        <v>0</v>
      </c>
      <c r="AF697" s="556"/>
      <c r="AG697" s="562"/>
      <c r="AH697" s="556"/>
      <c r="AI697" s="557"/>
      <c r="AJ697" s="558"/>
      <c r="AK697" s="556"/>
    </row>
    <row r="698" spans="1:37" ht="15.75">
      <c r="A698" s="107" t="s">
        <v>2709</v>
      </c>
      <c r="B698" s="3"/>
      <c r="C698" s="3"/>
      <c r="D698" s="32">
        <f t="shared" si="20"/>
        <v>116.9</v>
      </c>
      <c r="E698" s="9">
        <v>0</v>
      </c>
      <c r="F698" s="55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559">
        <v>13.2</v>
      </c>
      <c r="AF698" s="556"/>
      <c r="AG698" s="562"/>
      <c r="AH698" s="556"/>
      <c r="AI698" s="557"/>
      <c r="AJ698" s="558"/>
      <c r="AK698" s="556"/>
    </row>
    <row r="699" spans="1:37" ht="15.75">
      <c r="A699" s="107" t="s">
        <v>658</v>
      </c>
      <c r="B699" s="3"/>
      <c r="C699" s="3"/>
      <c r="D699" s="32">
        <f t="shared" si="20"/>
        <v>187.9</v>
      </c>
      <c r="E699" s="9">
        <v>30</v>
      </c>
      <c r="F699" s="55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559">
        <v>0</v>
      </c>
      <c r="AF699" s="556"/>
      <c r="AG699" s="562"/>
      <c r="AH699" s="556"/>
      <c r="AI699" s="557"/>
      <c r="AJ699" s="558"/>
      <c r="AK699" s="556"/>
    </row>
    <row r="700" spans="1:37" ht="15.75">
      <c r="A700" s="285" t="s">
        <v>1655</v>
      </c>
      <c r="B700" s="3"/>
      <c r="C700" s="3"/>
      <c r="D700" s="32">
        <f t="shared" si="20"/>
        <v>99.8</v>
      </c>
      <c r="E700" s="9">
        <v>0</v>
      </c>
      <c r="F700" s="55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559">
        <v>0</v>
      </c>
      <c r="AF700" s="556"/>
      <c r="AG700" s="555"/>
      <c r="AH700" s="556"/>
      <c r="AI700" s="557"/>
      <c r="AJ700" s="558"/>
      <c r="AK700" s="556"/>
    </row>
    <row r="701" spans="1:37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37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37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37" ht="20.25">
      <c r="A704" s="30" t="s">
        <v>170</v>
      </c>
      <c r="D704" s="31" t="s">
        <v>40</v>
      </c>
      <c r="E704" s="102" t="s">
        <v>4235</v>
      </c>
      <c r="F704" s="102" t="s">
        <v>4343</v>
      </c>
      <c r="G704" s="102" t="s">
        <v>4366</v>
      </c>
      <c r="H704" s="102" t="s">
        <v>4416</v>
      </c>
      <c r="I704" s="102" t="s">
        <v>4481</v>
      </c>
      <c r="J704" s="102" t="s">
        <v>4482</v>
      </c>
      <c r="K704" s="102" t="s">
        <v>4571</v>
      </c>
      <c r="L704" s="102" t="s">
        <v>4623</v>
      </c>
      <c r="M704" s="102" t="s">
        <v>4624</v>
      </c>
      <c r="N704" s="102" t="s">
        <v>4687</v>
      </c>
      <c r="O704" s="102" t="s">
        <v>4729</v>
      </c>
      <c r="P704" s="102" t="s">
        <v>4786</v>
      </c>
      <c r="Q704" s="102" t="s">
        <v>4840</v>
      </c>
    </row>
    <row r="705" spans="1:23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55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559">
        <v>7.7000000000000011</v>
      </c>
      <c r="R705" s="556"/>
      <c r="S705" s="555"/>
      <c r="T705" s="556"/>
      <c r="U705" s="557"/>
      <c r="V705" s="558"/>
      <c r="W705" s="556"/>
    </row>
    <row r="706" spans="1:23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55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559">
        <v>10.5</v>
      </c>
      <c r="R706" s="556"/>
      <c r="S706" s="503"/>
      <c r="T706" s="556"/>
      <c r="U706" s="557"/>
      <c r="V706" s="558"/>
      <c r="W706" s="556"/>
    </row>
    <row r="707" spans="1:23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55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559">
        <v>0</v>
      </c>
      <c r="R707" s="556"/>
      <c r="S707" s="561"/>
      <c r="T707" s="556"/>
      <c r="U707" s="557"/>
      <c r="V707" s="558"/>
      <c r="W707" s="556"/>
    </row>
    <row r="708" spans="1:23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55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559">
        <v>0</v>
      </c>
      <c r="R708" s="403"/>
      <c r="S708" s="503"/>
      <c r="T708" s="403"/>
      <c r="U708" s="557"/>
      <c r="V708" s="558"/>
      <c r="W708" s="556"/>
    </row>
    <row r="709" spans="1:23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55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559">
        <v>0</v>
      </c>
      <c r="R709" s="556"/>
      <c r="S709" s="562"/>
      <c r="T709" s="556"/>
      <c r="U709" s="557"/>
      <c r="V709" s="558"/>
      <c r="W709" s="556"/>
    </row>
    <row r="710" spans="1:23" ht="15.75">
      <c r="A710" s="285" t="s">
        <v>1</v>
      </c>
      <c r="B710" s="3"/>
      <c r="C710" s="3"/>
      <c r="D710" s="32">
        <f t="shared" si="21"/>
        <v>160.30000000000001</v>
      </c>
      <c r="E710" s="9">
        <v>1.2</v>
      </c>
      <c r="F710" s="55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559">
        <v>0</v>
      </c>
      <c r="R710" s="556"/>
      <c r="S710" s="555"/>
      <c r="T710" s="556"/>
      <c r="U710" s="557"/>
      <c r="V710" s="558"/>
      <c r="W710" s="556"/>
    </row>
    <row r="711" spans="1:23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55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559">
        <v>10.5</v>
      </c>
      <c r="R711" s="556"/>
      <c r="S711" s="555"/>
      <c r="T711" s="556"/>
      <c r="U711" s="557"/>
      <c r="V711" s="558"/>
      <c r="W711" s="556"/>
    </row>
    <row r="712" spans="1:23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55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559">
        <v>0</v>
      </c>
      <c r="R712" s="556"/>
      <c r="S712" s="555"/>
      <c r="T712" s="556"/>
      <c r="U712" s="557"/>
      <c r="V712" s="558"/>
      <c r="W712" s="556"/>
    </row>
    <row r="713" spans="1:23" ht="15.75">
      <c r="A713" s="284" t="s">
        <v>3621</v>
      </c>
      <c r="B713" s="3"/>
      <c r="C713" s="3"/>
      <c r="D713" s="32">
        <f t="shared" si="21"/>
        <v>267.5</v>
      </c>
      <c r="E713" s="9">
        <v>41.800000000000004</v>
      </c>
      <c r="F713" s="55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559">
        <v>16.5</v>
      </c>
      <c r="R713" s="556"/>
      <c r="S713" s="561"/>
      <c r="T713" s="556"/>
      <c r="U713" s="557"/>
      <c r="V713" s="558"/>
      <c r="W713" s="556"/>
    </row>
    <row r="714" spans="1:23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55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559">
        <v>14.3</v>
      </c>
      <c r="R714" s="556"/>
      <c r="S714" s="562"/>
      <c r="T714" s="556"/>
      <c r="U714" s="557"/>
      <c r="V714" s="558"/>
      <c r="W714" s="556"/>
    </row>
    <row r="715" spans="1:23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55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559">
        <v>0</v>
      </c>
      <c r="R715" s="556"/>
      <c r="S715" s="562"/>
      <c r="T715" s="556"/>
      <c r="U715" s="557"/>
      <c r="V715" s="558"/>
      <c r="W715" s="556"/>
    </row>
    <row r="716" spans="1:23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55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559">
        <v>0</v>
      </c>
      <c r="R716" s="556"/>
      <c r="S716" s="503"/>
      <c r="T716" s="556"/>
      <c r="U716" s="557"/>
      <c r="V716" s="558"/>
      <c r="W716" s="556"/>
    </row>
    <row r="717" spans="1:23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55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559">
        <v>0</v>
      </c>
      <c r="R717" s="556"/>
      <c r="S717" s="562"/>
      <c r="T717" s="556"/>
      <c r="U717" s="557"/>
      <c r="V717" s="558"/>
      <c r="W717" s="556"/>
    </row>
    <row r="718" spans="1:23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55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559">
        <v>13.2</v>
      </c>
      <c r="R718" s="556"/>
      <c r="S718" s="562"/>
      <c r="T718" s="556"/>
      <c r="U718" s="557"/>
      <c r="V718" s="558"/>
      <c r="W718" s="556"/>
    </row>
    <row r="719" spans="1:23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55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559">
        <v>0</v>
      </c>
      <c r="R719" s="556"/>
      <c r="S719" s="562"/>
      <c r="T719" s="556"/>
      <c r="U719" s="557"/>
      <c r="V719" s="558"/>
      <c r="W719" s="556"/>
    </row>
    <row r="720" spans="1:23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55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559">
        <v>0</v>
      </c>
      <c r="R720" s="556"/>
      <c r="S720" s="561"/>
      <c r="T720" s="556"/>
      <c r="U720" s="557"/>
      <c r="V720" s="558"/>
      <c r="W720" s="556"/>
    </row>
    <row r="721" spans="1:23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55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559">
        <v>0</v>
      </c>
      <c r="R721" s="556"/>
      <c r="S721" s="555"/>
      <c r="T721" s="556"/>
      <c r="U721" s="557"/>
      <c r="V721" s="558"/>
      <c r="W721" s="556"/>
    </row>
    <row r="722" spans="1:23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55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559">
        <v>0</v>
      </c>
      <c r="R722" s="556"/>
      <c r="S722" s="562"/>
      <c r="T722" s="556"/>
      <c r="U722" s="557"/>
      <c r="V722" s="558"/>
      <c r="W722" s="556"/>
    </row>
    <row r="723" spans="1:23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55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559">
        <v>0</v>
      </c>
      <c r="R723" s="556"/>
      <c r="S723" s="562"/>
      <c r="T723" s="556"/>
      <c r="U723" s="557"/>
      <c r="V723" s="558"/>
      <c r="W723" s="556"/>
    </row>
    <row r="724" spans="1:23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55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559">
        <v>3</v>
      </c>
      <c r="R724" s="556"/>
      <c r="S724" s="555"/>
      <c r="T724" s="556"/>
      <c r="U724" s="557"/>
      <c r="V724" s="558"/>
      <c r="W724" s="556"/>
    </row>
    <row r="725" spans="1:23" ht="15.75">
      <c r="A725" s="284" t="s">
        <v>3624</v>
      </c>
      <c r="B725" s="3"/>
      <c r="C725" s="3"/>
      <c r="D725" s="32">
        <f t="shared" si="21"/>
        <v>241.09999999999997</v>
      </c>
      <c r="E725" s="9">
        <v>0</v>
      </c>
      <c r="F725" s="55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559">
        <v>0</v>
      </c>
      <c r="R725" s="556"/>
      <c r="S725" s="561"/>
      <c r="T725" s="556"/>
      <c r="U725" s="557"/>
      <c r="V725" s="558"/>
      <c r="W725" s="556"/>
    </row>
    <row r="726" spans="1:23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55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559">
        <v>1.2</v>
      </c>
      <c r="R726" s="556"/>
      <c r="S726" s="562"/>
      <c r="T726" s="556"/>
      <c r="U726" s="557"/>
      <c r="V726" s="558"/>
      <c r="W726" s="556"/>
    </row>
    <row r="727" spans="1:23" ht="15.75">
      <c r="A727" s="284" t="s">
        <v>3625</v>
      </c>
      <c r="B727" s="3"/>
      <c r="C727" s="3"/>
      <c r="D727" s="32">
        <f t="shared" si="21"/>
        <v>218.8</v>
      </c>
      <c r="E727" s="9">
        <v>41.000000000000007</v>
      </c>
      <c r="F727" s="55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559">
        <v>7.7000000000000011</v>
      </c>
      <c r="R727" s="556"/>
      <c r="S727" s="561"/>
      <c r="T727" s="556"/>
      <c r="U727" s="557"/>
      <c r="V727" s="558"/>
      <c r="W727" s="556"/>
    </row>
    <row r="728" spans="1:23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55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559">
        <v>0</v>
      </c>
      <c r="R728" s="556"/>
      <c r="S728" s="562"/>
      <c r="T728" s="556"/>
      <c r="U728" s="557"/>
      <c r="V728" s="558"/>
      <c r="W728" s="556"/>
    </row>
    <row r="729" spans="1:23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55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559">
        <v>7.1999999999999993</v>
      </c>
      <c r="R729" s="556"/>
      <c r="S729" s="555"/>
      <c r="T729" s="556"/>
      <c r="U729" s="557"/>
      <c r="V729" s="558"/>
      <c r="W729" s="556"/>
    </row>
    <row r="730" spans="1:23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55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559">
        <v>0</v>
      </c>
      <c r="R730" s="556"/>
      <c r="S730" s="555"/>
      <c r="T730" s="556"/>
      <c r="U730" s="557"/>
      <c r="V730" s="558"/>
      <c r="W730" s="556"/>
    </row>
    <row r="731" spans="1:23" ht="15.75">
      <c r="A731" s="107" t="s">
        <v>2197</v>
      </c>
      <c r="B731" s="3"/>
      <c r="C731" s="3"/>
      <c r="D731" s="32">
        <f t="shared" si="21"/>
        <v>158.1</v>
      </c>
      <c r="E731" s="9">
        <v>37.400000000000006</v>
      </c>
      <c r="F731" s="55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559">
        <v>5.6</v>
      </c>
      <c r="R731" s="556"/>
      <c r="S731" s="562"/>
      <c r="T731" s="556"/>
      <c r="U731" s="557"/>
      <c r="V731" s="558"/>
      <c r="W731" s="556"/>
    </row>
    <row r="732" spans="1:23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55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559">
        <v>0</v>
      </c>
      <c r="R732" s="556"/>
      <c r="S732" s="555"/>
      <c r="T732" s="556"/>
      <c r="U732" s="557"/>
      <c r="V732" s="558"/>
      <c r="W732" s="556"/>
    </row>
    <row r="733" spans="1:23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55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559">
        <v>0</v>
      </c>
      <c r="R733" s="556"/>
      <c r="S733" s="503"/>
      <c r="T733" s="556"/>
      <c r="U733" s="557"/>
      <c r="V733" s="558"/>
      <c r="W733" s="556"/>
    </row>
    <row r="734" spans="1:23" ht="15.75">
      <c r="A734" s="107" t="s">
        <v>633</v>
      </c>
      <c r="B734" s="3"/>
      <c r="C734" s="3"/>
      <c r="D734" s="32">
        <f t="shared" si="21"/>
        <v>191.99999999999997</v>
      </c>
      <c r="E734" s="9">
        <v>61.8</v>
      </c>
      <c r="F734" s="55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559">
        <v>0</v>
      </c>
      <c r="R734" s="556"/>
      <c r="S734" s="562"/>
      <c r="T734" s="556"/>
      <c r="U734" s="557"/>
      <c r="V734" s="558"/>
      <c r="W734" s="556"/>
    </row>
    <row r="735" spans="1:23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55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559">
        <v>40.700000000000003</v>
      </c>
      <c r="R735" s="556"/>
      <c r="S735" s="555"/>
      <c r="T735" s="556"/>
      <c r="U735" s="557"/>
      <c r="V735" s="558"/>
      <c r="W735" s="556"/>
    </row>
    <row r="736" spans="1:23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55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559">
        <v>10.5</v>
      </c>
      <c r="R736" s="556"/>
      <c r="S736" s="562"/>
      <c r="T736" s="556"/>
      <c r="U736" s="557"/>
      <c r="V736" s="558"/>
      <c r="W736" s="556"/>
    </row>
    <row r="737" spans="1:23" ht="15.75">
      <c r="A737" s="284" t="s">
        <v>3626</v>
      </c>
      <c r="B737" s="3"/>
      <c r="C737" s="3"/>
      <c r="D737" s="32">
        <f t="shared" ref="D737:D768" si="22">SUM(E737:DZ737)</f>
        <v>192.2</v>
      </c>
      <c r="E737" s="9">
        <v>24.700000000000003</v>
      </c>
      <c r="F737" s="55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559">
        <v>51.8</v>
      </c>
      <c r="R737" s="556"/>
      <c r="S737" s="561"/>
      <c r="T737" s="556"/>
      <c r="U737" s="557"/>
      <c r="V737" s="558"/>
      <c r="W737" s="556"/>
    </row>
    <row r="738" spans="1:23" ht="15.75">
      <c r="A738" s="107" t="s">
        <v>687</v>
      </c>
      <c r="B738" s="3"/>
      <c r="C738" s="3"/>
      <c r="D738" s="32">
        <f t="shared" si="22"/>
        <v>170.9</v>
      </c>
      <c r="E738" s="9">
        <v>40.799999999999997</v>
      </c>
      <c r="F738" s="55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559">
        <v>0</v>
      </c>
      <c r="R738" s="556"/>
      <c r="S738" s="562"/>
      <c r="T738" s="556"/>
      <c r="U738" s="557"/>
      <c r="V738" s="558"/>
      <c r="W738" s="556"/>
    </row>
    <row r="739" spans="1:23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55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559">
        <v>10.5</v>
      </c>
      <c r="R739" s="556"/>
      <c r="S739" s="562"/>
      <c r="T739" s="556"/>
      <c r="U739" s="557"/>
      <c r="V739" s="558"/>
      <c r="W739" s="556"/>
    </row>
    <row r="740" spans="1:23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55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559">
        <v>0</v>
      </c>
      <c r="R740" s="556"/>
      <c r="S740" s="561"/>
      <c r="T740" s="556"/>
      <c r="U740" s="557"/>
      <c r="V740" s="558"/>
      <c r="W740" s="556"/>
    </row>
    <row r="741" spans="1:23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55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559">
        <v>0</v>
      </c>
      <c r="R741" s="556"/>
      <c r="S741" s="555"/>
      <c r="T741" s="556"/>
      <c r="U741" s="557"/>
      <c r="V741" s="558"/>
      <c r="W741" s="556"/>
    </row>
    <row r="742" spans="1:23" ht="15.75">
      <c r="A742" s="107" t="s">
        <v>2725</v>
      </c>
      <c r="B742" s="3"/>
      <c r="C742" s="3"/>
      <c r="D742" s="32">
        <f t="shared" si="22"/>
        <v>244.39999999999998</v>
      </c>
      <c r="E742" s="9">
        <v>23.799999999999997</v>
      </c>
      <c r="F742" s="55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559">
        <v>0</v>
      </c>
      <c r="R742" s="556"/>
      <c r="S742" s="562"/>
      <c r="T742" s="556"/>
      <c r="U742" s="557"/>
      <c r="V742" s="558"/>
      <c r="W742" s="556"/>
    </row>
    <row r="743" spans="1:23" ht="15.75">
      <c r="A743" s="284" t="s">
        <v>3627</v>
      </c>
      <c r="B743" s="3"/>
      <c r="C743" s="3"/>
      <c r="D743" s="32">
        <f t="shared" si="22"/>
        <v>270.70000000000005</v>
      </c>
      <c r="E743" s="9">
        <v>52.6</v>
      </c>
      <c r="F743" s="55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559">
        <v>0</v>
      </c>
      <c r="R743" s="556"/>
      <c r="S743" s="561"/>
      <c r="T743" s="556"/>
      <c r="U743" s="557"/>
      <c r="V743" s="558"/>
      <c r="W743" s="556"/>
    </row>
    <row r="744" spans="1:23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55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559">
        <v>0</v>
      </c>
      <c r="R744" s="556"/>
      <c r="S744" s="562"/>
      <c r="T744" s="556"/>
      <c r="U744" s="557"/>
      <c r="V744" s="558"/>
      <c r="W744" s="556"/>
    </row>
    <row r="745" spans="1:23" ht="15.75">
      <c r="A745" s="284" t="s">
        <v>3628</v>
      </c>
      <c r="B745" s="3"/>
      <c r="C745" s="3"/>
      <c r="D745" s="32">
        <f t="shared" si="22"/>
        <v>252</v>
      </c>
      <c r="E745" s="9">
        <v>66.599999999999994</v>
      </c>
      <c r="F745" s="55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559">
        <v>47.4</v>
      </c>
      <c r="R745" s="556"/>
      <c r="S745" s="561"/>
      <c r="T745" s="556"/>
      <c r="U745" s="557"/>
      <c r="V745" s="558"/>
      <c r="W745" s="556"/>
    </row>
    <row r="746" spans="1:23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55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559">
        <v>54.199999999999996</v>
      </c>
      <c r="R746" s="556"/>
      <c r="S746" s="555"/>
      <c r="T746" s="556"/>
      <c r="U746" s="557"/>
      <c r="V746" s="558"/>
      <c r="W746" s="556"/>
    </row>
    <row r="747" spans="1:23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55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559">
        <v>0</v>
      </c>
      <c r="R747" s="556"/>
      <c r="S747" s="555"/>
      <c r="T747" s="556"/>
      <c r="U747" s="557"/>
      <c r="V747" s="558"/>
      <c r="W747" s="556"/>
    </row>
    <row r="748" spans="1:23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55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559">
        <v>0</v>
      </c>
      <c r="R748" s="556"/>
      <c r="S748" s="561"/>
      <c r="T748" s="556"/>
      <c r="U748" s="557"/>
      <c r="V748" s="558"/>
      <c r="W748" s="556"/>
    </row>
    <row r="749" spans="1:23" ht="15.75">
      <c r="A749" s="107" t="s">
        <v>162</v>
      </c>
      <c r="B749" s="3"/>
      <c r="C749" s="3"/>
      <c r="D749" s="32">
        <f t="shared" si="22"/>
        <v>193.4</v>
      </c>
      <c r="E749" s="9">
        <v>37.400000000000006</v>
      </c>
      <c r="F749" s="55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559">
        <v>48.1</v>
      </c>
      <c r="R749" s="556"/>
      <c r="S749" s="562"/>
      <c r="T749" s="556"/>
      <c r="U749" s="557"/>
      <c r="V749" s="558"/>
      <c r="W749" s="556"/>
    </row>
    <row r="750" spans="1:23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55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559">
        <v>0</v>
      </c>
      <c r="R750" s="556"/>
      <c r="S750" s="562"/>
      <c r="T750" s="556"/>
      <c r="U750" s="557"/>
      <c r="V750" s="558"/>
      <c r="W750" s="556"/>
    </row>
    <row r="751" spans="1:23" ht="15.75">
      <c r="A751" s="284" t="s">
        <v>3630</v>
      </c>
      <c r="B751" s="3"/>
      <c r="C751" s="3"/>
      <c r="D751" s="32">
        <f t="shared" si="22"/>
        <v>262.40000000000003</v>
      </c>
      <c r="E751" s="9">
        <v>76.099999999999994</v>
      </c>
      <c r="F751" s="55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559">
        <v>1.1000000000000001</v>
      </c>
      <c r="R751" s="556"/>
      <c r="S751" s="561"/>
      <c r="T751" s="556"/>
      <c r="U751" s="557"/>
      <c r="V751" s="558"/>
      <c r="W751" s="556"/>
    </row>
    <row r="752" spans="1:23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55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559">
        <v>1.1000000000000001</v>
      </c>
      <c r="R752" s="556"/>
      <c r="S752" s="562"/>
      <c r="T752" s="556"/>
      <c r="U752" s="557"/>
      <c r="V752" s="558"/>
      <c r="W752" s="556"/>
    </row>
    <row r="753" spans="1:23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55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559">
        <v>0</v>
      </c>
      <c r="R753" s="556"/>
      <c r="S753" s="562"/>
      <c r="T753" s="556"/>
      <c r="U753" s="557"/>
      <c r="V753" s="558"/>
      <c r="W753" s="556"/>
    </row>
    <row r="754" spans="1:23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55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559">
        <v>1.1000000000000001</v>
      </c>
      <c r="R754" s="556"/>
      <c r="S754" s="562"/>
      <c r="T754" s="556"/>
      <c r="U754" s="557"/>
      <c r="V754" s="558"/>
      <c r="W754" s="556"/>
    </row>
    <row r="755" spans="1:23" ht="15.75">
      <c r="A755" s="284" t="s">
        <v>3631</v>
      </c>
      <c r="B755" s="3"/>
      <c r="C755" s="3"/>
      <c r="D755" s="32">
        <f t="shared" si="22"/>
        <v>149.30000000000001</v>
      </c>
      <c r="E755" s="9">
        <v>4.4000000000000004</v>
      </c>
      <c r="F755" s="55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559">
        <v>10.5</v>
      </c>
      <c r="R755" s="556"/>
      <c r="S755" s="561"/>
      <c r="T755" s="556"/>
      <c r="U755" s="557"/>
      <c r="V755" s="558"/>
      <c r="W755" s="556"/>
    </row>
    <row r="756" spans="1:23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55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559">
        <v>8.4</v>
      </c>
      <c r="R756" s="556"/>
      <c r="S756" s="562"/>
      <c r="T756" s="556"/>
      <c r="U756" s="557"/>
      <c r="V756" s="558"/>
      <c r="W756" s="556"/>
    </row>
    <row r="757" spans="1:23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55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559">
        <v>0</v>
      </c>
      <c r="R757" s="556"/>
      <c r="S757" s="561"/>
      <c r="T757" s="556"/>
      <c r="U757" s="557"/>
      <c r="V757" s="558"/>
      <c r="W757" s="556"/>
    </row>
    <row r="758" spans="1:23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55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559">
        <v>2.4</v>
      </c>
      <c r="R758" s="556"/>
      <c r="S758" s="562"/>
      <c r="T758" s="556"/>
      <c r="U758" s="557"/>
      <c r="V758" s="558"/>
      <c r="W758" s="556"/>
    </row>
    <row r="759" spans="1:23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55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559">
        <v>0</v>
      </c>
      <c r="R759" s="556"/>
      <c r="S759" s="562"/>
      <c r="T759" s="556"/>
      <c r="U759" s="557"/>
      <c r="V759" s="558"/>
      <c r="W759" s="556"/>
    </row>
    <row r="760" spans="1:23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55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559">
        <v>14.3</v>
      </c>
      <c r="R760" s="556"/>
      <c r="S760" s="562"/>
      <c r="T760" s="556"/>
      <c r="U760" s="557"/>
      <c r="V760" s="558"/>
      <c r="W760" s="556"/>
    </row>
    <row r="761" spans="1:23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55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559">
        <v>0</v>
      </c>
      <c r="R761" s="556"/>
      <c r="S761" s="555"/>
      <c r="T761" s="556"/>
      <c r="U761" s="557"/>
      <c r="V761" s="558"/>
      <c r="W761" s="556"/>
    </row>
    <row r="762" spans="1:23" ht="15.75">
      <c r="A762" s="107" t="s">
        <v>3633</v>
      </c>
      <c r="B762" s="3"/>
      <c r="C762" s="3"/>
      <c r="D762" s="32">
        <f t="shared" si="22"/>
        <v>300.5</v>
      </c>
      <c r="E762" s="9">
        <v>73.099999999999994</v>
      </c>
      <c r="F762" s="55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559">
        <v>9.7999999999999989</v>
      </c>
      <c r="R762" s="556"/>
      <c r="S762" s="562"/>
      <c r="T762" s="556"/>
      <c r="U762" s="557"/>
      <c r="V762" s="558"/>
      <c r="W762" s="556"/>
    </row>
    <row r="763" spans="1:23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55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559">
        <v>0</v>
      </c>
      <c r="R763" s="556"/>
      <c r="S763" s="562"/>
      <c r="T763" s="556"/>
      <c r="U763" s="557"/>
      <c r="V763" s="558"/>
      <c r="W763" s="556"/>
    </row>
    <row r="764" spans="1:23" ht="15.75">
      <c r="A764" s="107" t="s">
        <v>700</v>
      </c>
      <c r="B764" s="3"/>
      <c r="C764" s="3"/>
      <c r="D764" s="32">
        <f t="shared" si="22"/>
        <v>239.10000000000002</v>
      </c>
      <c r="E764" s="9">
        <v>4.4000000000000004</v>
      </c>
      <c r="F764" s="55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559">
        <v>0</v>
      </c>
      <c r="R764" s="556"/>
      <c r="S764" s="562"/>
      <c r="T764" s="556"/>
      <c r="U764" s="557"/>
      <c r="V764" s="558"/>
      <c r="W764" s="556"/>
    </row>
    <row r="765" spans="1:23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55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559">
        <v>0</v>
      </c>
      <c r="R765" s="556"/>
      <c r="S765" s="561"/>
      <c r="T765" s="556"/>
      <c r="U765" s="557"/>
      <c r="V765" s="558"/>
      <c r="W765" s="556"/>
    </row>
    <row r="766" spans="1:23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55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559">
        <v>0</v>
      </c>
      <c r="R766" s="556"/>
      <c r="S766" s="562"/>
      <c r="T766" s="556"/>
      <c r="U766" s="557"/>
      <c r="V766" s="558"/>
      <c r="W766" s="556"/>
    </row>
    <row r="767" spans="1:23" ht="15.75">
      <c r="A767" s="107" t="s">
        <v>2193</v>
      </c>
      <c r="B767" s="3"/>
      <c r="C767" s="3"/>
      <c r="D767" s="32">
        <f t="shared" si="22"/>
        <v>265.89999999999998</v>
      </c>
      <c r="E767" s="9">
        <v>6</v>
      </c>
      <c r="F767" s="55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559">
        <v>0</v>
      </c>
      <c r="R767" s="556"/>
      <c r="S767" s="562"/>
      <c r="T767" s="556"/>
      <c r="U767" s="557"/>
      <c r="V767" s="558"/>
      <c r="W767" s="556"/>
    </row>
    <row r="768" spans="1:23" ht="15.75">
      <c r="A768" s="285" t="s">
        <v>1667</v>
      </c>
      <c r="B768" s="3"/>
      <c r="C768" s="3"/>
      <c r="D768" s="32">
        <f t="shared" si="22"/>
        <v>163.30000000000001</v>
      </c>
      <c r="E768" s="9">
        <v>12.200000000000001</v>
      </c>
      <c r="F768" s="55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559">
        <v>0</v>
      </c>
      <c r="R768" s="556"/>
      <c r="S768" s="555"/>
      <c r="T768" s="556"/>
      <c r="U768" s="557"/>
      <c r="V768" s="558"/>
      <c r="W768" s="556"/>
    </row>
    <row r="769" spans="1:23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55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559">
        <v>0</v>
      </c>
      <c r="R769" s="556"/>
      <c r="S769" s="561"/>
      <c r="T769" s="556"/>
      <c r="U769" s="557"/>
      <c r="V769" s="558"/>
      <c r="W769" s="556"/>
    </row>
    <row r="770" spans="1:23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55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559">
        <v>0</v>
      </c>
      <c r="R770" s="556"/>
      <c r="S770" s="562"/>
      <c r="T770" s="556"/>
      <c r="U770" s="557"/>
      <c r="V770" s="558"/>
      <c r="W770" s="556"/>
    </row>
    <row r="771" spans="1:23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55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559">
        <v>0</v>
      </c>
      <c r="R771" s="556"/>
      <c r="S771" s="562"/>
      <c r="T771" s="556"/>
      <c r="U771" s="557"/>
      <c r="V771" s="558"/>
      <c r="W771" s="556"/>
    </row>
    <row r="772" spans="1:23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55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559">
        <v>0</v>
      </c>
      <c r="R772" s="556"/>
      <c r="S772" s="555"/>
      <c r="T772" s="556"/>
      <c r="U772" s="557"/>
      <c r="V772" s="558"/>
      <c r="W772" s="556"/>
    </row>
    <row r="773" spans="1:23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55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559">
        <v>0</v>
      </c>
      <c r="R773" s="556"/>
      <c r="S773" s="561"/>
      <c r="T773" s="556"/>
      <c r="U773" s="557"/>
      <c r="V773" s="558"/>
      <c r="W773" s="556"/>
    </row>
    <row r="774" spans="1:23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55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559">
        <v>0</v>
      </c>
      <c r="R774" s="556"/>
      <c r="S774" s="561"/>
      <c r="T774" s="556"/>
      <c r="U774" s="557"/>
      <c r="V774" s="558"/>
      <c r="W774" s="556"/>
    </row>
    <row r="775" spans="1:23" ht="15.75">
      <c r="A775" s="107" t="s">
        <v>667</v>
      </c>
      <c r="B775" s="3"/>
      <c r="C775" s="3"/>
      <c r="D775" s="32">
        <f t="shared" si="23"/>
        <v>275.8</v>
      </c>
      <c r="E775" s="9">
        <v>3.5999999999999996</v>
      </c>
      <c r="F775" s="55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559">
        <v>0</v>
      </c>
      <c r="R775" s="556"/>
      <c r="S775" s="562"/>
      <c r="T775" s="556"/>
      <c r="U775" s="557"/>
      <c r="V775" s="558"/>
      <c r="W775" s="556"/>
    </row>
    <row r="776" spans="1:23" ht="15.75">
      <c r="A776" s="107" t="s">
        <v>2202</v>
      </c>
      <c r="B776" s="3"/>
      <c r="C776" s="3"/>
      <c r="D776" s="32">
        <f t="shared" si="23"/>
        <v>143.6</v>
      </c>
      <c r="E776" s="9">
        <v>0</v>
      </c>
      <c r="F776" s="55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559">
        <v>0</v>
      </c>
      <c r="R776" s="556"/>
      <c r="S776" s="562"/>
      <c r="T776" s="556"/>
      <c r="U776" s="557"/>
      <c r="V776" s="558"/>
      <c r="W776" s="556"/>
    </row>
    <row r="777" spans="1:23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55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559">
        <v>0</v>
      </c>
      <c r="R777" s="556"/>
      <c r="S777" s="562"/>
      <c r="T777" s="556"/>
      <c r="U777" s="557"/>
      <c r="V777" s="558"/>
      <c r="W777" s="556"/>
    </row>
    <row r="778" spans="1:23" ht="15.75">
      <c r="A778" s="107" t="s">
        <v>668</v>
      </c>
      <c r="B778" s="3"/>
      <c r="C778" s="3"/>
      <c r="D778" s="32">
        <f t="shared" si="23"/>
        <v>196.7</v>
      </c>
      <c r="E778" s="9">
        <v>69.600000000000009</v>
      </c>
      <c r="F778" s="55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559">
        <v>16.5</v>
      </c>
      <c r="R778" s="556"/>
      <c r="S778" s="562"/>
      <c r="T778" s="556"/>
      <c r="U778" s="557"/>
      <c r="V778" s="558"/>
      <c r="W778" s="556"/>
    </row>
    <row r="779" spans="1:23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55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559">
        <v>0</v>
      </c>
      <c r="R779" s="556"/>
      <c r="S779" s="562"/>
      <c r="T779" s="556"/>
      <c r="U779" s="557"/>
      <c r="V779" s="558"/>
      <c r="W779" s="556"/>
    </row>
    <row r="780" spans="1:23" ht="15.75">
      <c r="A780" s="285" t="s">
        <v>23</v>
      </c>
      <c r="B780" s="3"/>
      <c r="C780" s="3"/>
      <c r="D780" s="32">
        <f t="shared" si="23"/>
        <v>207.2</v>
      </c>
      <c r="E780" s="9">
        <v>44.2</v>
      </c>
      <c r="F780" s="55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559">
        <v>14.2</v>
      </c>
      <c r="R780" s="556"/>
      <c r="S780" s="555"/>
      <c r="T780" s="556"/>
      <c r="U780" s="557"/>
      <c r="V780" s="558"/>
      <c r="W780" s="556"/>
    </row>
    <row r="781" spans="1:23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55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559">
        <v>0</v>
      </c>
      <c r="R781" s="556"/>
      <c r="S781" s="555"/>
      <c r="T781" s="556"/>
      <c r="U781" s="557"/>
      <c r="V781" s="558"/>
      <c r="W781" s="556"/>
    </row>
    <row r="782" spans="1:23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55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559">
        <v>0</v>
      </c>
      <c r="R782" s="556"/>
      <c r="S782" s="562"/>
      <c r="T782" s="556"/>
      <c r="U782" s="557"/>
      <c r="V782" s="558"/>
      <c r="W782" s="556"/>
    </row>
    <row r="783" spans="1:23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55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559">
        <v>0</v>
      </c>
      <c r="R783" s="556"/>
      <c r="S783" s="503"/>
      <c r="T783" s="556"/>
      <c r="U783" s="557"/>
      <c r="V783" s="558"/>
      <c r="W783" s="556"/>
    </row>
    <row r="784" spans="1:23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55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559">
        <v>0</v>
      </c>
      <c r="R784" s="556"/>
      <c r="S784" s="503"/>
      <c r="T784" s="556"/>
      <c r="U784" s="557"/>
      <c r="V784" s="558"/>
      <c r="W784" s="556"/>
    </row>
    <row r="785" spans="1:23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55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559">
        <v>0</v>
      </c>
      <c r="R785" s="556"/>
      <c r="S785" s="562"/>
      <c r="T785" s="556"/>
      <c r="U785" s="557"/>
      <c r="V785" s="558"/>
      <c r="W785" s="556"/>
    </row>
    <row r="786" spans="1:23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55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559">
        <v>0</v>
      </c>
      <c r="R786" s="556"/>
      <c r="S786" s="561"/>
      <c r="T786" s="556"/>
      <c r="U786" s="557"/>
      <c r="V786" s="558"/>
      <c r="W786" s="556"/>
    </row>
    <row r="787" spans="1:23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55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559">
        <v>0</v>
      </c>
      <c r="R787" s="556"/>
      <c r="S787" s="561"/>
      <c r="T787" s="556"/>
      <c r="U787" s="557"/>
      <c r="V787" s="558"/>
      <c r="W787" s="556"/>
    </row>
    <row r="788" spans="1:23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55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559">
        <v>0</v>
      </c>
      <c r="R788" s="556"/>
      <c r="S788" s="562"/>
      <c r="T788" s="556"/>
      <c r="U788" s="557"/>
      <c r="V788" s="558"/>
      <c r="W788" s="556"/>
    </row>
    <row r="789" spans="1:23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55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559">
        <v>0</v>
      </c>
      <c r="R789" s="556"/>
      <c r="S789" s="562"/>
      <c r="T789" s="556"/>
      <c r="U789" s="557"/>
      <c r="V789" s="558"/>
      <c r="W789" s="556"/>
    </row>
    <row r="790" spans="1:23" ht="15.75">
      <c r="A790" s="107" t="s">
        <v>682</v>
      </c>
      <c r="B790" s="3"/>
      <c r="C790" s="3"/>
      <c r="D790" s="32">
        <f t="shared" si="23"/>
        <v>228.39999999999998</v>
      </c>
      <c r="E790" s="9">
        <v>64.599999999999994</v>
      </c>
      <c r="F790" s="55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559">
        <v>7.1999999999999993</v>
      </c>
      <c r="R790" s="556"/>
      <c r="S790" s="562"/>
      <c r="T790" s="556"/>
      <c r="U790" s="557"/>
      <c r="V790" s="558"/>
      <c r="W790" s="556"/>
    </row>
    <row r="791" spans="1:23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55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559">
        <v>0</v>
      </c>
      <c r="R791" s="556"/>
      <c r="S791" s="562"/>
      <c r="T791" s="556"/>
      <c r="U791" s="557"/>
      <c r="V791" s="558"/>
      <c r="W791" s="556"/>
    </row>
    <row r="792" spans="1:23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55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559">
        <v>0</v>
      </c>
      <c r="R792" s="556"/>
      <c r="S792" s="562"/>
      <c r="T792" s="556"/>
      <c r="U792" s="557"/>
      <c r="V792" s="558"/>
      <c r="W792" s="556"/>
    </row>
    <row r="793" spans="1:23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55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559">
        <v>0</v>
      </c>
      <c r="R793" s="556"/>
      <c r="S793" s="561"/>
      <c r="T793" s="556"/>
      <c r="U793" s="557"/>
      <c r="V793" s="558"/>
      <c r="W793" s="556"/>
    </row>
    <row r="794" spans="1:23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55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559">
        <v>0</v>
      </c>
      <c r="R794" s="556"/>
      <c r="S794" s="561"/>
      <c r="T794" s="556"/>
      <c r="U794" s="557"/>
      <c r="V794" s="558"/>
      <c r="W794" s="556"/>
    </row>
    <row r="795" spans="1:23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55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559">
        <v>0</v>
      </c>
      <c r="R795" s="556"/>
      <c r="S795" s="562"/>
      <c r="T795" s="556"/>
      <c r="U795" s="557"/>
      <c r="V795" s="558"/>
      <c r="W795" s="556"/>
    </row>
    <row r="796" spans="1:23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55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559">
        <v>0</v>
      </c>
      <c r="R796" s="556"/>
      <c r="S796" s="562"/>
      <c r="T796" s="556"/>
      <c r="U796" s="557"/>
      <c r="V796" s="558"/>
      <c r="W796" s="556"/>
    </row>
    <row r="797" spans="1:23" ht="15.75">
      <c r="A797" s="107" t="s">
        <v>669</v>
      </c>
      <c r="B797" s="3"/>
      <c r="C797" s="3"/>
      <c r="D797" s="32">
        <f t="shared" si="23"/>
        <v>225.49999999999997</v>
      </c>
      <c r="E797" s="9">
        <v>0</v>
      </c>
      <c r="F797" s="55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559">
        <v>0</v>
      </c>
      <c r="R797" s="556"/>
      <c r="S797" s="562"/>
      <c r="T797" s="556"/>
      <c r="U797" s="557"/>
      <c r="V797" s="558"/>
      <c r="W797" s="556"/>
    </row>
    <row r="798" spans="1:23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55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559">
        <v>0</v>
      </c>
      <c r="R798" s="556"/>
      <c r="S798" s="562"/>
      <c r="T798" s="556"/>
      <c r="U798" s="557"/>
      <c r="V798" s="558"/>
      <c r="W798" s="556"/>
    </row>
    <row r="799" spans="1:23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55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559">
        <v>0</v>
      </c>
      <c r="R799" s="556"/>
      <c r="S799" s="561"/>
      <c r="T799" s="556"/>
      <c r="U799" s="557"/>
      <c r="V799" s="558"/>
      <c r="W799" s="556"/>
    </row>
    <row r="800" spans="1:23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55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559">
        <v>0</v>
      </c>
      <c r="R800" s="556"/>
      <c r="S800" s="503"/>
      <c r="T800" s="556"/>
      <c r="U800" s="557"/>
      <c r="V800" s="558"/>
      <c r="W800" s="556"/>
    </row>
    <row r="801" spans="1:23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55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559">
        <v>0</v>
      </c>
      <c r="R801" s="556"/>
      <c r="S801" s="562"/>
      <c r="T801" s="556"/>
      <c r="U801" s="557"/>
      <c r="V801" s="558"/>
      <c r="W801" s="556"/>
    </row>
    <row r="802" spans="1:23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55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559">
        <v>0</v>
      </c>
      <c r="R802" s="556"/>
      <c r="S802" s="562"/>
      <c r="T802" s="556"/>
      <c r="U802" s="557"/>
      <c r="V802" s="558"/>
      <c r="W802" s="556"/>
    </row>
    <row r="803" spans="1:23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55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559">
        <v>0</v>
      </c>
      <c r="R803" s="556"/>
      <c r="S803" s="561"/>
      <c r="T803" s="556"/>
      <c r="U803" s="557"/>
      <c r="V803" s="558"/>
      <c r="W803" s="556"/>
    </row>
    <row r="804" spans="1:23" ht="15.75">
      <c r="A804" s="285" t="s">
        <v>1690</v>
      </c>
      <c r="B804" s="3"/>
      <c r="C804" s="3"/>
      <c r="D804" s="32">
        <f t="shared" si="24"/>
        <v>99.3</v>
      </c>
      <c r="E804" s="9">
        <v>0</v>
      </c>
      <c r="F804" s="55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559">
        <v>51.8</v>
      </c>
      <c r="R804" s="556"/>
      <c r="S804" s="555"/>
      <c r="T804" s="556"/>
      <c r="U804" s="557"/>
      <c r="V804" s="558"/>
      <c r="W804" s="556"/>
    </row>
    <row r="805" spans="1:23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55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559">
        <v>0</v>
      </c>
      <c r="R805" s="556"/>
      <c r="S805" s="562"/>
      <c r="T805" s="556"/>
      <c r="U805" s="557"/>
      <c r="V805" s="558"/>
      <c r="W805" s="556"/>
    </row>
    <row r="806" spans="1:23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55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559">
        <v>3.3000000000000003</v>
      </c>
      <c r="R806" s="556"/>
      <c r="S806" s="562"/>
      <c r="T806" s="556"/>
      <c r="U806" s="557"/>
      <c r="V806" s="558"/>
      <c r="W806" s="556"/>
    </row>
    <row r="807" spans="1:23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55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559">
        <v>0</v>
      </c>
      <c r="R807" s="556"/>
      <c r="S807" s="555"/>
      <c r="T807" s="556"/>
      <c r="U807" s="557"/>
      <c r="V807" s="558"/>
      <c r="W807" s="556"/>
    </row>
    <row r="808" spans="1:23" ht="15.75">
      <c r="A808" s="107" t="s">
        <v>638</v>
      </c>
      <c r="B808" s="3"/>
      <c r="C808" s="3"/>
      <c r="D808" s="32">
        <f t="shared" si="24"/>
        <v>62.800000000000011</v>
      </c>
      <c r="E808" s="9">
        <v>0</v>
      </c>
      <c r="F808" s="55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559">
        <v>0</v>
      </c>
      <c r="R808" s="556"/>
      <c r="S808" s="562"/>
      <c r="T808" s="556"/>
      <c r="U808" s="557"/>
      <c r="V808" s="558"/>
      <c r="W808" s="556"/>
    </row>
    <row r="809" spans="1:23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55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559">
        <v>0</v>
      </c>
      <c r="R809" s="556"/>
      <c r="S809" s="555"/>
      <c r="T809" s="556"/>
      <c r="U809" s="557"/>
      <c r="V809" s="558"/>
      <c r="W809" s="556"/>
    </row>
    <row r="810" spans="1:23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55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559">
        <v>0</v>
      </c>
      <c r="R810" s="556"/>
      <c r="S810" s="562"/>
      <c r="T810" s="556"/>
      <c r="U810" s="557"/>
      <c r="V810" s="558"/>
      <c r="W810" s="556"/>
    </row>
    <row r="811" spans="1:23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55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559">
        <v>0</v>
      </c>
      <c r="R811" s="556"/>
      <c r="S811" s="562"/>
      <c r="T811" s="556"/>
      <c r="U811" s="557"/>
      <c r="V811" s="558"/>
      <c r="W811" s="556"/>
    </row>
    <row r="812" spans="1:23" ht="15.75">
      <c r="A812" s="284" t="s">
        <v>3643</v>
      </c>
      <c r="B812" s="3"/>
      <c r="C812" s="3"/>
      <c r="D812" s="32">
        <f t="shared" si="24"/>
        <v>160.89999999999998</v>
      </c>
      <c r="E812" s="9">
        <v>59.4</v>
      </c>
      <c r="F812" s="55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559">
        <v>51.8</v>
      </c>
      <c r="R812" s="556"/>
      <c r="S812" s="561"/>
      <c r="T812" s="556"/>
      <c r="U812" s="557"/>
      <c r="V812" s="558"/>
      <c r="W812" s="556"/>
    </row>
    <row r="813" spans="1:23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55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559">
        <v>0</v>
      </c>
      <c r="R813" s="556"/>
      <c r="S813" s="561"/>
      <c r="T813" s="556"/>
      <c r="U813" s="557"/>
      <c r="V813" s="558"/>
      <c r="W813" s="556"/>
    </row>
    <row r="814" spans="1:23" ht="15.75">
      <c r="A814" s="285" t="s">
        <v>31</v>
      </c>
      <c r="B814" s="3"/>
      <c r="C814" s="3"/>
      <c r="D814" s="32">
        <f t="shared" si="24"/>
        <v>170.29999999999998</v>
      </c>
      <c r="E814" s="9">
        <v>0</v>
      </c>
      <c r="F814" s="55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559">
        <v>0</v>
      </c>
      <c r="R814" s="556"/>
      <c r="S814" s="555"/>
      <c r="T814" s="556"/>
      <c r="U814" s="557"/>
      <c r="V814" s="558"/>
      <c r="W814" s="556"/>
    </row>
    <row r="815" spans="1:23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55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559">
        <v>0</v>
      </c>
      <c r="R815" s="556"/>
      <c r="S815" s="562"/>
      <c r="T815" s="556"/>
      <c r="U815" s="557"/>
      <c r="V815" s="558"/>
      <c r="W815" s="556"/>
    </row>
    <row r="816" spans="1:23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55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559">
        <v>7.7000000000000011</v>
      </c>
      <c r="R816" s="556"/>
      <c r="S816" s="562"/>
      <c r="T816" s="556"/>
      <c r="U816" s="557"/>
      <c r="V816" s="558"/>
      <c r="W816" s="556"/>
    </row>
    <row r="817" spans="1:23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55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559">
        <v>0</v>
      </c>
      <c r="R817" s="556"/>
      <c r="S817" s="561"/>
      <c r="T817" s="556"/>
      <c r="U817" s="557"/>
      <c r="V817" s="558"/>
      <c r="W817" s="556"/>
    </row>
    <row r="818" spans="1:23" ht="15.75">
      <c r="A818" s="107" t="s">
        <v>3685</v>
      </c>
      <c r="B818" s="3"/>
      <c r="C818" s="3"/>
      <c r="D818" s="32">
        <f t="shared" si="24"/>
        <v>219.5</v>
      </c>
      <c r="E818" s="9">
        <v>28.200000000000003</v>
      </c>
      <c r="F818" s="55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559">
        <v>9.1</v>
      </c>
      <c r="R818" s="556"/>
      <c r="S818" s="562"/>
      <c r="T818" s="556"/>
      <c r="U818" s="557"/>
      <c r="V818" s="558"/>
      <c r="W818" s="556"/>
    </row>
    <row r="819" spans="1:23" ht="15.75">
      <c r="A819" s="107" t="s">
        <v>686</v>
      </c>
      <c r="B819" s="3"/>
      <c r="C819" s="3"/>
      <c r="D819" s="32">
        <f t="shared" si="24"/>
        <v>155.80000000000001</v>
      </c>
      <c r="E819" s="9">
        <v>16.900000000000002</v>
      </c>
      <c r="F819" s="55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559">
        <v>0</v>
      </c>
      <c r="R819" s="556"/>
      <c r="S819" s="562"/>
      <c r="T819" s="556"/>
      <c r="U819" s="557"/>
      <c r="V819" s="558"/>
      <c r="W819" s="556"/>
    </row>
    <row r="820" spans="1:23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55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559">
        <v>0</v>
      </c>
      <c r="R820" s="556"/>
      <c r="S820" s="555"/>
      <c r="T820" s="556"/>
      <c r="U820" s="557"/>
      <c r="V820" s="558"/>
      <c r="W820" s="556"/>
    </row>
    <row r="821" spans="1:23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55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559">
        <v>0</v>
      </c>
      <c r="R821" s="556"/>
      <c r="S821" s="555"/>
      <c r="T821" s="556"/>
      <c r="U821" s="557"/>
      <c r="V821" s="558"/>
      <c r="W821" s="556"/>
    </row>
    <row r="822" spans="1:23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55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559">
        <v>0</v>
      </c>
      <c r="R822" s="556"/>
      <c r="S822" s="561"/>
      <c r="T822" s="556"/>
      <c r="U822" s="557"/>
      <c r="V822" s="558"/>
      <c r="W822" s="556"/>
    </row>
    <row r="823" spans="1:23" ht="15.75">
      <c r="A823" s="284" t="s">
        <v>3646</v>
      </c>
      <c r="B823" s="3"/>
      <c r="C823" s="3"/>
      <c r="D823" s="32">
        <f t="shared" si="24"/>
        <v>105.2</v>
      </c>
      <c r="E823" s="9">
        <v>0</v>
      </c>
      <c r="F823" s="55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559">
        <v>18.2</v>
      </c>
      <c r="R823" s="556"/>
      <c r="S823" s="561"/>
      <c r="T823" s="556"/>
      <c r="U823" s="557"/>
      <c r="V823" s="558"/>
      <c r="W823" s="556"/>
    </row>
    <row r="824" spans="1:23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55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559">
        <v>0</v>
      </c>
      <c r="R824" s="556"/>
      <c r="S824" s="562"/>
      <c r="T824" s="556"/>
      <c r="U824" s="557"/>
      <c r="V824" s="558"/>
      <c r="W824" s="556"/>
    </row>
    <row r="825" spans="1:23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55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559">
        <v>0</v>
      </c>
      <c r="R825" s="556"/>
      <c r="S825" s="503"/>
      <c r="T825" s="556"/>
      <c r="U825" s="557"/>
      <c r="V825" s="558"/>
      <c r="W825" s="556"/>
    </row>
    <row r="826" spans="1:23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55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559">
        <v>12.100000000000001</v>
      </c>
      <c r="R826" s="556"/>
      <c r="S826" s="562"/>
      <c r="T826" s="556"/>
      <c r="U826" s="557"/>
      <c r="V826" s="558"/>
      <c r="W826" s="556"/>
    </row>
    <row r="827" spans="1:23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55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559">
        <v>0</v>
      </c>
      <c r="R827" s="556"/>
      <c r="S827" s="561"/>
      <c r="T827" s="556"/>
      <c r="U827" s="557"/>
      <c r="V827" s="558"/>
      <c r="W827" s="556"/>
    </row>
    <row r="828" spans="1:23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55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559">
        <v>0</v>
      </c>
      <c r="R828" s="556"/>
      <c r="S828" s="562"/>
      <c r="T828" s="556"/>
      <c r="U828" s="557"/>
      <c r="V828" s="558"/>
      <c r="W828" s="556"/>
    </row>
    <row r="829" spans="1:23" ht="15.75">
      <c r="A829" s="285" t="s">
        <v>1671</v>
      </c>
      <c r="B829" s="3"/>
      <c r="C829" s="3"/>
      <c r="D829" s="32">
        <f t="shared" si="24"/>
        <v>158.39999999999998</v>
      </c>
      <c r="E829" s="9">
        <v>32.5</v>
      </c>
      <c r="F829" s="55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559">
        <v>0</v>
      </c>
      <c r="R829" s="556"/>
      <c r="S829" s="555"/>
      <c r="T829" s="556"/>
      <c r="U829" s="557"/>
      <c r="V829" s="558"/>
      <c r="W829" s="556"/>
    </row>
    <row r="830" spans="1:23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55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559">
        <v>0</v>
      </c>
      <c r="R830" s="556"/>
      <c r="S830" s="562"/>
      <c r="T830" s="556"/>
      <c r="U830" s="557"/>
      <c r="V830" s="558"/>
      <c r="W830" s="556"/>
    </row>
    <row r="831" spans="1:23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55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559">
        <v>0</v>
      </c>
      <c r="R831" s="556"/>
      <c r="S831" s="562"/>
      <c r="T831" s="556"/>
      <c r="U831" s="557"/>
      <c r="V831" s="558"/>
      <c r="W831" s="556"/>
    </row>
    <row r="832" spans="1:23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55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559">
        <v>0</v>
      </c>
      <c r="R832" s="556"/>
      <c r="S832" s="562"/>
      <c r="T832" s="556"/>
      <c r="U832" s="557"/>
      <c r="V832" s="558"/>
      <c r="W832" s="556"/>
    </row>
    <row r="833" spans="1:23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55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559">
        <v>7.8000000000000007</v>
      </c>
      <c r="R833" s="556"/>
      <c r="S833" s="562"/>
      <c r="T833" s="556"/>
      <c r="U833" s="557"/>
      <c r="V833" s="558"/>
      <c r="W833" s="556"/>
    </row>
    <row r="834" spans="1:23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55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559">
        <v>7.8000000000000007</v>
      </c>
      <c r="R834" s="556"/>
      <c r="S834" s="562"/>
      <c r="T834" s="556"/>
      <c r="U834" s="557"/>
      <c r="V834" s="558"/>
      <c r="W834" s="556"/>
    </row>
    <row r="835" spans="1:23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55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559">
        <v>0</v>
      </c>
      <c r="R835" s="556"/>
      <c r="S835" s="561"/>
      <c r="T835" s="556"/>
      <c r="U835" s="557"/>
      <c r="V835" s="558"/>
      <c r="W835" s="556"/>
    </row>
    <row r="836" spans="1:23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55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559">
        <v>0</v>
      </c>
      <c r="R836" s="556"/>
      <c r="S836" s="562"/>
      <c r="T836" s="556"/>
      <c r="U836" s="557"/>
      <c r="V836" s="558"/>
      <c r="W836" s="556"/>
    </row>
    <row r="837" spans="1:23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55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559">
        <v>0</v>
      </c>
      <c r="R837" s="556"/>
      <c r="S837" s="562"/>
      <c r="T837" s="556"/>
      <c r="U837" s="557"/>
      <c r="V837" s="558"/>
      <c r="W837" s="556"/>
    </row>
    <row r="838" spans="1:23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55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559">
        <v>8.4</v>
      </c>
      <c r="R838" s="556"/>
      <c r="S838" s="562"/>
      <c r="T838" s="556"/>
      <c r="U838" s="557"/>
      <c r="V838" s="558"/>
      <c r="W838" s="556"/>
    </row>
    <row r="839" spans="1:23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55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559">
        <v>7.7000000000000011</v>
      </c>
      <c r="R839" s="556"/>
      <c r="S839" s="562"/>
      <c r="T839" s="556"/>
      <c r="U839" s="557"/>
      <c r="V839" s="558"/>
      <c r="W839" s="556"/>
    </row>
    <row r="840" spans="1:23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55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559">
        <v>6.6000000000000005</v>
      </c>
      <c r="R840" s="556"/>
      <c r="S840" s="555"/>
      <c r="T840" s="556"/>
      <c r="U840" s="557"/>
      <c r="V840" s="558"/>
      <c r="W840" s="556"/>
    </row>
    <row r="841" spans="1:23" ht="15.75">
      <c r="D841" s="32"/>
      <c r="F841" s="158"/>
      <c r="G841" s="158"/>
      <c r="H841" s="158"/>
      <c r="I841" s="158"/>
      <c r="J841" s="158"/>
    </row>
    <row r="842" spans="1:23" ht="15.75">
      <c r="D842" s="32"/>
      <c r="F842" s="158"/>
      <c r="G842" s="158"/>
      <c r="H842" s="158"/>
      <c r="I842" s="158"/>
      <c r="J842" s="158"/>
    </row>
    <row r="843" spans="1:23" ht="15.75">
      <c r="D843" s="32"/>
      <c r="F843" s="158"/>
      <c r="G843" s="158"/>
      <c r="H843" s="158"/>
      <c r="I843" s="158"/>
      <c r="J843" s="158"/>
    </row>
    <row r="844" spans="1:23" s="30" customFormat="1" ht="20.25">
      <c r="A844" s="30" t="s">
        <v>173</v>
      </c>
      <c r="B844"/>
      <c r="C844"/>
      <c r="D844" s="31" t="s">
        <v>40</v>
      </c>
      <c r="E844" s="102" t="s">
        <v>4365</v>
      </c>
      <c r="F844" s="102" t="s">
        <v>4838</v>
      </c>
      <c r="G844" s="102" t="s">
        <v>4836</v>
      </c>
      <c r="H844" s="102" t="s">
        <v>4837</v>
      </c>
      <c r="I844" s="61"/>
      <c r="J844"/>
    </row>
    <row r="845" spans="1:23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559">
        <v>0</v>
      </c>
      <c r="H845" s="559">
        <v>0</v>
      </c>
      <c r="I845" s="555"/>
      <c r="J845" s="556"/>
      <c r="K845" s="557"/>
      <c r="L845" s="558"/>
      <c r="M845" s="556"/>
    </row>
    <row r="846" spans="1:23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559">
        <v>0</v>
      </c>
      <c r="H846" s="559">
        <v>0</v>
      </c>
      <c r="I846" s="503"/>
      <c r="J846" s="556"/>
      <c r="K846" s="557"/>
      <c r="L846" s="558"/>
      <c r="M846" s="556"/>
    </row>
    <row r="847" spans="1:23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559">
        <v>0</v>
      </c>
      <c r="H847" s="559">
        <v>0</v>
      </c>
      <c r="I847" s="561"/>
      <c r="J847" s="556"/>
      <c r="K847" s="557"/>
      <c r="L847" s="558"/>
      <c r="M847" s="556"/>
    </row>
    <row r="848" spans="1:23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559">
        <v>0</v>
      </c>
      <c r="H848" s="559">
        <v>0</v>
      </c>
      <c r="I848" s="503"/>
      <c r="J848" s="403"/>
      <c r="K848" s="557"/>
      <c r="L848" s="558"/>
      <c r="M848" s="556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559">
        <v>0</v>
      </c>
      <c r="H849" s="559">
        <v>0</v>
      </c>
      <c r="I849" s="562"/>
      <c r="J849" s="556"/>
      <c r="K849" s="557"/>
      <c r="L849" s="558"/>
      <c r="M849" s="556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559">
        <v>0</v>
      </c>
      <c r="H850" s="559">
        <v>0</v>
      </c>
      <c r="I850" s="555"/>
      <c r="J850" s="556"/>
      <c r="K850" s="557"/>
      <c r="L850" s="558"/>
      <c r="M850" s="556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559">
        <v>0</v>
      </c>
      <c r="H851" s="559">
        <v>0</v>
      </c>
      <c r="I851" s="555"/>
      <c r="J851" s="556"/>
      <c r="K851" s="557"/>
      <c r="L851" s="558"/>
      <c r="M851" s="556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559">
        <v>0</v>
      </c>
      <c r="H852" s="559">
        <v>0</v>
      </c>
      <c r="I852" s="555"/>
      <c r="J852" s="556"/>
      <c r="K852" s="557"/>
      <c r="L852" s="558"/>
      <c r="M852" s="556"/>
    </row>
    <row r="853" spans="1:13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559">
        <v>0</v>
      </c>
      <c r="H853" s="559">
        <v>0</v>
      </c>
      <c r="I853" s="561"/>
      <c r="J853" s="556"/>
      <c r="K853" s="557"/>
      <c r="L853" s="558"/>
      <c r="M853" s="556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559">
        <v>0</v>
      </c>
      <c r="H854" s="559">
        <v>0</v>
      </c>
      <c r="I854" s="562"/>
      <c r="J854" s="556"/>
      <c r="K854" s="557"/>
      <c r="L854" s="558"/>
      <c r="M854" s="556"/>
    </row>
    <row r="855" spans="1:13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559">
        <v>0</v>
      </c>
      <c r="H855" s="559">
        <v>0</v>
      </c>
      <c r="I855" s="562"/>
      <c r="J855" s="556"/>
      <c r="K855" s="557"/>
      <c r="L855" s="558"/>
      <c r="M855" s="556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559">
        <v>0</v>
      </c>
      <c r="H856" s="559">
        <v>0</v>
      </c>
      <c r="I856" s="503"/>
      <c r="J856" s="556"/>
      <c r="K856" s="557"/>
      <c r="L856" s="558"/>
      <c r="M856" s="556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559">
        <v>0</v>
      </c>
      <c r="H857" s="559">
        <v>0</v>
      </c>
      <c r="I857" s="562"/>
      <c r="J857" s="556"/>
      <c r="K857" s="557"/>
      <c r="L857" s="558"/>
      <c r="M857" s="556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559">
        <v>0</v>
      </c>
      <c r="H858" s="559">
        <v>0</v>
      </c>
      <c r="I858" s="562"/>
      <c r="J858" s="556"/>
      <c r="K858" s="557"/>
      <c r="L858" s="558"/>
      <c r="M858" s="556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559">
        <v>0</v>
      </c>
      <c r="H859" s="559">
        <v>19.5</v>
      </c>
      <c r="I859" s="562"/>
      <c r="J859" s="556"/>
      <c r="K859" s="557"/>
      <c r="L859" s="558"/>
      <c r="M859" s="556"/>
    </row>
    <row r="860" spans="1:13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559">
        <v>0</v>
      </c>
      <c r="H860" s="559">
        <v>0</v>
      </c>
      <c r="I860" s="561"/>
      <c r="J860" s="556"/>
      <c r="K860" s="557"/>
      <c r="L860" s="558"/>
      <c r="M860" s="556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559">
        <v>0</v>
      </c>
      <c r="H861" s="559">
        <v>0</v>
      </c>
      <c r="I861" s="555"/>
      <c r="J861" s="556"/>
      <c r="K861" s="557"/>
      <c r="L861" s="558"/>
      <c r="M861" s="556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559">
        <v>0</v>
      </c>
      <c r="H862" s="559">
        <v>0</v>
      </c>
      <c r="I862" s="562"/>
      <c r="J862" s="556"/>
      <c r="K862" s="557"/>
      <c r="L862" s="558"/>
      <c r="M862" s="556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559">
        <v>1.5</v>
      </c>
      <c r="H863" s="559">
        <v>0</v>
      </c>
      <c r="I863" s="562"/>
      <c r="J863" s="556"/>
      <c r="K863" s="557"/>
      <c r="L863" s="558"/>
      <c r="M863" s="556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559">
        <v>0</v>
      </c>
      <c r="H864" s="559">
        <v>0</v>
      </c>
      <c r="I864" s="555"/>
      <c r="J864" s="556"/>
      <c r="K864" s="557"/>
      <c r="L864" s="558"/>
      <c r="M864" s="556"/>
    </row>
    <row r="865" spans="1:13" ht="15.75">
      <c r="A865" s="284" t="s">
        <v>3624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559">
        <v>14.3</v>
      </c>
      <c r="H865" s="559">
        <v>0</v>
      </c>
      <c r="I865" s="561"/>
      <c r="J865" s="556"/>
      <c r="K865" s="557"/>
      <c r="L865" s="558"/>
      <c r="M865" s="556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559">
        <v>0</v>
      </c>
      <c r="H866" s="559">
        <v>0</v>
      </c>
      <c r="I866" s="562"/>
      <c r="J866" s="556"/>
      <c r="K866" s="557"/>
      <c r="L866" s="558"/>
      <c r="M866" s="556"/>
    </row>
    <row r="867" spans="1:13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559">
        <v>0</v>
      </c>
      <c r="H867" s="559">
        <v>0</v>
      </c>
      <c r="I867" s="561"/>
      <c r="J867" s="556"/>
      <c r="K867" s="557"/>
      <c r="L867" s="558"/>
      <c r="M867" s="556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559">
        <v>0</v>
      </c>
      <c r="H868" s="559">
        <v>0</v>
      </c>
      <c r="I868" s="562"/>
      <c r="J868" s="556"/>
      <c r="K868" s="557"/>
      <c r="L868" s="558"/>
      <c r="M868" s="556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559">
        <v>0</v>
      </c>
      <c r="H869" s="559">
        <v>0</v>
      </c>
      <c r="I869" s="555"/>
      <c r="J869" s="556"/>
      <c r="K869" s="557"/>
      <c r="L869" s="558"/>
      <c r="M869" s="556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559">
        <v>0</v>
      </c>
      <c r="H870" s="559">
        <v>0</v>
      </c>
      <c r="I870" s="555"/>
      <c r="J870" s="556"/>
      <c r="K870" s="557"/>
      <c r="L870" s="558"/>
      <c r="M870" s="556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559">
        <v>0</v>
      </c>
      <c r="H871" s="559">
        <v>0</v>
      </c>
      <c r="I871" s="562"/>
      <c r="J871" s="556"/>
      <c r="K871" s="557"/>
      <c r="L871" s="558"/>
      <c r="M871" s="556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559">
        <v>0</v>
      </c>
      <c r="H872" s="559">
        <v>0</v>
      </c>
      <c r="I872" s="555"/>
      <c r="J872" s="556"/>
      <c r="K872" s="557"/>
      <c r="L872" s="558"/>
      <c r="M872" s="556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559">
        <v>0</v>
      </c>
      <c r="H873" s="559">
        <v>0</v>
      </c>
      <c r="I873" s="503"/>
      <c r="J873" s="556"/>
      <c r="K873" s="557"/>
      <c r="L873" s="558"/>
      <c r="M873" s="556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559">
        <v>0</v>
      </c>
      <c r="H874" s="559">
        <v>0</v>
      </c>
      <c r="I874" s="562"/>
      <c r="J874" s="556"/>
      <c r="K874" s="557"/>
      <c r="L874" s="558"/>
      <c r="M874" s="556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559">
        <v>0</v>
      </c>
      <c r="H875" s="559">
        <v>0</v>
      </c>
      <c r="I875" s="555"/>
      <c r="J875" s="556"/>
      <c r="K875" s="557"/>
      <c r="L875" s="558"/>
      <c r="M875" s="556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559">
        <v>11</v>
      </c>
      <c r="H876" s="559">
        <v>0</v>
      </c>
      <c r="I876" s="562"/>
      <c r="J876" s="556"/>
      <c r="K876" s="557"/>
      <c r="L876" s="558"/>
      <c r="M876" s="556"/>
    </row>
    <row r="877" spans="1:13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559">
        <v>0</v>
      </c>
      <c r="H877" s="559">
        <v>0</v>
      </c>
      <c r="I877" s="561"/>
      <c r="J877" s="556"/>
      <c r="K877" s="557"/>
      <c r="L877" s="558"/>
      <c r="M877" s="556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559">
        <v>4.5</v>
      </c>
      <c r="H878" s="559">
        <v>0</v>
      </c>
      <c r="I878" s="562"/>
      <c r="J878" s="556"/>
      <c r="K878" s="557"/>
      <c r="L878" s="558"/>
      <c r="M878" s="556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559">
        <v>0</v>
      </c>
      <c r="H879" s="559">
        <v>0</v>
      </c>
      <c r="I879" s="562"/>
      <c r="J879" s="556"/>
      <c r="K879" s="557"/>
      <c r="L879" s="558"/>
      <c r="M879" s="556"/>
    </row>
    <row r="880" spans="1:13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559">
        <v>0</v>
      </c>
      <c r="H880" s="559">
        <v>0</v>
      </c>
      <c r="I880" s="561"/>
      <c r="J880" s="556"/>
      <c r="K880" s="557"/>
      <c r="L880" s="558"/>
      <c r="M880" s="556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559">
        <v>0</v>
      </c>
      <c r="H881" s="559">
        <v>0</v>
      </c>
      <c r="I881" s="555"/>
      <c r="J881" s="556"/>
      <c r="K881" s="557"/>
      <c r="L881" s="558"/>
      <c r="M881" s="556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559">
        <v>0</v>
      </c>
      <c r="H882" s="559">
        <v>0</v>
      </c>
      <c r="I882" s="562"/>
      <c r="J882" s="556"/>
      <c r="K882" s="557"/>
      <c r="L882" s="558"/>
      <c r="M882" s="556"/>
    </row>
    <row r="883" spans="1:13" ht="15.75">
      <c r="A883" s="284" t="s">
        <v>3627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559">
        <v>4.5</v>
      </c>
      <c r="H883" s="559">
        <v>0</v>
      </c>
      <c r="I883" s="561"/>
      <c r="J883" s="556"/>
      <c r="K883" s="557"/>
      <c r="L883" s="558"/>
      <c r="M883" s="556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559">
        <v>0</v>
      </c>
      <c r="H884" s="559">
        <v>0</v>
      </c>
      <c r="I884" s="562"/>
      <c r="J884" s="556"/>
      <c r="K884" s="557"/>
      <c r="L884" s="558"/>
      <c r="M884" s="556"/>
    </row>
    <row r="885" spans="1:13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559">
        <v>0</v>
      </c>
      <c r="H885" s="559">
        <v>0</v>
      </c>
      <c r="I885" s="561"/>
      <c r="J885" s="556"/>
      <c r="K885" s="557"/>
      <c r="L885" s="558"/>
      <c r="M885" s="556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559">
        <v>0</v>
      </c>
      <c r="H886" s="559">
        <v>0</v>
      </c>
      <c r="I886" s="555"/>
      <c r="J886" s="556"/>
      <c r="K886" s="557"/>
      <c r="L886" s="558"/>
      <c r="M886" s="556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559">
        <v>0</v>
      </c>
      <c r="H887" s="559">
        <v>0</v>
      </c>
      <c r="I887" s="555"/>
      <c r="J887" s="556"/>
      <c r="K887" s="557"/>
      <c r="L887" s="558"/>
      <c r="M887" s="556"/>
    </row>
    <row r="888" spans="1:13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559">
        <v>0</v>
      </c>
      <c r="H888" s="559">
        <v>0</v>
      </c>
      <c r="I888" s="561"/>
      <c r="J888" s="556"/>
      <c r="K888" s="557"/>
      <c r="L888" s="558"/>
      <c r="M888" s="556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559">
        <v>0</v>
      </c>
      <c r="H889" s="559">
        <v>0</v>
      </c>
      <c r="I889" s="562"/>
      <c r="J889" s="556"/>
      <c r="K889" s="557"/>
      <c r="L889" s="558"/>
      <c r="M889" s="556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559">
        <v>0</v>
      </c>
      <c r="H890" s="559">
        <v>0</v>
      </c>
      <c r="I890" s="562"/>
      <c r="J890" s="556"/>
      <c r="K890" s="557"/>
      <c r="L890" s="558"/>
      <c r="M890" s="556"/>
    </row>
    <row r="891" spans="1:13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559">
        <v>0</v>
      </c>
      <c r="H891" s="559">
        <v>0</v>
      </c>
      <c r="I891" s="561"/>
      <c r="J891" s="556"/>
      <c r="K891" s="557"/>
      <c r="L891" s="558"/>
      <c r="M891" s="556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559">
        <v>0</v>
      </c>
      <c r="H892" s="559">
        <v>0</v>
      </c>
      <c r="I892" s="562"/>
      <c r="J892" s="556"/>
      <c r="K892" s="557"/>
      <c r="L892" s="558"/>
      <c r="M892" s="556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559">
        <v>0</v>
      </c>
      <c r="H893" s="559">
        <v>0</v>
      </c>
      <c r="I893" s="562"/>
      <c r="J893" s="556"/>
      <c r="K893" s="557"/>
      <c r="L893" s="558"/>
      <c r="M893" s="556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559">
        <v>0</v>
      </c>
      <c r="H894" s="559">
        <v>0</v>
      </c>
      <c r="I894" s="562"/>
      <c r="J894" s="556"/>
      <c r="K894" s="557"/>
      <c r="L894" s="558"/>
      <c r="M894" s="556"/>
    </row>
    <row r="895" spans="1:13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559">
        <v>0</v>
      </c>
      <c r="H895" s="559">
        <v>0</v>
      </c>
      <c r="I895" s="561"/>
      <c r="J895" s="556"/>
      <c r="K895" s="557"/>
      <c r="L895" s="558"/>
      <c r="M895" s="556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559">
        <v>0</v>
      </c>
      <c r="H896" s="559">
        <v>0</v>
      </c>
      <c r="I896" s="562"/>
      <c r="J896" s="556"/>
      <c r="K896" s="557"/>
      <c r="L896" s="558"/>
      <c r="M896" s="556"/>
    </row>
    <row r="897" spans="1:13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559">
        <v>0</v>
      </c>
      <c r="H897" s="559">
        <v>0</v>
      </c>
      <c r="I897" s="561"/>
      <c r="J897" s="556"/>
      <c r="K897" s="557"/>
      <c r="L897" s="558"/>
      <c r="M897" s="556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559">
        <v>0</v>
      </c>
      <c r="H898" s="559">
        <v>0</v>
      </c>
      <c r="I898" s="562"/>
      <c r="J898" s="556"/>
      <c r="K898" s="557"/>
      <c r="L898" s="558"/>
      <c r="M898" s="556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559">
        <v>0</v>
      </c>
      <c r="H899" s="559">
        <v>0</v>
      </c>
      <c r="I899" s="562"/>
      <c r="J899" s="556"/>
      <c r="K899" s="557"/>
      <c r="L899" s="558"/>
      <c r="M899" s="556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559">
        <v>0</v>
      </c>
      <c r="H900" s="559">
        <v>0</v>
      </c>
      <c r="I900" s="562"/>
      <c r="J900" s="556"/>
      <c r="K900" s="557"/>
      <c r="L900" s="558"/>
      <c r="M900" s="556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559">
        <v>0</v>
      </c>
      <c r="H901" s="559">
        <v>0</v>
      </c>
      <c r="I901" s="555"/>
      <c r="J901" s="556"/>
      <c r="K901" s="557"/>
      <c r="L901" s="558"/>
      <c r="M901" s="556"/>
    </row>
    <row r="902" spans="1:13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559">
        <v>0</v>
      </c>
      <c r="H902" s="559">
        <v>0</v>
      </c>
      <c r="I902" s="562"/>
      <c r="J902" s="556"/>
      <c r="K902" s="557"/>
      <c r="L902" s="558"/>
      <c r="M902" s="556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559">
        <v>0</v>
      </c>
      <c r="H903" s="559">
        <v>0</v>
      </c>
      <c r="I903" s="562"/>
      <c r="J903" s="556"/>
      <c r="K903" s="557"/>
      <c r="L903" s="558"/>
      <c r="M903" s="556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559">
        <v>0</v>
      </c>
      <c r="H904" s="559">
        <v>0</v>
      </c>
      <c r="I904" s="562"/>
      <c r="J904" s="556"/>
      <c r="K904" s="557"/>
      <c r="L904" s="558"/>
      <c r="M904" s="556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559">
        <v>0</v>
      </c>
      <c r="H905" s="559">
        <v>0</v>
      </c>
      <c r="I905" s="561"/>
      <c r="J905" s="556"/>
      <c r="K905" s="557"/>
      <c r="L905" s="558"/>
      <c r="M905" s="556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559">
        <v>0</v>
      </c>
      <c r="H906" s="559">
        <v>0</v>
      </c>
      <c r="I906" s="562"/>
      <c r="J906" s="556"/>
      <c r="K906" s="557"/>
      <c r="L906" s="558"/>
      <c r="M906" s="556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559">
        <v>0</v>
      </c>
      <c r="H907" s="559">
        <v>0</v>
      </c>
      <c r="I907" s="562"/>
      <c r="J907" s="556"/>
      <c r="K907" s="557"/>
      <c r="L907" s="558"/>
      <c r="M907" s="556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559">
        <v>0</v>
      </c>
      <c r="H908" s="559">
        <v>0</v>
      </c>
      <c r="I908" s="555"/>
      <c r="J908" s="556"/>
      <c r="K908" s="557"/>
      <c r="L908" s="558"/>
      <c r="M908" s="556"/>
    </row>
    <row r="909" spans="1:13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559">
        <v>0</v>
      </c>
      <c r="H909" s="559">
        <v>0</v>
      </c>
      <c r="I909" s="561"/>
      <c r="J909" s="556"/>
      <c r="K909" s="557"/>
      <c r="L909" s="558"/>
      <c r="M909" s="556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559">
        <v>0</v>
      </c>
      <c r="H910" s="559">
        <v>0</v>
      </c>
      <c r="I910" s="562"/>
      <c r="J910" s="556"/>
      <c r="K910" s="557"/>
      <c r="L910" s="558"/>
      <c r="M910" s="556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559">
        <v>0</v>
      </c>
      <c r="H911" s="559">
        <v>0</v>
      </c>
      <c r="I911" s="562"/>
      <c r="J911" s="556"/>
      <c r="K911" s="557"/>
      <c r="L911" s="558"/>
      <c r="M911" s="556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559">
        <v>0</v>
      </c>
      <c r="H912" s="559">
        <v>0</v>
      </c>
      <c r="I912" s="555"/>
      <c r="J912" s="556"/>
      <c r="K912" s="557"/>
      <c r="L912" s="558"/>
      <c r="M912" s="556"/>
    </row>
    <row r="913" spans="1:13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559">
        <v>0</v>
      </c>
      <c r="H913" s="559">
        <v>0</v>
      </c>
      <c r="I913" s="561"/>
      <c r="J913" s="556"/>
      <c r="K913" s="557"/>
      <c r="L913" s="558"/>
      <c r="M913" s="556"/>
    </row>
    <row r="914" spans="1:13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559">
        <v>0</v>
      </c>
      <c r="H914" s="559">
        <v>0</v>
      </c>
      <c r="I914" s="561"/>
      <c r="J914" s="556"/>
      <c r="K914" s="557"/>
      <c r="L914" s="558"/>
      <c r="M914" s="556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559">
        <v>3.3000000000000003</v>
      </c>
      <c r="H915" s="559">
        <v>0</v>
      </c>
      <c r="I915" s="562"/>
      <c r="J915" s="556"/>
      <c r="K915" s="557"/>
      <c r="L915" s="558"/>
      <c r="M915" s="556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559">
        <v>3.5999999999999996</v>
      </c>
      <c r="H916" s="559">
        <v>0</v>
      </c>
      <c r="I916" s="562"/>
      <c r="J916" s="556"/>
      <c r="K916" s="557"/>
      <c r="L916" s="558"/>
      <c r="M916" s="556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559">
        <v>0</v>
      </c>
      <c r="H917" s="559">
        <v>0</v>
      </c>
      <c r="I917" s="562"/>
      <c r="J917" s="556"/>
      <c r="K917" s="557"/>
      <c r="L917" s="558"/>
      <c r="M917" s="556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559">
        <v>0</v>
      </c>
      <c r="H918" s="559">
        <v>0</v>
      </c>
      <c r="I918" s="562"/>
      <c r="J918" s="556"/>
      <c r="K918" s="557"/>
      <c r="L918" s="558"/>
      <c r="M918" s="556"/>
    </row>
    <row r="919" spans="1:13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559">
        <v>0</v>
      </c>
      <c r="H919" s="559">
        <v>0</v>
      </c>
      <c r="I919" s="562"/>
      <c r="J919" s="556"/>
      <c r="K919" s="557"/>
      <c r="L919" s="558"/>
      <c r="M919" s="556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559">
        <v>0</v>
      </c>
      <c r="H920" s="559">
        <v>0</v>
      </c>
      <c r="I920" s="555"/>
      <c r="J920" s="556"/>
      <c r="K920" s="557"/>
      <c r="L920" s="558"/>
      <c r="M920" s="556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559">
        <v>0</v>
      </c>
      <c r="H921" s="559">
        <v>0</v>
      </c>
      <c r="I921" s="555"/>
      <c r="J921" s="556"/>
      <c r="K921" s="557"/>
      <c r="L921" s="558"/>
      <c r="M921" s="556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559">
        <v>0</v>
      </c>
      <c r="H922" s="559">
        <v>0</v>
      </c>
      <c r="I922" s="562"/>
      <c r="J922" s="556"/>
      <c r="K922" s="557"/>
      <c r="L922" s="558"/>
      <c r="M922" s="556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559">
        <v>0</v>
      </c>
      <c r="H923" s="559">
        <v>0</v>
      </c>
      <c r="I923" s="503"/>
      <c r="J923" s="556"/>
      <c r="K923" s="557"/>
      <c r="L923" s="558"/>
      <c r="M923" s="556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559">
        <v>0</v>
      </c>
      <c r="H924" s="559">
        <v>0</v>
      </c>
      <c r="I924" s="503"/>
      <c r="J924" s="556"/>
      <c r="K924" s="557"/>
      <c r="L924" s="558"/>
      <c r="M924" s="556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559">
        <v>0</v>
      </c>
      <c r="H925" s="559">
        <v>0</v>
      </c>
      <c r="I925" s="562"/>
      <c r="J925" s="556"/>
      <c r="K925" s="557"/>
      <c r="L925" s="558"/>
      <c r="M925" s="556"/>
    </row>
    <row r="926" spans="1:13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559">
        <v>0</v>
      </c>
      <c r="H926" s="559">
        <v>0</v>
      </c>
      <c r="I926" s="561"/>
      <c r="J926" s="556"/>
      <c r="K926" s="557"/>
      <c r="L926" s="558"/>
      <c r="M926" s="556"/>
    </row>
    <row r="927" spans="1:13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559">
        <v>0</v>
      </c>
      <c r="H927" s="559">
        <v>0</v>
      </c>
      <c r="I927" s="561"/>
      <c r="J927" s="556"/>
      <c r="K927" s="557"/>
      <c r="L927" s="558"/>
      <c r="M927" s="556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559">
        <v>0</v>
      </c>
      <c r="H928" s="559">
        <v>0</v>
      </c>
      <c r="I928" s="562"/>
      <c r="J928" s="556"/>
      <c r="K928" s="557"/>
      <c r="L928" s="558"/>
      <c r="M928" s="556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559">
        <v>0</v>
      </c>
      <c r="H929" s="559">
        <v>0</v>
      </c>
      <c r="I929" s="562"/>
      <c r="J929" s="556"/>
      <c r="K929" s="557"/>
      <c r="L929" s="558"/>
      <c r="M929" s="556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559">
        <v>4.5</v>
      </c>
      <c r="H930" s="559">
        <v>0</v>
      </c>
      <c r="I930" s="562"/>
      <c r="J930" s="556"/>
      <c r="K930" s="557"/>
      <c r="L930" s="558"/>
      <c r="M930" s="556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559">
        <v>0</v>
      </c>
      <c r="H931" s="559">
        <v>0</v>
      </c>
      <c r="I931" s="562"/>
      <c r="J931" s="556"/>
      <c r="K931" s="557"/>
      <c r="L931" s="558"/>
      <c r="M931" s="556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559">
        <v>15</v>
      </c>
      <c r="H932" s="559">
        <v>0</v>
      </c>
      <c r="I932" s="562"/>
      <c r="J932" s="556"/>
      <c r="K932" s="557"/>
      <c r="L932" s="558"/>
      <c r="M932" s="556"/>
    </row>
    <row r="933" spans="1:13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559">
        <v>0</v>
      </c>
      <c r="H933" s="559">
        <v>0</v>
      </c>
      <c r="I933" s="561"/>
      <c r="J933" s="556"/>
      <c r="K933" s="557"/>
      <c r="L933" s="558"/>
      <c r="M933" s="556"/>
    </row>
    <row r="934" spans="1:13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559">
        <v>0</v>
      </c>
      <c r="H934" s="559">
        <v>0</v>
      </c>
      <c r="I934" s="561"/>
      <c r="J934" s="556"/>
      <c r="K934" s="557"/>
      <c r="L934" s="558"/>
      <c r="M934" s="556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559">
        <v>0</v>
      </c>
      <c r="H935" s="559">
        <v>0</v>
      </c>
      <c r="I935" s="562"/>
      <c r="J935" s="556"/>
      <c r="K935" s="557"/>
      <c r="L935" s="558"/>
      <c r="M935" s="556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559">
        <v>0</v>
      </c>
      <c r="H936" s="559">
        <v>0</v>
      </c>
      <c r="I936" s="562"/>
      <c r="J936" s="556"/>
      <c r="K936" s="557"/>
      <c r="L936" s="558"/>
      <c r="M936" s="556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559">
        <v>0</v>
      </c>
      <c r="H937" s="559">
        <v>0</v>
      </c>
      <c r="I937" s="562"/>
      <c r="J937" s="556"/>
      <c r="K937" s="557"/>
      <c r="L937" s="558"/>
      <c r="M937" s="556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559">
        <v>0</v>
      </c>
      <c r="H938" s="559">
        <v>0</v>
      </c>
      <c r="I938" s="562"/>
      <c r="J938" s="556"/>
      <c r="K938" s="557"/>
      <c r="L938" s="558"/>
      <c r="M938" s="556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559">
        <v>0</v>
      </c>
      <c r="H939" s="559">
        <v>0</v>
      </c>
      <c r="I939" s="561"/>
      <c r="J939" s="556"/>
      <c r="K939" s="557"/>
      <c r="L939" s="558"/>
      <c r="M939" s="556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559">
        <v>0</v>
      </c>
      <c r="H940" s="559">
        <v>0</v>
      </c>
      <c r="I940" s="503"/>
      <c r="J940" s="556"/>
      <c r="K940" s="557"/>
      <c r="L940" s="558"/>
      <c r="M940" s="556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559">
        <v>0</v>
      </c>
      <c r="H941" s="559">
        <v>0</v>
      </c>
      <c r="I941" s="562"/>
      <c r="J941" s="556"/>
      <c r="K941" s="557"/>
      <c r="L941" s="558"/>
      <c r="M941" s="556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559">
        <v>0</v>
      </c>
      <c r="H942" s="559">
        <v>0</v>
      </c>
      <c r="I942" s="562"/>
      <c r="J942" s="556"/>
      <c r="K942" s="557"/>
      <c r="L942" s="558"/>
      <c r="M942" s="556"/>
    </row>
    <row r="943" spans="1:13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559">
        <v>0</v>
      </c>
      <c r="H943" s="559">
        <v>0</v>
      </c>
      <c r="I943" s="561"/>
      <c r="J943" s="556"/>
      <c r="K943" s="557"/>
      <c r="L943" s="558"/>
      <c r="M943" s="556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559">
        <v>0</v>
      </c>
      <c r="H944" s="559">
        <v>0</v>
      </c>
      <c r="I944" s="555"/>
      <c r="J944" s="556"/>
      <c r="K944" s="557"/>
      <c r="L944" s="558"/>
      <c r="M944" s="556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559">
        <v>0</v>
      </c>
      <c r="H945" s="559">
        <v>0</v>
      </c>
      <c r="I945" s="562"/>
      <c r="J945" s="556"/>
      <c r="K945" s="557"/>
      <c r="L945" s="558"/>
      <c r="M945" s="556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559">
        <v>0</v>
      </c>
      <c r="H946" s="559">
        <v>0</v>
      </c>
      <c r="I946" s="562"/>
      <c r="J946" s="556"/>
      <c r="K946" s="557"/>
      <c r="L946" s="558"/>
      <c r="M946" s="556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559">
        <v>0</v>
      </c>
      <c r="H947" s="559">
        <v>0</v>
      </c>
      <c r="I947" s="555"/>
      <c r="J947" s="556"/>
      <c r="K947" s="557"/>
      <c r="L947" s="558"/>
      <c r="M947" s="556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559">
        <v>0</v>
      </c>
      <c r="H948" s="559">
        <v>0</v>
      </c>
      <c r="I948" s="562"/>
      <c r="J948" s="556"/>
      <c r="K948" s="557"/>
      <c r="L948" s="558"/>
      <c r="M948" s="556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559">
        <v>0</v>
      </c>
      <c r="H949" s="559">
        <v>0</v>
      </c>
      <c r="I949" s="555"/>
      <c r="J949" s="556"/>
      <c r="K949" s="557"/>
      <c r="L949" s="558"/>
      <c r="M949" s="556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559">
        <v>0</v>
      </c>
      <c r="H950" s="559">
        <v>0</v>
      </c>
      <c r="I950" s="562"/>
      <c r="J950" s="556"/>
      <c r="K950" s="557"/>
      <c r="L950" s="558"/>
      <c r="M950" s="556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559">
        <v>0</v>
      </c>
      <c r="H951" s="559">
        <v>0</v>
      </c>
      <c r="I951" s="562"/>
      <c r="J951" s="556"/>
      <c r="K951" s="557"/>
      <c r="L951" s="558"/>
      <c r="M951" s="556"/>
    </row>
    <row r="952" spans="1:13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559">
        <v>0</v>
      </c>
      <c r="H952" s="559">
        <v>0</v>
      </c>
      <c r="I952" s="561"/>
      <c r="J952" s="556"/>
      <c r="K952" s="557"/>
      <c r="L952" s="558"/>
      <c r="M952" s="556"/>
    </row>
    <row r="953" spans="1:13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559">
        <v>0</v>
      </c>
      <c r="H953" s="559">
        <v>0</v>
      </c>
      <c r="I953" s="561"/>
      <c r="J953" s="556"/>
      <c r="K953" s="557"/>
      <c r="L953" s="558"/>
      <c r="M953" s="556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559">
        <v>3.3000000000000003</v>
      </c>
      <c r="H954" s="559">
        <v>0</v>
      </c>
      <c r="I954" s="555"/>
      <c r="J954" s="556"/>
      <c r="K954" s="557"/>
      <c r="L954" s="558"/>
      <c r="M954" s="556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559">
        <v>0</v>
      </c>
      <c r="H955" s="559">
        <v>0</v>
      </c>
      <c r="I955" s="562"/>
      <c r="J955" s="556"/>
      <c r="K955" s="557"/>
      <c r="L955" s="558"/>
      <c r="M955" s="556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559">
        <v>0</v>
      </c>
      <c r="H956" s="559">
        <v>0</v>
      </c>
      <c r="I956" s="562"/>
      <c r="J956" s="556"/>
      <c r="K956" s="557"/>
      <c r="L956" s="558"/>
      <c r="M956" s="556"/>
    </row>
    <row r="957" spans="1:13" ht="15.75">
      <c r="A957" s="284" t="s">
        <v>3645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559">
        <v>13</v>
      </c>
      <c r="H957" s="559">
        <v>0</v>
      </c>
      <c r="I957" s="561"/>
      <c r="J957" s="556"/>
      <c r="K957" s="557"/>
      <c r="L957" s="558"/>
      <c r="M957" s="556"/>
    </row>
    <row r="958" spans="1:13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559">
        <v>0</v>
      </c>
      <c r="H958" s="559">
        <v>0</v>
      </c>
      <c r="I958" s="562"/>
      <c r="J958" s="556"/>
      <c r="K958" s="557"/>
      <c r="L958" s="558"/>
      <c r="M958" s="556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559">
        <v>0</v>
      </c>
      <c r="H959" s="559">
        <v>0</v>
      </c>
      <c r="I959" s="562"/>
      <c r="J959" s="556"/>
      <c r="K959" s="557"/>
      <c r="L959" s="558"/>
      <c r="M959" s="556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559">
        <v>0</v>
      </c>
      <c r="H960" s="559">
        <v>0</v>
      </c>
      <c r="I960" s="555"/>
      <c r="J960" s="556"/>
      <c r="K960" s="557"/>
      <c r="L960" s="558"/>
      <c r="M960" s="556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559">
        <v>0</v>
      </c>
      <c r="H961" s="559">
        <v>0</v>
      </c>
      <c r="I961" s="555"/>
      <c r="J961" s="556"/>
      <c r="K961" s="557"/>
      <c r="L961" s="558"/>
      <c r="M961" s="556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559">
        <v>0</v>
      </c>
      <c r="H962" s="559">
        <v>0</v>
      </c>
      <c r="I962" s="561"/>
      <c r="J962" s="556"/>
      <c r="K962" s="557"/>
      <c r="L962" s="558"/>
      <c r="M962" s="556"/>
    </row>
    <row r="963" spans="1:13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559">
        <v>0</v>
      </c>
      <c r="H963" s="559">
        <v>0</v>
      </c>
      <c r="I963" s="561"/>
      <c r="J963" s="556"/>
      <c r="K963" s="557"/>
      <c r="L963" s="558"/>
      <c r="M963" s="556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559">
        <v>0</v>
      </c>
      <c r="H964" s="559">
        <v>0</v>
      </c>
      <c r="I964" s="562"/>
      <c r="J964" s="556"/>
      <c r="K964" s="557"/>
      <c r="L964" s="558"/>
      <c r="M964" s="556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559">
        <v>0</v>
      </c>
      <c r="H965" s="559">
        <v>0</v>
      </c>
      <c r="I965" s="503"/>
      <c r="J965" s="556"/>
      <c r="K965" s="557"/>
      <c r="L965" s="558"/>
      <c r="M965" s="556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559">
        <v>0</v>
      </c>
      <c r="H966" s="559">
        <v>0</v>
      </c>
      <c r="I966" s="562"/>
      <c r="J966" s="556"/>
      <c r="K966" s="557"/>
      <c r="L966" s="558"/>
      <c r="M966" s="556"/>
    </row>
    <row r="967" spans="1:13" ht="15.75">
      <c r="A967" s="284" t="s">
        <v>3647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559">
        <v>12</v>
      </c>
      <c r="H967" s="559">
        <v>0</v>
      </c>
      <c r="I967" s="561"/>
      <c r="J967" s="556"/>
      <c r="K967" s="557"/>
      <c r="L967" s="558"/>
      <c r="M967" s="556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559">
        <v>0</v>
      </c>
      <c r="H968" s="559">
        <v>0</v>
      </c>
      <c r="I968" s="562"/>
      <c r="J968" s="556"/>
      <c r="K968" s="557"/>
      <c r="L968" s="558"/>
      <c r="M968" s="556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559">
        <v>0</v>
      </c>
      <c r="H969" s="559">
        <v>0</v>
      </c>
      <c r="I969" s="555"/>
      <c r="J969" s="556"/>
      <c r="K969" s="557"/>
      <c r="L969" s="558"/>
      <c r="M969" s="556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559">
        <v>0</v>
      </c>
      <c r="H970" s="559">
        <v>0</v>
      </c>
      <c r="I970" s="562"/>
      <c r="J970" s="556"/>
      <c r="K970" s="557"/>
      <c r="L970" s="558"/>
      <c r="M970" s="556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559">
        <v>0</v>
      </c>
      <c r="H971" s="559">
        <v>0</v>
      </c>
      <c r="I971" s="562"/>
      <c r="J971" s="556"/>
      <c r="K971" s="557"/>
      <c r="L971" s="558"/>
      <c r="M971" s="556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559">
        <v>0</v>
      </c>
      <c r="H972" s="559">
        <v>0</v>
      </c>
      <c r="I972" s="562"/>
      <c r="J972" s="556"/>
      <c r="K972" s="557"/>
      <c r="L972" s="558"/>
      <c r="M972" s="556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559">
        <v>0</v>
      </c>
      <c r="H973" s="559">
        <v>0</v>
      </c>
      <c r="I973" s="562"/>
      <c r="J973" s="556"/>
      <c r="K973" s="557"/>
      <c r="L973" s="558"/>
      <c r="M973" s="556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559">
        <v>0</v>
      </c>
      <c r="H974" s="559">
        <v>0</v>
      </c>
      <c r="I974" s="562"/>
      <c r="J974" s="556"/>
      <c r="K974" s="557"/>
      <c r="L974" s="558"/>
      <c r="M974" s="556"/>
    </row>
    <row r="975" spans="1:13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559">
        <v>0</v>
      </c>
      <c r="H975" s="559">
        <v>0</v>
      </c>
      <c r="I975" s="561"/>
      <c r="J975" s="556"/>
      <c r="K975" s="557"/>
      <c r="L975" s="558"/>
      <c r="M975" s="556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559">
        <v>0</v>
      </c>
      <c r="H976" s="559">
        <v>0</v>
      </c>
      <c r="I976" s="562"/>
      <c r="J976" s="556"/>
      <c r="K976" s="557"/>
      <c r="L976" s="558"/>
      <c r="M976" s="556"/>
    </row>
    <row r="977" spans="1:13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559">
        <v>0</v>
      </c>
      <c r="H977" s="559">
        <v>0</v>
      </c>
      <c r="I977" s="562"/>
      <c r="J977" s="556"/>
      <c r="K977" s="557"/>
      <c r="L977" s="558"/>
      <c r="M977" s="556"/>
    </row>
    <row r="978" spans="1:13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559">
        <v>0</v>
      </c>
      <c r="H978" s="559">
        <v>0</v>
      </c>
      <c r="I978" s="562"/>
      <c r="J978" s="556"/>
      <c r="K978" s="557"/>
      <c r="L978" s="558"/>
      <c r="M978" s="556"/>
    </row>
    <row r="979" spans="1:13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559">
        <v>0</v>
      </c>
      <c r="H979" s="559">
        <v>0</v>
      </c>
      <c r="I979" s="562"/>
      <c r="J979" s="556"/>
      <c r="K979" s="557"/>
      <c r="L979" s="558"/>
      <c r="M979" s="556"/>
    </row>
    <row r="980" spans="1:13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559">
        <v>0</v>
      </c>
      <c r="H980" s="559">
        <v>0</v>
      </c>
      <c r="I980" s="555"/>
      <c r="J980" s="556"/>
      <c r="K980" s="557"/>
      <c r="L980" s="558"/>
      <c r="M980" s="556"/>
    </row>
    <row r="981" spans="1:13" ht="15.75">
      <c r="A981" s="58"/>
      <c r="B981" s="3"/>
      <c r="C981" s="3"/>
      <c r="D981" s="32"/>
      <c r="E981" s="158"/>
    </row>
    <row r="982" spans="1:13" ht="15.75">
      <c r="D982" s="32"/>
    </row>
    <row r="983" spans="1:13" ht="15.75">
      <c r="D983" s="32"/>
    </row>
    <row r="984" spans="1:13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13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13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13" ht="15.75">
      <c r="A987" s="284" t="s">
        <v>3620</v>
      </c>
      <c r="B987" s="3"/>
      <c r="C987" s="3"/>
      <c r="D987" s="32">
        <f t="shared" si="31"/>
        <v>0</v>
      </c>
      <c r="E987" s="9"/>
      <c r="F987" s="9"/>
      <c r="G987" s="9"/>
    </row>
    <row r="988" spans="1:13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13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13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13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13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3621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2717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3622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2848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2707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3623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3624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3625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2720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2716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3626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3655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2725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3627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3628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3629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3630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2719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2711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3631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3632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2733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2732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3633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2715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3634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2726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3635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3636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3637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2712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2713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3638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3639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2708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2734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3640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3641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2723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2724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3642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2714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2832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3643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3644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2718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3645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3685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3646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2721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2722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3647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2727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2710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2729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3648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2730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2728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2709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4" ht="15.75">
      <c r="A1129" s="285" t="s">
        <v>1657</v>
      </c>
      <c r="D1129" s="32"/>
      <c r="E1129" s="32">
        <f t="shared" ref="E1129:E1160" si="35">D5</f>
        <v>4059.1000000000004</v>
      </c>
      <c r="F1129" s="32">
        <f t="shared" ref="F1129:F1160" si="36">D145</f>
        <v>3084.4999999999995</v>
      </c>
      <c r="G1129" s="32">
        <f t="shared" ref="G1129:G1160" si="37">D285</f>
        <v>562.5</v>
      </c>
      <c r="H1129" s="32">
        <f t="shared" ref="H1129:H1160" si="38">D425</f>
        <v>376.1</v>
      </c>
      <c r="I1129" s="32">
        <f t="shared" ref="I1129:I1160" si="39">D565</f>
        <v>251.3</v>
      </c>
      <c r="J1129" s="32">
        <f t="shared" ref="J1129:J1160" si="40">D705</f>
        <v>187.89999999999998</v>
      </c>
      <c r="K1129" s="32">
        <f t="shared" ref="K1129:K1160" si="41">D845</f>
        <v>0</v>
      </c>
      <c r="L1129" s="32">
        <f t="shared" ref="L1129:L1160" si="42">D985</f>
        <v>0</v>
      </c>
      <c r="N1129" s="502">
        <f t="shared" ref="N1129:N1160" si="43">SUM(E1129:L1129)</f>
        <v>8521.4</v>
      </c>
      <c r="O1129" s="65">
        <v>8521.4</v>
      </c>
      <c r="P1129" s="72">
        <f t="shared" ref="P1129:P1160" si="44">N1129-O1129</f>
        <v>0</v>
      </c>
      <c r="Q1129" s="285"/>
      <c r="R1129" s="285"/>
      <c r="S1129" s="61"/>
      <c r="U1129" s="270"/>
      <c r="V1129" s="61"/>
      <c r="W1129" s="65"/>
      <c r="X1129" s="552"/>
    </row>
    <row r="1130" spans="1:24" ht="15.75">
      <c r="A1130" s="106" t="s">
        <v>1346</v>
      </c>
      <c r="D1130" s="32"/>
      <c r="E1130" s="32">
        <f t="shared" si="35"/>
        <v>3453.7000000000003</v>
      </c>
      <c r="F1130" s="32">
        <f t="shared" si="36"/>
        <v>3972.9</v>
      </c>
      <c r="G1130" s="32">
        <f t="shared" si="37"/>
        <v>548.1</v>
      </c>
      <c r="H1130" s="32">
        <f t="shared" si="38"/>
        <v>572.20000000000005</v>
      </c>
      <c r="I1130" s="32">
        <f t="shared" si="39"/>
        <v>118.9</v>
      </c>
      <c r="J1130" s="32">
        <f t="shared" si="40"/>
        <v>153.69999999999999</v>
      </c>
      <c r="K1130" s="32">
        <f t="shared" si="41"/>
        <v>0</v>
      </c>
      <c r="L1130" s="32">
        <f t="shared" si="42"/>
        <v>0</v>
      </c>
      <c r="N1130" s="502">
        <f t="shared" si="43"/>
        <v>8819.5000000000018</v>
      </c>
      <c r="O1130" s="65">
        <v>8819.4999999999982</v>
      </c>
      <c r="P1130" s="72">
        <f t="shared" si="44"/>
        <v>0</v>
      </c>
      <c r="Q1130" s="106"/>
      <c r="R1130" s="106"/>
      <c r="S1130" s="61"/>
      <c r="U1130" s="270"/>
      <c r="V1130" s="61"/>
      <c r="W1130" s="65"/>
      <c r="X1130" s="552"/>
    </row>
    <row r="1131" spans="1:24" ht="15.75">
      <c r="A1131" s="284" t="s">
        <v>3620</v>
      </c>
      <c r="D1131" s="32"/>
      <c r="E1131" s="32">
        <f t="shared" si="35"/>
        <v>6231.6500000000005</v>
      </c>
      <c r="F1131" s="32">
        <f t="shared" si="36"/>
        <v>2659.75</v>
      </c>
      <c r="G1131" s="32">
        <f t="shared" si="37"/>
        <v>654</v>
      </c>
      <c r="H1131" s="32">
        <f t="shared" si="38"/>
        <v>508.7</v>
      </c>
      <c r="I1131" s="32">
        <f t="shared" si="39"/>
        <v>261.8</v>
      </c>
      <c r="J1131" s="32">
        <f t="shared" si="40"/>
        <v>183.60000000000002</v>
      </c>
      <c r="K1131" s="32">
        <f t="shared" si="41"/>
        <v>0</v>
      </c>
      <c r="L1131" s="32">
        <f t="shared" si="42"/>
        <v>0</v>
      </c>
      <c r="N1131" s="502">
        <f t="shared" si="43"/>
        <v>10499.500000000002</v>
      </c>
      <c r="O1131" s="65">
        <v>10499.500000000002</v>
      </c>
      <c r="P1131" s="72">
        <f t="shared" si="44"/>
        <v>0</v>
      </c>
      <c r="Q1131" s="284"/>
      <c r="R1131" s="284"/>
      <c r="S1131" s="61"/>
      <c r="U1131" s="270"/>
      <c r="V1131" s="61"/>
      <c r="W1131" s="65"/>
      <c r="X1131" s="552"/>
    </row>
    <row r="1132" spans="1:24" ht="15.75">
      <c r="A1132" s="106" t="s">
        <v>1337</v>
      </c>
      <c r="D1132" s="32"/>
      <c r="E1132" s="32">
        <f t="shared" si="35"/>
        <v>4981.8</v>
      </c>
      <c r="F1132" s="32">
        <f t="shared" si="36"/>
        <v>4711.8499999999995</v>
      </c>
      <c r="G1132" s="32">
        <f t="shared" si="37"/>
        <v>869.8</v>
      </c>
      <c r="H1132" s="32">
        <f t="shared" si="38"/>
        <v>701.1</v>
      </c>
      <c r="I1132" s="32">
        <f t="shared" si="39"/>
        <v>166.30000000000004</v>
      </c>
      <c r="J1132" s="32">
        <f t="shared" si="40"/>
        <v>226.00000000000003</v>
      </c>
      <c r="K1132" s="32">
        <f t="shared" si="41"/>
        <v>0</v>
      </c>
      <c r="L1132" s="32">
        <f t="shared" si="42"/>
        <v>0</v>
      </c>
      <c r="N1132" s="502">
        <f t="shared" si="43"/>
        <v>11656.849999999999</v>
      </c>
      <c r="O1132" s="65">
        <v>11656.85</v>
      </c>
      <c r="P1132" s="72">
        <f t="shared" si="44"/>
        <v>0</v>
      </c>
      <c r="Q1132" s="106"/>
      <c r="R1132" s="106"/>
      <c r="S1132" s="84"/>
      <c r="U1132" s="270"/>
      <c r="V1132" s="61"/>
      <c r="W1132" s="65"/>
      <c r="X1132" s="552"/>
    </row>
    <row r="1133" spans="1:24" ht="15.75">
      <c r="A1133" s="107" t="s">
        <v>2195</v>
      </c>
      <c r="D1133" s="32"/>
      <c r="E1133" s="32">
        <f t="shared" si="35"/>
        <v>4359.45</v>
      </c>
      <c r="F1133" s="32">
        <f t="shared" si="36"/>
        <v>3272.25</v>
      </c>
      <c r="G1133" s="32">
        <f t="shared" si="37"/>
        <v>926.45</v>
      </c>
      <c r="H1133" s="32">
        <f t="shared" si="38"/>
        <v>438.74999999999994</v>
      </c>
      <c r="I1133" s="32">
        <f t="shared" si="39"/>
        <v>282.3</v>
      </c>
      <c r="J1133" s="32">
        <f t="shared" si="40"/>
        <v>152.80000000000001</v>
      </c>
      <c r="K1133" s="32">
        <f t="shared" si="41"/>
        <v>0</v>
      </c>
      <c r="L1133" s="32">
        <f t="shared" si="42"/>
        <v>0</v>
      </c>
      <c r="N1133" s="502">
        <f t="shared" si="43"/>
        <v>9431.9999999999982</v>
      </c>
      <c r="O1133" s="65">
        <v>9431.9999999999964</v>
      </c>
      <c r="P1133" s="72">
        <f t="shared" si="44"/>
        <v>0</v>
      </c>
      <c r="Q1133" s="107"/>
      <c r="R1133" s="107"/>
      <c r="S1133" s="61"/>
      <c r="U1133" s="270"/>
      <c r="V1133" s="61"/>
      <c r="W1133" s="65"/>
      <c r="X1133" s="552"/>
    </row>
    <row r="1134" spans="1:24" ht="15.75">
      <c r="A1134" s="285" t="s">
        <v>1</v>
      </c>
      <c r="D1134" s="32"/>
      <c r="E1134" s="32">
        <f t="shared" si="35"/>
        <v>2873</v>
      </c>
      <c r="F1134" s="32">
        <f t="shared" si="36"/>
        <v>2201.5</v>
      </c>
      <c r="G1134" s="32">
        <f t="shared" si="37"/>
        <v>302.60000000000002</v>
      </c>
      <c r="H1134" s="32">
        <f t="shared" si="38"/>
        <v>549.6</v>
      </c>
      <c r="I1134" s="32">
        <f t="shared" si="39"/>
        <v>315.2</v>
      </c>
      <c r="J1134" s="32">
        <f t="shared" si="40"/>
        <v>160.30000000000001</v>
      </c>
      <c r="K1134" s="32">
        <f t="shared" si="41"/>
        <v>0</v>
      </c>
      <c r="L1134" s="32">
        <f t="shared" si="42"/>
        <v>0</v>
      </c>
      <c r="N1134" s="502">
        <f t="shared" si="43"/>
        <v>6402.2000000000007</v>
      </c>
      <c r="O1134" s="65">
        <v>6402.199999999998</v>
      </c>
      <c r="P1134" s="72">
        <f t="shared" si="44"/>
        <v>0</v>
      </c>
      <c r="Q1134" s="285"/>
      <c r="R1134" s="285"/>
      <c r="S1134" s="61"/>
      <c r="U1134" s="270"/>
      <c r="V1134" s="61"/>
      <c r="W1134" s="65"/>
      <c r="X1134" s="552"/>
    </row>
    <row r="1135" spans="1:24" ht="15.75">
      <c r="A1135" s="285" t="s">
        <v>1656</v>
      </c>
      <c r="D1135" s="32"/>
      <c r="E1135" s="32">
        <f t="shared" si="35"/>
        <v>4248.1499999999996</v>
      </c>
      <c r="F1135" s="32">
        <f t="shared" si="36"/>
        <v>2710.9500000000003</v>
      </c>
      <c r="G1135" s="32">
        <f t="shared" si="37"/>
        <v>425.3</v>
      </c>
      <c r="H1135" s="32">
        <f t="shared" si="38"/>
        <v>628.20000000000005</v>
      </c>
      <c r="I1135" s="32">
        <f t="shared" si="39"/>
        <v>79.5</v>
      </c>
      <c r="J1135" s="32">
        <f t="shared" si="40"/>
        <v>242.5</v>
      </c>
      <c r="K1135" s="32">
        <f t="shared" si="41"/>
        <v>0</v>
      </c>
      <c r="L1135" s="32">
        <f t="shared" si="42"/>
        <v>0</v>
      </c>
      <c r="N1135" s="502">
        <f t="shared" si="43"/>
        <v>8334.6</v>
      </c>
      <c r="O1135" s="65">
        <v>8334.6000000000022</v>
      </c>
      <c r="P1135" s="72">
        <f t="shared" si="44"/>
        <v>0</v>
      </c>
      <c r="Q1135" s="285"/>
      <c r="R1135" s="285"/>
      <c r="S1135" s="61"/>
      <c r="U1135" s="270"/>
      <c r="V1135" s="61"/>
      <c r="W1135" s="65"/>
      <c r="X1135" s="552"/>
    </row>
    <row r="1136" spans="1:24" ht="15.75">
      <c r="A1136" s="285" t="s">
        <v>1664</v>
      </c>
      <c r="D1136" s="32"/>
      <c r="E1136" s="32">
        <f t="shared" si="35"/>
        <v>4510.3999999999996</v>
      </c>
      <c r="F1136" s="32">
        <f t="shared" si="36"/>
        <v>3516.8999999999996</v>
      </c>
      <c r="G1136" s="32">
        <f t="shared" si="37"/>
        <v>677.40000000000009</v>
      </c>
      <c r="H1136" s="32">
        <f t="shared" si="38"/>
        <v>677.5</v>
      </c>
      <c r="I1136" s="32">
        <f t="shared" si="39"/>
        <v>129.60000000000002</v>
      </c>
      <c r="J1136" s="32">
        <f t="shared" si="40"/>
        <v>181.8</v>
      </c>
      <c r="K1136" s="32">
        <f t="shared" si="41"/>
        <v>0</v>
      </c>
      <c r="L1136" s="32">
        <f t="shared" si="42"/>
        <v>0</v>
      </c>
      <c r="N1136" s="502">
        <f t="shared" si="43"/>
        <v>9693.5999999999985</v>
      </c>
      <c r="O1136" s="65">
        <v>9693.5999999999985</v>
      </c>
      <c r="P1136" s="72">
        <f t="shared" si="44"/>
        <v>0</v>
      </c>
      <c r="Q1136" s="285"/>
      <c r="R1136" s="285"/>
      <c r="S1136" s="61"/>
      <c r="U1136" s="270"/>
      <c r="V1136" s="61"/>
      <c r="W1136" s="65"/>
      <c r="X1136" s="552"/>
    </row>
    <row r="1137" spans="1:24" ht="15.75">
      <c r="A1137" s="284" t="s">
        <v>3621</v>
      </c>
      <c r="D1137" s="32"/>
      <c r="E1137" s="32">
        <f t="shared" si="35"/>
        <v>5076.0000000000009</v>
      </c>
      <c r="F1137" s="32">
        <f t="shared" si="36"/>
        <v>2893.7</v>
      </c>
      <c r="G1137" s="32">
        <f t="shared" si="37"/>
        <v>634</v>
      </c>
      <c r="H1137" s="32">
        <f t="shared" si="38"/>
        <v>654.69999999999993</v>
      </c>
      <c r="I1137" s="32">
        <f t="shared" si="39"/>
        <v>214.6</v>
      </c>
      <c r="J1137" s="32">
        <f t="shared" si="40"/>
        <v>267.5</v>
      </c>
      <c r="K1137" s="32">
        <f t="shared" si="41"/>
        <v>0</v>
      </c>
      <c r="L1137" s="32">
        <f t="shared" si="42"/>
        <v>0</v>
      </c>
      <c r="N1137" s="502">
        <f t="shared" si="43"/>
        <v>9740.5000000000018</v>
      </c>
      <c r="O1137" s="65">
        <v>9740.5000000000036</v>
      </c>
      <c r="P1137" s="72">
        <f t="shared" si="44"/>
        <v>0</v>
      </c>
      <c r="Q1137" s="284"/>
      <c r="R1137" s="284"/>
      <c r="S1137" s="61"/>
      <c r="U1137" s="270"/>
      <c r="V1137" s="61"/>
      <c r="W1137" s="65"/>
      <c r="X1137" s="552"/>
    </row>
    <row r="1138" spans="1:24" ht="15.75">
      <c r="A1138" s="107" t="s">
        <v>2717</v>
      </c>
      <c r="D1138" s="32"/>
      <c r="E1138" s="32">
        <f t="shared" si="35"/>
        <v>5843.4</v>
      </c>
      <c r="F1138" s="32">
        <f t="shared" si="36"/>
        <v>2458.8000000000002</v>
      </c>
      <c r="G1138" s="32">
        <f t="shared" si="37"/>
        <v>926.10000000000014</v>
      </c>
      <c r="H1138" s="32">
        <f t="shared" si="38"/>
        <v>422.9</v>
      </c>
      <c r="I1138" s="32">
        <f t="shared" si="39"/>
        <v>228.50000000000003</v>
      </c>
      <c r="J1138" s="32">
        <f t="shared" si="40"/>
        <v>202</v>
      </c>
      <c r="K1138" s="32">
        <f t="shared" si="41"/>
        <v>0</v>
      </c>
      <c r="L1138" s="32">
        <f t="shared" si="42"/>
        <v>0</v>
      </c>
      <c r="N1138" s="502">
        <f t="shared" si="43"/>
        <v>10081.700000000001</v>
      </c>
      <c r="O1138" s="65">
        <v>10081.700000000003</v>
      </c>
      <c r="P1138" s="72">
        <f t="shared" si="44"/>
        <v>0</v>
      </c>
      <c r="Q1138" s="107"/>
      <c r="R1138" s="107"/>
      <c r="S1138" s="61"/>
      <c r="U1138" s="270"/>
      <c r="V1138" s="61"/>
      <c r="W1138" s="65"/>
      <c r="X1138" s="552"/>
    </row>
    <row r="1139" spans="1:24" ht="15.75">
      <c r="A1139" s="107" t="s">
        <v>3622</v>
      </c>
      <c r="D1139" s="32"/>
      <c r="E1139" s="32">
        <f t="shared" si="35"/>
        <v>5538.2000000000007</v>
      </c>
      <c r="F1139" s="32">
        <f t="shared" si="36"/>
        <v>2798.2</v>
      </c>
      <c r="G1139" s="32">
        <f t="shared" si="37"/>
        <v>587.09999999999991</v>
      </c>
      <c r="H1139" s="32">
        <f t="shared" si="38"/>
        <v>550.9</v>
      </c>
      <c r="I1139" s="32">
        <f t="shared" si="39"/>
        <v>140.70000000000002</v>
      </c>
      <c r="J1139" s="32">
        <f t="shared" si="40"/>
        <v>242.9</v>
      </c>
      <c r="K1139" s="32">
        <f t="shared" si="41"/>
        <v>0</v>
      </c>
      <c r="L1139" s="32">
        <f t="shared" si="42"/>
        <v>0</v>
      </c>
      <c r="N1139" s="502">
        <f t="shared" si="43"/>
        <v>9858.0000000000018</v>
      </c>
      <c r="O1139" s="65">
        <v>9857.9999999999982</v>
      </c>
      <c r="P1139" s="72">
        <f t="shared" si="44"/>
        <v>0</v>
      </c>
      <c r="Q1139" s="107"/>
      <c r="R1139" s="107"/>
      <c r="S1139" s="61"/>
      <c r="U1139" s="270"/>
      <c r="V1139" s="61"/>
      <c r="W1139" s="65"/>
      <c r="X1139" s="552"/>
    </row>
    <row r="1140" spans="1:24" ht="15.75">
      <c r="A1140" s="106" t="s">
        <v>1342</v>
      </c>
      <c r="D1140" s="32"/>
      <c r="E1140" s="32">
        <f t="shared" si="35"/>
        <v>5475.2</v>
      </c>
      <c r="F1140" s="32">
        <f t="shared" si="36"/>
        <v>3123.7</v>
      </c>
      <c r="G1140" s="32">
        <f t="shared" si="37"/>
        <v>776.5</v>
      </c>
      <c r="H1140" s="32">
        <f t="shared" si="38"/>
        <v>467.9</v>
      </c>
      <c r="I1140" s="32">
        <f t="shared" si="39"/>
        <v>270.3</v>
      </c>
      <c r="J1140" s="32">
        <f t="shared" si="40"/>
        <v>150.1</v>
      </c>
      <c r="K1140" s="32">
        <f t="shared" si="41"/>
        <v>0</v>
      </c>
      <c r="L1140" s="32">
        <f t="shared" si="42"/>
        <v>0</v>
      </c>
      <c r="N1140" s="502">
        <f t="shared" si="43"/>
        <v>10263.699999999999</v>
      </c>
      <c r="O1140" s="65">
        <v>10263.700000000004</v>
      </c>
      <c r="P1140" s="72">
        <f t="shared" si="44"/>
        <v>0</v>
      </c>
      <c r="Q1140" s="106"/>
      <c r="R1140" s="106"/>
      <c r="S1140" s="61"/>
      <c r="U1140" s="270"/>
      <c r="V1140" s="61"/>
      <c r="W1140" s="65"/>
      <c r="X1140" s="552"/>
    </row>
    <row r="1141" spans="1:24" ht="15.75">
      <c r="A1141" s="107" t="s">
        <v>2848</v>
      </c>
      <c r="D1141" s="32"/>
      <c r="E1141" s="32">
        <f t="shared" si="35"/>
        <v>5203.75</v>
      </c>
      <c r="F1141" s="32">
        <f t="shared" si="36"/>
        <v>2769.7500000000005</v>
      </c>
      <c r="G1141" s="32">
        <f t="shared" si="37"/>
        <v>651.79999999999995</v>
      </c>
      <c r="H1141" s="32">
        <f t="shared" si="38"/>
        <v>525.5</v>
      </c>
      <c r="I1141" s="32">
        <f t="shared" si="39"/>
        <v>228.89999999999998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2">
        <f t="shared" si="43"/>
        <v>9524.5999999999985</v>
      </c>
      <c r="O1141" s="65">
        <v>9524.6</v>
      </c>
      <c r="P1141" s="72">
        <f t="shared" si="44"/>
        <v>0</v>
      </c>
      <c r="Q1141" s="107"/>
      <c r="R1141" s="107"/>
      <c r="S1141" s="61"/>
      <c r="U1141" s="270"/>
      <c r="V1141" s="61"/>
      <c r="W1141" s="65"/>
      <c r="X1141" s="552"/>
    </row>
    <row r="1142" spans="1:24" ht="15.75">
      <c r="A1142" s="107" t="s">
        <v>675</v>
      </c>
      <c r="D1142" s="32"/>
      <c r="E1142" s="32">
        <f t="shared" si="35"/>
        <v>5587.4</v>
      </c>
      <c r="F1142" s="32">
        <f t="shared" si="36"/>
        <v>2738.8500000000004</v>
      </c>
      <c r="G1142" s="32">
        <f t="shared" si="37"/>
        <v>595.79999999999995</v>
      </c>
      <c r="H1142" s="32">
        <f t="shared" si="38"/>
        <v>452.1</v>
      </c>
      <c r="I1142" s="32">
        <f t="shared" si="39"/>
        <v>156.5</v>
      </c>
      <c r="J1142" s="32">
        <f t="shared" si="40"/>
        <v>122.5</v>
      </c>
      <c r="K1142" s="32">
        <f t="shared" si="41"/>
        <v>0</v>
      </c>
      <c r="L1142" s="32">
        <f t="shared" si="42"/>
        <v>0</v>
      </c>
      <c r="N1142" s="502">
        <f t="shared" si="43"/>
        <v>9653.15</v>
      </c>
      <c r="O1142" s="65">
        <v>9653.15</v>
      </c>
      <c r="P1142" s="72">
        <f t="shared" si="44"/>
        <v>0</v>
      </c>
      <c r="Q1142" s="107"/>
      <c r="R1142" s="107"/>
      <c r="S1142" s="61"/>
      <c r="U1142" s="270"/>
      <c r="V1142" s="61"/>
      <c r="W1142" s="65"/>
      <c r="X1142" s="552"/>
    </row>
    <row r="1143" spans="1:24" ht="15.75">
      <c r="A1143" s="107" t="s">
        <v>2707</v>
      </c>
      <c r="D1143" s="32"/>
      <c r="E1143" s="32">
        <f t="shared" si="35"/>
        <v>3855.5</v>
      </c>
      <c r="F1143" s="32">
        <f t="shared" si="36"/>
        <v>3657.55</v>
      </c>
      <c r="G1143" s="32">
        <f t="shared" si="37"/>
        <v>867.89999999999986</v>
      </c>
      <c r="H1143" s="32">
        <f t="shared" si="38"/>
        <v>619</v>
      </c>
      <c r="I1143" s="32">
        <f t="shared" si="39"/>
        <v>220.7</v>
      </c>
      <c r="J1143" s="32">
        <f t="shared" si="40"/>
        <v>157.09999999999997</v>
      </c>
      <c r="K1143" s="32">
        <f t="shared" si="41"/>
        <v>19.5</v>
      </c>
      <c r="L1143" s="32">
        <f t="shared" si="42"/>
        <v>0</v>
      </c>
      <c r="N1143" s="502">
        <f t="shared" si="43"/>
        <v>9397.2500000000018</v>
      </c>
      <c r="O1143" s="65">
        <v>9397.25</v>
      </c>
      <c r="P1143" s="72">
        <f t="shared" si="44"/>
        <v>0</v>
      </c>
      <c r="Q1143" s="107"/>
      <c r="R1143" s="107"/>
      <c r="S1143" s="61"/>
      <c r="U1143" s="270"/>
      <c r="V1143" s="61"/>
      <c r="W1143" s="65"/>
      <c r="X1143" s="552"/>
    </row>
    <row r="1144" spans="1:24" ht="15.75">
      <c r="A1144" s="284" t="s">
        <v>3623</v>
      </c>
      <c r="D1144" s="32"/>
      <c r="E1144" s="32">
        <f t="shared" si="35"/>
        <v>5415</v>
      </c>
      <c r="F1144" s="32">
        <f t="shared" si="36"/>
        <v>2712.7999999999997</v>
      </c>
      <c r="G1144" s="32">
        <f t="shared" si="37"/>
        <v>493.4</v>
      </c>
      <c r="H1144" s="32">
        <f t="shared" si="38"/>
        <v>558.49999999999989</v>
      </c>
      <c r="I1144" s="32">
        <f t="shared" si="39"/>
        <v>55.2</v>
      </c>
      <c r="J1144" s="32">
        <f t="shared" si="40"/>
        <v>129.1</v>
      </c>
      <c r="K1144" s="32">
        <f t="shared" si="41"/>
        <v>0</v>
      </c>
      <c r="L1144" s="32">
        <f t="shared" si="42"/>
        <v>0</v>
      </c>
      <c r="N1144" s="502">
        <f t="shared" si="43"/>
        <v>9364</v>
      </c>
      <c r="O1144" s="65">
        <v>9364.0000000000036</v>
      </c>
      <c r="P1144" s="72">
        <f t="shared" si="44"/>
        <v>0</v>
      </c>
      <c r="Q1144" s="284"/>
      <c r="R1144" s="284"/>
      <c r="S1144" s="61"/>
      <c r="U1144" s="270"/>
      <c r="V1144" s="61"/>
      <c r="W1144" s="65"/>
      <c r="X1144" s="552"/>
    </row>
    <row r="1145" spans="1:24" ht="15.75">
      <c r="A1145" s="285" t="s">
        <v>1653</v>
      </c>
      <c r="D1145" s="32"/>
      <c r="E1145" s="32">
        <f t="shared" si="35"/>
        <v>5562.1500000000005</v>
      </c>
      <c r="F1145" s="32">
        <f t="shared" si="36"/>
        <v>3718.45</v>
      </c>
      <c r="G1145" s="32">
        <f t="shared" si="37"/>
        <v>632.6</v>
      </c>
      <c r="H1145" s="32">
        <f t="shared" si="38"/>
        <v>726.2</v>
      </c>
      <c r="I1145" s="32">
        <f t="shared" si="39"/>
        <v>134.5</v>
      </c>
      <c r="J1145" s="32">
        <f t="shared" si="40"/>
        <v>216.60000000000002</v>
      </c>
      <c r="K1145" s="32">
        <f t="shared" si="41"/>
        <v>0</v>
      </c>
      <c r="L1145" s="32">
        <f t="shared" si="42"/>
        <v>0</v>
      </c>
      <c r="N1145" s="502">
        <f t="shared" si="43"/>
        <v>10990.500000000002</v>
      </c>
      <c r="O1145" s="65">
        <v>10990.499999999995</v>
      </c>
      <c r="P1145" s="72">
        <f t="shared" si="44"/>
        <v>0</v>
      </c>
      <c r="Q1145" s="285"/>
      <c r="R1145" s="285"/>
      <c r="S1145" s="61"/>
      <c r="U1145" s="270"/>
      <c r="V1145" s="61"/>
      <c r="W1145" s="65"/>
      <c r="X1145" s="552"/>
    </row>
    <row r="1146" spans="1:24" ht="15.75">
      <c r="A1146" s="107" t="s">
        <v>2196</v>
      </c>
      <c r="D1146" s="32"/>
      <c r="E1146" s="32">
        <f t="shared" si="35"/>
        <v>3828.1499999999996</v>
      </c>
      <c r="F1146" s="32">
        <f t="shared" si="36"/>
        <v>3408.8999999999996</v>
      </c>
      <c r="G1146" s="32">
        <f t="shared" si="37"/>
        <v>642.85</v>
      </c>
      <c r="H1146" s="32">
        <f t="shared" si="38"/>
        <v>587.9</v>
      </c>
      <c r="I1146" s="32">
        <f t="shared" si="39"/>
        <v>160.1</v>
      </c>
      <c r="J1146" s="32">
        <f t="shared" si="40"/>
        <v>217.29999999999998</v>
      </c>
      <c r="K1146" s="32">
        <f t="shared" si="41"/>
        <v>0</v>
      </c>
      <c r="L1146" s="32">
        <f t="shared" si="42"/>
        <v>0</v>
      </c>
      <c r="N1146" s="502">
        <f t="shared" si="43"/>
        <v>8845.1999999999989</v>
      </c>
      <c r="O1146" s="65">
        <v>8845.1999999999989</v>
      </c>
      <c r="P1146" s="72">
        <f t="shared" si="44"/>
        <v>0</v>
      </c>
      <c r="Q1146" s="107"/>
      <c r="R1146" s="107"/>
      <c r="S1146" s="61"/>
      <c r="U1146" s="270"/>
      <c r="V1146" s="61"/>
      <c r="W1146" s="65"/>
      <c r="X1146" s="552"/>
    </row>
    <row r="1147" spans="1:24" ht="15.75">
      <c r="A1147" s="107" t="s">
        <v>153</v>
      </c>
      <c r="D1147" s="32"/>
      <c r="E1147" s="32">
        <f t="shared" si="35"/>
        <v>5556.2</v>
      </c>
      <c r="F1147" s="32">
        <f t="shared" si="36"/>
        <v>2870.1000000000004</v>
      </c>
      <c r="G1147" s="32">
        <f t="shared" si="37"/>
        <v>882.40000000000009</v>
      </c>
      <c r="H1147" s="32">
        <f t="shared" si="38"/>
        <v>224.29999999999995</v>
      </c>
      <c r="I1147" s="32">
        <f t="shared" si="39"/>
        <v>371.2</v>
      </c>
      <c r="J1147" s="32">
        <f t="shared" si="40"/>
        <v>166.80000000000004</v>
      </c>
      <c r="K1147" s="32">
        <f t="shared" si="41"/>
        <v>1.5</v>
      </c>
      <c r="L1147" s="32">
        <f t="shared" si="42"/>
        <v>0</v>
      </c>
      <c r="N1147" s="502">
        <f t="shared" si="43"/>
        <v>10072.499999999998</v>
      </c>
      <c r="O1147" s="65">
        <v>10072.500000000002</v>
      </c>
      <c r="P1147" s="72">
        <f t="shared" si="44"/>
        <v>0</v>
      </c>
      <c r="Q1147" s="107"/>
      <c r="R1147" s="107"/>
      <c r="S1147" s="61"/>
      <c r="U1147" s="270"/>
      <c r="V1147" s="61"/>
      <c r="W1147" s="65"/>
      <c r="X1147" s="552"/>
    </row>
    <row r="1148" spans="1:24" ht="15.75">
      <c r="A1148" s="285" t="s">
        <v>1665</v>
      </c>
      <c r="D1148" s="32"/>
      <c r="E1148" s="32">
        <f t="shared" si="35"/>
        <v>3456.7999999999997</v>
      </c>
      <c r="F1148" s="32">
        <f t="shared" si="36"/>
        <v>2134.9</v>
      </c>
      <c r="G1148" s="32">
        <f t="shared" si="37"/>
        <v>493.90000000000009</v>
      </c>
      <c r="H1148" s="32">
        <f t="shared" si="38"/>
        <v>489.9</v>
      </c>
      <c r="I1148" s="32">
        <f t="shared" si="39"/>
        <v>426.09999999999991</v>
      </c>
      <c r="J1148" s="32">
        <f t="shared" si="40"/>
        <v>231.6</v>
      </c>
      <c r="K1148" s="32">
        <f t="shared" si="41"/>
        <v>12.1</v>
      </c>
      <c r="L1148" s="32">
        <f t="shared" si="42"/>
        <v>0</v>
      </c>
      <c r="N1148" s="502">
        <f t="shared" si="43"/>
        <v>7245.3000000000011</v>
      </c>
      <c r="O1148" s="65">
        <v>7245.3</v>
      </c>
      <c r="P1148" s="72">
        <f t="shared" si="44"/>
        <v>0</v>
      </c>
      <c r="Q1148" s="285"/>
      <c r="R1148" s="285"/>
      <c r="S1148" s="61"/>
      <c r="U1148" s="270"/>
      <c r="V1148" s="61"/>
      <c r="W1148" s="65"/>
      <c r="X1148" s="552"/>
    </row>
    <row r="1149" spans="1:24" ht="15.75">
      <c r="A1149" s="284" t="s">
        <v>3624</v>
      </c>
      <c r="D1149" s="32"/>
      <c r="E1149" s="32">
        <f t="shared" si="35"/>
        <v>4592.6500000000005</v>
      </c>
      <c r="F1149" s="32">
        <f t="shared" si="36"/>
        <v>3777.25</v>
      </c>
      <c r="G1149" s="32">
        <f t="shared" si="37"/>
        <v>851.69999999999993</v>
      </c>
      <c r="H1149" s="32">
        <f t="shared" si="38"/>
        <v>592.30000000000007</v>
      </c>
      <c r="I1149" s="32">
        <f t="shared" si="39"/>
        <v>232.3</v>
      </c>
      <c r="J1149" s="32">
        <f t="shared" si="40"/>
        <v>241.09999999999997</v>
      </c>
      <c r="K1149" s="32">
        <f t="shared" si="41"/>
        <v>14.3</v>
      </c>
      <c r="L1149" s="32">
        <f t="shared" si="42"/>
        <v>0</v>
      </c>
      <c r="N1149" s="502">
        <f t="shared" si="43"/>
        <v>10301.6</v>
      </c>
      <c r="O1149" s="65">
        <v>10301.6</v>
      </c>
      <c r="P1149" s="72">
        <f t="shared" si="44"/>
        <v>0</v>
      </c>
      <c r="Q1149" s="284"/>
      <c r="R1149" s="284"/>
      <c r="S1149" s="61"/>
      <c r="U1149" s="270"/>
      <c r="V1149" s="61"/>
      <c r="W1149" s="65"/>
      <c r="X1149" s="552"/>
    </row>
    <row r="1150" spans="1:24" ht="15.75">
      <c r="A1150" s="107" t="s">
        <v>2212</v>
      </c>
      <c r="D1150" s="32"/>
      <c r="E1150" s="32">
        <f t="shared" si="35"/>
        <v>5343.4</v>
      </c>
      <c r="F1150" s="32">
        <f t="shared" si="36"/>
        <v>3272.2</v>
      </c>
      <c r="G1150" s="32">
        <f t="shared" si="37"/>
        <v>916.39999999999986</v>
      </c>
      <c r="H1150" s="32">
        <f t="shared" si="38"/>
        <v>238.40000000000003</v>
      </c>
      <c r="I1150" s="32">
        <f t="shared" si="39"/>
        <v>301.5</v>
      </c>
      <c r="J1150" s="32">
        <f t="shared" si="40"/>
        <v>177.89999999999998</v>
      </c>
      <c r="K1150" s="32">
        <f t="shared" si="41"/>
        <v>0</v>
      </c>
      <c r="L1150" s="32">
        <f t="shared" si="42"/>
        <v>0</v>
      </c>
      <c r="N1150" s="502">
        <f t="shared" si="43"/>
        <v>10249.799999999997</v>
      </c>
      <c r="O1150" s="65">
        <v>10249.800000000001</v>
      </c>
      <c r="P1150" s="72">
        <f t="shared" si="44"/>
        <v>0</v>
      </c>
      <c r="Q1150" s="107"/>
      <c r="R1150" s="107"/>
      <c r="S1150" s="61"/>
      <c r="U1150" s="270"/>
      <c r="V1150" s="61"/>
      <c r="W1150" s="65"/>
      <c r="X1150" s="552"/>
    </row>
    <row r="1151" spans="1:24" ht="15.75">
      <c r="A1151" s="284" t="s">
        <v>3625</v>
      </c>
      <c r="D1151" s="32"/>
      <c r="E1151" s="32">
        <f t="shared" si="35"/>
        <v>5351.1500000000005</v>
      </c>
      <c r="F1151" s="32">
        <f t="shared" si="36"/>
        <v>3018.2499999999995</v>
      </c>
      <c r="G1151" s="32">
        <f t="shared" si="37"/>
        <v>647.50000000000011</v>
      </c>
      <c r="H1151" s="32">
        <f t="shared" si="38"/>
        <v>459.2</v>
      </c>
      <c r="I1151" s="32">
        <f t="shared" si="39"/>
        <v>218.09999999999997</v>
      </c>
      <c r="J1151" s="32">
        <f t="shared" si="40"/>
        <v>218.8</v>
      </c>
      <c r="K1151" s="32">
        <f t="shared" si="41"/>
        <v>0</v>
      </c>
      <c r="L1151" s="32">
        <f t="shared" si="42"/>
        <v>0</v>
      </c>
      <c r="N1151" s="502">
        <f t="shared" si="43"/>
        <v>9913</v>
      </c>
      <c r="O1151" s="65">
        <v>9913.0000000000018</v>
      </c>
      <c r="P1151" s="72">
        <f t="shared" si="44"/>
        <v>0</v>
      </c>
      <c r="Q1151" s="284"/>
      <c r="R1151" s="284"/>
      <c r="S1151" s="61"/>
      <c r="U1151" s="270"/>
      <c r="V1151" s="61"/>
      <c r="W1151" s="65"/>
      <c r="X1151" s="552"/>
    </row>
    <row r="1152" spans="1:24" ht="15.75">
      <c r="A1152" s="107" t="s">
        <v>2720</v>
      </c>
      <c r="D1152" s="32"/>
      <c r="E1152" s="32">
        <f t="shared" si="35"/>
        <v>4987.3500000000004</v>
      </c>
      <c r="F1152" s="32">
        <f t="shared" si="36"/>
        <v>4265.0499999999993</v>
      </c>
      <c r="G1152" s="32">
        <f t="shared" si="37"/>
        <v>843.30000000000007</v>
      </c>
      <c r="H1152" s="32">
        <f t="shared" si="38"/>
        <v>688</v>
      </c>
      <c r="I1152" s="32">
        <f t="shared" si="39"/>
        <v>181.50000000000003</v>
      </c>
      <c r="J1152" s="32">
        <f t="shared" si="40"/>
        <v>128.29999999999998</v>
      </c>
      <c r="K1152" s="32">
        <f t="shared" si="41"/>
        <v>0</v>
      </c>
      <c r="L1152" s="32">
        <f t="shared" si="42"/>
        <v>0</v>
      </c>
      <c r="N1152" s="502">
        <f t="shared" si="43"/>
        <v>11093.499999999998</v>
      </c>
      <c r="O1152" s="65">
        <v>11093.500000000002</v>
      </c>
      <c r="P1152" s="72">
        <f t="shared" si="44"/>
        <v>0</v>
      </c>
      <c r="Q1152" s="107"/>
      <c r="R1152" s="107"/>
      <c r="S1152" s="61"/>
      <c r="U1152" s="270"/>
      <c r="V1152" s="61"/>
      <c r="W1152" s="65"/>
      <c r="X1152" s="552"/>
    </row>
    <row r="1153" spans="1:24" ht="15.75">
      <c r="A1153" s="285" t="s">
        <v>1661</v>
      </c>
      <c r="D1153" s="32"/>
      <c r="E1153" s="32">
        <f t="shared" si="35"/>
        <v>3577.2000000000007</v>
      </c>
      <c r="F1153" s="32">
        <f t="shared" si="36"/>
        <v>5368.5500000000011</v>
      </c>
      <c r="G1153" s="32">
        <f t="shared" si="37"/>
        <v>753.8</v>
      </c>
      <c r="H1153" s="32">
        <f t="shared" si="38"/>
        <v>690.7</v>
      </c>
      <c r="I1153" s="32">
        <f t="shared" si="39"/>
        <v>160.89999999999998</v>
      </c>
      <c r="J1153" s="32">
        <f t="shared" si="40"/>
        <v>258.45</v>
      </c>
      <c r="K1153" s="32">
        <f t="shared" si="41"/>
        <v>0</v>
      </c>
      <c r="L1153" s="32">
        <f t="shared" si="42"/>
        <v>0</v>
      </c>
      <c r="N1153" s="502">
        <f t="shared" si="43"/>
        <v>10809.600000000002</v>
      </c>
      <c r="O1153" s="65">
        <v>10809.6</v>
      </c>
      <c r="P1153" s="72">
        <f t="shared" si="44"/>
        <v>0</v>
      </c>
      <c r="Q1153" s="285"/>
      <c r="R1153" s="285"/>
      <c r="S1153" s="61"/>
      <c r="U1153" s="270"/>
      <c r="V1153" s="61"/>
      <c r="W1153" s="65"/>
      <c r="X1153" s="552"/>
    </row>
    <row r="1154" spans="1:24" ht="15.75">
      <c r="A1154" s="285" t="s">
        <v>11</v>
      </c>
      <c r="D1154" s="32"/>
      <c r="E1154" s="32">
        <f t="shared" si="35"/>
        <v>3806.8999999999996</v>
      </c>
      <c r="F1154" s="32">
        <f t="shared" si="36"/>
        <v>4273.6000000000004</v>
      </c>
      <c r="G1154" s="32">
        <f t="shared" si="37"/>
        <v>831.8</v>
      </c>
      <c r="H1154" s="32">
        <f t="shared" si="38"/>
        <v>520.20000000000005</v>
      </c>
      <c r="I1154" s="32">
        <f t="shared" si="39"/>
        <v>144</v>
      </c>
      <c r="J1154" s="32">
        <f t="shared" si="40"/>
        <v>166.3</v>
      </c>
      <c r="K1154" s="32">
        <f t="shared" si="41"/>
        <v>0</v>
      </c>
      <c r="L1154" s="32">
        <f t="shared" si="42"/>
        <v>0</v>
      </c>
      <c r="N1154" s="502">
        <f t="shared" si="43"/>
        <v>9742.7999999999993</v>
      </c>
      <c r="O1154" s="65">
        <v>9742.8000000000029</v>
      </c>
      <c r="P1154" s="72">
        <f t="shared" si="44"/>
        <v>0</v>
      </c>
      <c r="Q1154" s="285"/>
      <c r="R1154" s="285"/>
      <c r="S1154" s="61"/>
      <c r="U1154" s="270"/>
      <c r="V1154" s="61"/>
      <c r="W1154" s="65"/>
      <c r="X1154" s="552"/>
    </row>
    <row r="1155" spans="1:24" ht="15.75">
      <c r="A1155" s="107" t="s">
        <v>2197</v>
      </c>
      <c r="D1155" s="32"/>
      <c r="E1155" s="32">
        <f t="shared" si="35"/>
        <v>5107.95</v>
      </c>
      <c r="F1155" s="32">
        <f t="shared" si="36"/>
        <v>2038.95</v>
      </c>
      <c r="G1155" s="32">
        <f t="shared" si="37"/>
        <v>392.09999999999997</v>
      </c>
      <c r="H1155" s="32">
        <f t="shared" si="38"/>
        <v>215.10000000000002</v>
      </c>
      <c r="I1155" s="32">
        <f t="shared" si="39"/>
        <v>128.29999999999998</v>
      </c>
      <c r="J1155" s="32">
        <f t="shared" si="40"/>
        <v>158.1</v>
      </c>
      <c r="K1155" s="32">
        <f t="shared" si="41"/>
        <v>0</v>
      </c>
      <c r="L1155" s="32">
        <f t="shared" si="42"/>
        <v>0</v>
      </c>
      <c r="N1155" s="502">
        <f t="shared" si="43"/>
        <v>8040.5000000000009</v>
      </c>
      <c r="O1155" s="65">
        <v>8040.5000000000009</v>
      </c>
      <c r="P1155" s="72">
        <f t="shared" si="44"/>
        <v>0</v>
      </c>
      <c r="Q1155" s="107"/>
      <c r="R1155" s="107"/>
      <c r="S1155" s="61"/>
      <c r="U1155" s="270"/>
      <c r="V1155" s="61"/>
      <c r="W1155" s="65"/>
      <c r="X1155" s="552"/>
    </row>
    <row r="1156" spans="1:24" ht="15.75">
      <c r="A1156" s="285" t="s">
        <v>1666</v>
      </c>
      <c r="D1156" s="32"/>
      <c r="E1156" s="32">
        <f t="shared" si="35"/>
        <v>6077.5999999999995</v>
      </c>
      <c r="F1156" s="32">
        <f t="shared" si="36"/>
        <v>4229.05</v>
      </c>
      <c r="G1156" s="32">
        <f t="shared" si="37"/>
        <v>853.5</v>
      </c>
      <c r="H1156" s="32">
        <f t="shared" si="38"/>
        <v>670.8</v>
      </c>
      <c r="I1156" s="32">
        <f t="shared" si="39"/>
        <v>210.7</v>
      </c>
      <c r="J1156" s="32">
        <f t="shared" si="40"/>
        <v>155.69999999999999</v>
      </c>
      <c r="K1156" s="32">
        <f t="shared" si="41"/>
        <v>0</v>
      </c>
      <c r="L1156" s="32">
        <f t="shared" si="42"/>
        <v>0</v>
      </c>
      <c r="N1156" s="502">
        <f t="shared" si="43"/>
        <v>12197.35</v>
      </c>
      <c r="O1156" s="65">
        <v>12197.35</v>
      </c>
      <c r="P1156" s="72">
        <f t="shared" si="44"/>
        <v>0</v>
      </c>
      <c r="Q1156" s="285"/>
      <c r="R1156" s="285"/>
      <c r="S1156" s="61"/>
      <c r="U1156" s="270"/>
      <c r="V1156" s="61"/>
      <c r="W1156" s="65"/>
      <c r="X1156" s="552"/>
    </row>
    <row r="1157" spans="1:24" ht="15.75">
      <c r="A1157" s="106" t="s">
        <v>1344</v>
      </c>
      <c r="D1157" s="32"/>
      <c r="E1157" s="32">
        <f t="shared" si="35"/>
        <v>4230.5</v>
      </c>
      <c r="F1157" s="32">
        <f t="shared" si="36"/>
        <v>4495.3</v>
      </c>
      <c r="G1157" s="32">
        <f t="shared" si="37"/>
        <v>805.5</v>
      </c>
      <c r="H1157" s="32">
        <f t="shared" si="38"/>
        <v>578.80000000000007</v>
      </c>
      <c r="I1157" s="32">
        <f t="shared" si="39"/>
        <v>288.90000000000003</v>
      </c>
      <c r="J1157" s="32">
        <f t="shared" si="40"/>
        <v>143.6</v>
      </c>
      <c r="K1157" s="32">
        <f t="shared" si="41"/>
        <v>0</v>
      </c>
      <c r="L1157" s="32">
        <f t="shared" si="42"/>
        <v>0</v>
      </c>
      <c r="N1157" s="502">
        <f t="shared" si="43"/>
        <v>10542.599999999999</v>
      </c>
      <c r="O1157" s="65">
        <v>10542.599999999997</v>
      </c>
      <c r="P1157" s="72">
        <f t="shared" si="44"/>
        <v>0</v>
      </c>
      <c r="Q1157" s="106"/>
      <c r="R1157" s="106"/>
      <c r="S1157" s="61"/>
      <c r="U1157" s="270"/>
      <c r="V1157" s="61"/>
      <c r="W1157" s="65"/>
      <c r="X1157" s="552"/>
    </row>
    <row r="1158" spans="1:24" ht="15.75">
      <c r="A1158" s="107" t="s">
        <v>633</v>
      </c>
      <c r="D1158" s="32"/>
      <c r="E1158" s="32">
        <f t="shared" si="35"/>
        <v>4673.1500000000005</v>
      </c>
      <c r="F1158" s="32">
        <f t="shared" si="36"/>
        <v>2812.9499999999994</v>
      </c>
      <c r="G1158" s="32">
        <f t="shared" si="37"/>
        <v>591.90000000000009</v>
      </c>
      <c r="H1158" s="32">
        <f t="shared" si="38"/>
        <v>345.29999999999995</v>
      </c>
      <c r="I1158" s="32">
        <f t="shared" si="39"/>
        <v>241.04999999999998</v>
      </c>
      <c r="J1158" s="32">
        <f t="shared" si="40"/>
        <v>191.99999999999997</v>
      </c>
      <c r="K1158" s="32">
        <f t="shared" si="41"/>
        <v>0</v>
      </c>
      <c r="L1158" s="32">
        <f t="shared" si="42"/>
        <v>0</v>
      </c>
      <c r="N1158" s="502">
        <f t="shared" si="43"/>
        <v>8856.3499999999985</v>
      </c>
      <c r="O1158" s="65">
        <v>8856.3499999999967</v>
      </c>
      <c r="P1158" s="72">
        <f t="shared" si="44"/>
        <v>0</v>
      </c>
      <c r="Q1158" s="107"/>
      <c r="R1158" s="107"/>
      <c r="S1158" s="61"/>
      <c r="U1158" s="270"/>
      <c r="V1158" s="61"/>
      <c r="W1158" s="65"/>
      <c r="X1158" s="552"/>
    </row>
    <row r="1159" spans="1:24" ht="15.75">
      <c r="A1159" s="285" t="s">
        <v>1658</v>
      </c>
      <c r="D1159" s="32"/>
      <c r="E1159" s="32">
        <f t="shared" si="35"/>
        <v>4500.75</v>
      </c>
      <c r="F1159" s="32">
        <f t="shared" si="36"/>
        <v>2499.2000000000003</v>
      </c>
      <c r="G1159" s="32">
        <f t="shared" si="37"/>
        <v>469.85</v>
      </c>
      <c r="H1159" s="32">
        <f t="shared" si="38"/>
        <v>607.1</v>
      </c>
      <c r="I1159" s="32">
        <f t="shared" si="39"/>
        <v>110</v>
      </c>
      <c r="J1159" s="32">
        <f t="shared" si="40"/>
        <v>237.10000000000002</v>
      </c>
      <c r="K1159" s="32">
        <f t="shared" si="41"/>
        <v>0</v>
      </c>
      <c r="L1159" s="32">
        <f t="shared" si="42"/>
        <v>0</v>
      </c>
      <c r="N1159" s="502">
        <f t="shared" si="43"/>
        <v>8424.0000000000018</v>
      </c>
      <c r="O1159" s="65">
        <v>8424</v>
      </c>
      <c r="P1159" s="72">
        <f t="shared" si="44"/>
        <v>0</v>
      </c>
      <c r="Q1159" s="285"/>
      <c r="R1159" s="285"/>
      <c r="S1159" s="61"/>
      <c r="U1159" s="270"/>
      <c r="V1159" s="61"/>
      <c r="W1159" s="65"/>
      <c r="X1159" s="552"/>
    </row>
    <row r="1160" spans="1:24" ht="15.75">
      <c r="A1160" s="107" t="s">
        <v>2716</v>
      </c>
      <c r="D1160" s="32"/>
      <c r="E1160" s="32">
        <f t="shared" si="35"/>
        <v>4497</v>
      </c>
      <c r="F1160" s="32">
        <f t="shared" si="36"/>
        <v>3278.4</v>
      </c>
      <c r="G1160" s="32">
        <f t="shared" si="37"/>
        <v>599.4</v>
      </c>
      <c r="H1160" s="32">
        <f t="shared" si="38"/>
        <v>611.29999999999995</v>
      </c>
      <c r="I1160" s="32">
        <f t="shared" si="39"/>
        <v>314.90000000000003</v>
      </c>
      <c r="J1160" s="32">
        <f t="shared" si="40"/>
        <v>222.3</v>
      </c>
      <c r="K1160" s="32">
        <f t="shared" si="41"/>
        <v>11</v>
      </c>
      <c r="L1160" s="32">
        <f t="shared" si="42"/>
        <v>0</v>
      </c>
      <c r="N1160" s="502">
        <f t="shared" si="43"/>
        <v>9534.2999999999975</v>
      </c>
      <c r="O1160" s="65">
        <v>9534.2999999999993</v>
      </c>
      <c r="P1160" s="72">
        <f t="shared" si="44"/>
        <v>0</v>
      </c>
      <c r="Q1160" s="107"/>
      <c r="R1160" s="107"/>
      <c r="S1160" s="61"/>
      <c r="U1160" s="270"/>
      <c r="V1160" s="61"/>
      <c r="W1160" s="65"/>
      <c r="X1160" s="552"/>
    </row>
    <row r="1161" spans="1:24" ht="15.75">
      <c r="A1161" s="284" t="s">
        <v>3626</v>
      </c>
      <c r="D1161" s="32"/>
      <c r="E1161" s="32">
        <f t="shared" ref="E1161:E1192" si="45">D37</f>
        <v>3804</v>
      </c>
      <c r="F1161" s="32">
        <f t="shared" ref="F1161:F1192" si="46">D177</f>
        <v>2773.2000000000003</v>
      </c>
      <c r="G1161" s="32">
        <f t="shared" ref="G1161:G1192" si="47">D317</f>
        <v>388.6</v>
      </c>
      <c r="H1161" s="32">
        <f t="shared" ref="H1161:H1192" si="48">D457</f>
        <v>575.80000000000007</v>
      </c>
      <c r="I1161" s="32">
        <f t="shared" ref="I1161:I1192" si="49">D597</f>
        <v>167.1</v>
      </c>
      <c r="J1161" s="32">
        <f t="shared" ref="J1161:J1192" si="50">D737</f>
        <v>192.2</v>
      </c>
      <c r="K1161" s="32">
        <f t="shared" ref="K1161:K1192" si="51">D877</f>
        <v>0</v>
      </c>
      <c r="L1161" s="32">
        <f t="shared" ref="L1161:L1192" si="52">D1017</f>
        <v>0</v>
      </c>
      <c r="N1161" s="502">
        <f t="shared" ref="N1161:N1192" si="53">SUM(E1161:L1161)</f>
        <v>7900.9000000000015</v>
      </c>
      <c r="O1161" s="65">
        <v>7900.8999999999987</v>
      </c>
      <c r="P1161" s="72">
        <f t="shared" ref="P1161:P1192" si="54">N1161-O1161</f>
        <v>0</v>
      </c>
      <c r="Q1161" s="284"/>
      <c r="R1161" s="284"/>
      <c r="S1161" s="61"/>
      <c r="U1161" s="270"/>
      <c r="V1161" s="61"/>
      <c r="W1161" s="65"/>
      <c r="X1161" s="552"/>
    </row>
    <row r="1162" spans="1:24" ht="15.75">
      <c r="A1162" s="107" t="s">
        <v>687</v>
      </c>
      <c r="D1162" s="32"/>
      <c r="E1162" s="32">
        <f t="shared" si="45"/>
        <v>4833.1000000000004</v>
      </c>
      <c r="F1162" s="32">
        <f t="shared" si="46"/>
        <v>3440.5</v>
      </c>
      <c r="G1162" s="32">
        <f t="shared" si="47"/>
        <v>903.7</v>
      </c>
      <c r="H1162" s="32">
        <f t="shared" si="48"/>
        <v>515</v>
      </c>
      <c r="I1162" s="32">
        <f t="shared" si="49"/>
        <v>323.10000000000002</v>
      </c>
      <c r="J1162" s="32">
        <f t="shared" si="50"/>
        <v>170.9</v>
      </c>
      <c r="K1162" s="32">
        <f t="shared" si="51"/>
        <v>4.5</v>
      </c>
      <c r="L1162" s="32">
        <f t="shared" si="52"/>
        <v>0</v>
      </c>
      <c r="N1162" s="502">
        <f t="shared" si="53"/>
        <v>10190.800000000001</v>
      </c>
      <c r="O1162" s="65">
        <v>10190.799999999999</v>
      </c>
      <c r="P1162" s="72">
        <f t="shared" si="54"/>
        <v>0</v>
      </c>
      <c r="Q1162" s="107"/>
      <c r="R1162" s="107"/>
      <c r="S1162" s="61"/>
      <c r="U1162" s="270"/>
      <c r="V1162" s="61"/>
      <c r="W1162" s="65"/>
      <c r="X1162" s="552"/>
    </row>
    <row r="1163" spans="1:24" ht="15.75">
      <c r="A1163" s="107" t="s">
        <v>639</v>
      </c>
      <c r="D1163" s="32"/>
      <c r="E1163" s="32">
        <f t="shared" si="45"/>
        <v>3281.7999999999997</v>
      </c>
      <c r="F1163" s="32">
        <f t="shared" si="46"/>
        <v>1947.6</v>
      </c>
      <c r="G1163" s="32">
        <f t="shared" si="47"/>
        <v>628.05000000000007</v>
      </c>
      <c r="H1163" s="32">
        <f t="shared" si="48"/>
        <v>494.2</v>
      </c>
      <c r="I1163" s="32">
        <f t="shared" si="49"/>
        <v>129.9</v>
      </c>
      <c r="J1163" s="32">
        <f t="shared" si="50"/>
        <v>146.19999999999999</v>
      </c>
      <c r="K1163" s="32">
        <f t="shared" si="51"/>
        <v>0</v>
      </c>
      <c r="L1163" s="32">
        <f t="shared" si="52"/>
        <v>0</v>
      </c>
      <c r="N1163" s="502">
        <f t="shared" si="53"/>
        <v>6627.7499999999991</v>
      </c>
      <c r="O1163" s="65">
        <v>6627.75</v>
      </c>
      <c r="P1163" s="72">
        <f t="shared" si="54"/>
        <v>0</v>
      </c>
      <c r="Q1163" s="107"/>
      <c r="R1163" s="107"/>
      <c r="S1163" s="61"/>
      <c r="U1163" s="270"/>
      <c r="V1163" s="61"/>
      <c r="W1163" s="65"/>
      <c r="X1163" s="552"/>
    </row>
    <row r="1164" spans="1:24" ht="15.75">
      <c r="A1164" s="284" t="s">
        <v>3655</v>
      </c>
      <c r="D1164" s="32"/>
      <c r="E1164" s="32">
        <f t="shared" si="45"/>
        <v>4916.6000000000004</v>
      </c>
      <c r="F1164" s="32">
        <f t="shared" si="46"/>
        <v>3426.2999999999997</v>
      </c>
      <c r="G1164" s="32">
        <f t="shared" si="47"/>
        <v>751.9</v>
      </c>
      <c r="H1164" s="32">
        <f t="shared" si="48"/>
        <v>607.9</v>
      </c>
      <c r="I1164" s="32">
        <f t="shared" si="49"/>
        <v>288.90000000000003</v>
      </c>
      <c r="J1164" s="32">
        <f t="shared" si="50"/>
        <v>235.5</v>
      </c>
      <c r="K1164" s="32">
        <f t="shared" si="51"/>
        <v>0</v>
      </c>
      <c r="L1164" s="32">
        <f t="shared" si="52"/>
        <v>0</v>
      </c>
      <c r="N1164" s="502">
        <f t="shared" si="53"/>
        <v>10227.099999999999</v>
      </c>
      <c r="O1164" s="65">
        <v>10227.1</v>
      </c>
      <c r="P1164" s="72">
        <f t="shared" si="54"/>
        <v>0</v>
      </c>
      <c r="Q1164" s="284"/>
      <c r="R1164" s="284"/>
      <c r="S1164" s="61"/>
      <c r="U1164" s="270"/>
      <c r="V1164" s="61"/>
      <c r="W1164" s="65"/>
      <c r="X1164" s="552"/>
    </row>
    <row r="1165" spans="1:24" ht="15.75">
      <c r="A1165" s="285" t="s">
        <v>15</v>
      </c>
      <c r="D1165" s="32"/>
      <c r="E1165" s="32">
        <f t="shared" si="45"/>
        <v>4516.7</v>
      </c>
      <c r="F1165" s="32">
        <f t="shared" si="46"/>
        <v>3982.6000000000004</v>
      </c>
      <c r="G1165" s="32">
        <f t="shared" si="47"/>
        <v>713.89999999999986</v>
      </c>
      <c r="H1165" s="32">
        <f t="shared" si="48"/>
        <v>548.20000000000005</v>
      </c>
      <c r="I1165" s="32">
        <f t="shared" si="49"/>
        <v>189.8</v>
      </c>
      <c r="J1165" s="32">
        <f t="shared" si="50"/>
        <v>278.3</v>
      </c>
      <c r="K1165" s="32">
        <f t="shared" si="51"/>
        <v>0</v>
      </c>
      <c r="L1165" s="32">
        <f t="shared" si="52"/>
        <v>0</v>
      </c>
      <c r="N1165" s="502">
        <f t="shared" si="53"/>
        <v>10229.499999999998</v>
      </c>
      <c r="O1165" s="65">
        <v>10229.500000000002</v>
      </c>
      <c r="P1165" s="72">
        <f t="shared" si="54"/>
        <v>0</v>
      </c>
      <c r="Q1165" s="285"/>
      <c r="R1165" s="285"/>
      <c r="S1165" s="61"/>
      <c r="U1165" s="270"/>
      <c r="V1165" s="61"/>
      <c r="W1165" s="65"/>
      <c r="X1165" s="552"/>
    </row>
    <row r="1166" spans="1:24" ht="15.75">
      <c r="A1166" s="107" t="s">
        <v>2725</v>
      </c>
      <c r="D1166" s="32"/>
      <c r="E1166" s="32">
        <f t="shared" si="45"/>
        <v>4990.4500000000007</v>
      </c>
      <c r="F1166" s="32">
        <f t="shared" si="46"/>
        <v>3283.3500000000004</v>
      </c>
      <c r="G1166" s="32">
        <f t="shared" si="47"/>
        <v>717.3</v>
      </c>
      <c r="H1166" s="32">
        <f t="shared" si="48"/>
        <v>549</v>
      </c>
      <c r="I1166" s="32">
        <f t="shared" si="49"/>
        <v>250.2</v>
      </c>
      <c r="J1166" s="32">
        <f t="shared" si="50"/>
        <v>244.39999999999998</v>
      </c>
      <c r="K1166" s="32">
        <f t="shared" si="51"/>
        <v>0</v>
      </c>
      <c r="L1166" s="32">
        <f t="shared" si="52"/>
        <v>0</v>
      </c>
      <c r="N1166" s="502">
        <f t="shared" si="53"/>
        <v>10034.700000000001</v>
      </c>
      <c r="O1166" s="65">
        <v>10034.700000000001</v>
      </c>
      <c r="P1166" s="72">
        <f t="shared" si="54"/>
        <v>0</v>
      </c>
      <c r="Q1166" s="107"/>
      <c r="R1166" s="107"/>
      <c r="S1166" s="61"/>
      <c r="U1166" s="270"/>
      <c r="V1166" s="61"/>
      <c r="W1166" s="65"/>
      <c r="X1166" s="552"/>
    </row>
    <row r="1167" spans="1:24" ht="15.75">
      <c r="A1167" s="284" t="s">
        <v>3627</v>
      </c>
      <c r="D1167" s="32"/>
      <c r="E1167" s="32">
        <f t="shared" si="45"/>
        <v>3741.7999999999997</v>
      </c>
      <c r="F1167" s="32">
        <f t="shared" si="46"/>
        <v>3528.8</v>
      </c>
      <c r="G1167" s="32">
        <f t="shared" si="47"/>
        <v>610.5</v>
      </c>
      <c r="H1167" s="32">
        <f t="shared" si="48"/>
        <v>766.2</v>
      </c>
      <c r="I1167" s="32">
        <f t="shared" si="49"/>
        <v>233.40000000000003</v>
      </c>
      <c r="J1167" s="32">
        <f t="shared" si="50"/>
        <v>270.70000000000005</v>
      </c>
      <c r="K1167" s="32">
        <f t="shared" si="51"/>
        <v>4.5</v>
      </c>
      <c r="L1167" s="32">
        <f t="shared" si="52"/>
        <v>0</v>
      </c>
      <c r="N1167" s="502">
        <f t="shared" si="53"/>
        <v>9155.9000000000015</v>
      </c>
      <c r="O1167" s="65">
        <v>9155.9</v>
      </c>
      <c r="P1167" s="72">
        <f t="shared" si="54"/>
        <v>0</v>
      </c>
      <c r="Q1167" s="284"/>
      <c r="R1167" s="284"/>
      <c r="S1167" s="61"/>
      <c r="U1167" s="270"/>
      <c r="V1167" s="61"/>
      <c r="W1167" s="65"/>
      <c r="X1167" s="552"/>
    </row>
    <row r="1168" spans="1:24" ht="15.75">
      <c r="A1168" s="107" t="s">
        <v>2216</v>
      </c>
      <c r="D1168" s="32"/>
      <c r="E1168" s="32">
        <f t="shared" si="45"/>
        <v>5674.55</v>
      </c>
      <c r="F1168" s="32">
        <f t="shared" si="46"/>
        <v>3983.25</v>
      </c>
      <c r="G1168" s="32">
        <f t="shared" si="47"/>
        <v>733</v>
      </c>
      <c r="H1168" s="32">
        <f t="shared" si="48"/>
        <v>662.99999999999989</v>
      </c>
      <c r="I1168" s="32">
        <f t="shared" si="49"/>
        <v>198.7</v>
      </c>
      <c r="J1168" s="32">
        <f t="shared" si="50"/>
        <v>177.89999999999998</v>
      </c>
      <c r="K1168" s="32">
        <f t="shared" si="51"/>
        <v>0</v>
      </c>
      <c r="L1168" s="32">
        <f t="shared" si="52"/>
        <v>0</v>
      </c>
      <c r="N1168" s="502">
        <f t="shared" si="53"/>
        <v>11430.4</v>
      </c>
      <c r="O1168" s="65">
        <v>11430.4</v>
      </c>
      <c r="P1168" s="72">
        <f t="shared" si="54"/>
        <v>0</v>
      </c>
      <c r="Q1168" s="107"/>
      <c r="R1168" s="107"/>
      <c r="S1168" s="61"/>
      <c r="U1168" s="270"/>
      <c r="V1168" s="61"/>
      <c r="W1168" s="65"/>
      <c r="X1168" s="552"/>
    </row>
    <row r="1169" spans="1:24" ht="15.75">
      <c r="A1169" s="284" t="s">
        <v>3628</v>
      </c>
      <c r="D1169" s="32"/>
      <c r="E1169" s="32">
        <f t="shared" si="45"/>
        <v>5022.4500000000007</v>
      </c>
      <c r="F1169" s="32">
        <f t="shared" si="46"/>
        <v>1975.35</v>
      </c>
      <c r="G1169" s="32">
        <f t="shared" si="47"/>
        <v>599.9</v>
      </c>
      <c r="H1169" s="32">
        <f t="shared" si="48"/>
        <v>542.4</v>
      </c>
      <c r="I1169" s="32">
        <f t="shared" si="49"/>
        <v>157.39999999999998</v>
      </c>
      <c r="J1169" s="32">
        <f t="shared" si="50"/>
        <v>252</v>
      </c>
      <c r="K1169" s="32">
        <f t="shared" si="51"/>
        <v>17.8</v>
      </c>
      <c r="L1169" s="32">
        <f t="shared" si="52"/>
        <v>0</v>
      </c>
      <c r="N1169" s="502">
        <f t="shared" si="53"/>
        <v>8567.2999999999993</v>
      </c>
      <c r="O1169" s="65">
        <v>8567.2999999999956</v>
      </c>
      <c r="P1169" s="72">
        <f t="shared" si="54"/>
        <v>0</v>
      </c>
      <c r="Q1169" s="284"/>
      <c r="R1169" s="284"/>
      <c r="S1169" s="61"/>
      <c r="U1169" s="270"/>
      <c r="V1169" s="61"/>
      <c r="W1169" s="65"/>
      <c r="X1169" s="552"/>
    </row>
    <row r="1170" spans="1:24" ht="15.75">
      <c r="A1170" s="285" t="s">
        <v>1654</v>
      </c>
      <c r="D1170" s="32"/>
      <c r="E1170" s="32">
        <f t="shared" si="45"/>
        <v>2849.6500000000005</v>
      </c>
      <c r="F1170" s="32">
        <f t="shared" si="46"/>
        <v>3920.6499999999996</v>
      </c>
      <c r="G1170" s="32">
        <f t="shared" si="47"/>
        <v>570.79999999999995</v>
      </c>
      <c r="H1170" s="32">
        <f t="shared" si="48"/>
        <v>802</v>
      </c>
      <c r="I1170" s="32">
        <f t="shared" si="49"/>
        <v>303</v>
      </c>
      <c r="J1170" s="32">
        <f t="shared" si="50"/>
        <v>314.09999999999997</v>
      </c>
      <c r="K1170" s="32">
        <f t="shared" si="51"/>
        <v>0</v>
      </c>
      <c r="L1170" s="32">
        <f t="shared" si="52"/>
        <v>0</v>
      </c>
      <c r="N1170" s="502">
        <f t="shared" si="53"/>
        <v>8760.2000000000007</v>
      </c>
      <c r="O1170" s="65">
        <v>8760.2000000000025</v>
      </c>
      <c r="P1170" s="72">
        <f t="shared" si="54"/>
        <v>0</v>
      </c>
      <c r="Q1170" s="285"/>
      <c r="R1170" s="285"/>
      <c r="S1170" s="61"/>
      <c r="U1170" s="270"/>
      <c r="V1170" s="61"/>
      <c r="W1170" s="65"/>
      <c r="X1170" s="552"/>
    </row>
    <row r="1171" spans="1:24" ht="15.75">
      <c r="A1171" s="285" t="s">
        <v>17</v>
      </c>
      <c r="D1171" s="32"/>
      <c r="E1171" s="32">
        <f t="shared" si="45"/>
        <v>4305.4000000000005</v>
      </c>
      <c r="F1171" s="32">
        <f t="shared" si="46"/>
        <v>4297.5</v>
      </c>
      <c r="G1171" s="32">
        <f t="shared" si="47"/>
        <v>725.9</v>
      </c>
      <c r="H1171" s="32">
        <f t="shared" si="48"/>
        <v>667.8</v>
      </c>
      <c r="I1171" s="32">
        <f t="shared" si="49"/>
        <v>232.6</v>
      </c>
      <c r="J1171" s="32">
        <f t="shared" si="50"/>
        <v>177.99999999999997</v>
      </c>
      <c r="K1171" s="32">
        <f t="shared" si="51"/>
        <v>0</v>
      </c>
      <c r="L1171" s="32">
        <f t="shared" si="52"/>
        <v>0</v>
      </c>
      <c r="N1171" s="502">
        <f t="shared" si="53"/>
        <v>10407.200000000001</v>
      </c>
      <c r="O1171" s="65">
        <v>10407.199999999999</v>
      </c>
      <c r="P1171" s="72">
        <f t="shared" si="54"/>
        <v>0</v>
      </c>
      <c r="Q1171" s="285"/>
      <c r="R1171" s="285"/>
      <c r="S1171" s="61"/>
      <c r="U1171" s="270"/>
      <c r="V1171" s="61"/>
      <c r="W1171" s="65"/>
      <c r="X1171" s="552"/>
    </row>
    <row r="1172" spans="1:24" ht="15.75">
      <c r="A1172" s="284" t="s">
        <v>3629</v>
      </c>
      <c r="D1172" s="32"/>
      <c r="E1172" s="32">
        <f t="shared" si="45"/>
        <v>4426.1000000000004</v>
      </c>
      <c r="F1172" s="32">
        <f t="shared" si="46"/>
        <v>3912.0999999999995</v>
      </c>
      <c r="G1172" s="32">
        <f t="shared" si="47"/>
        <v>680.3</v>
      </c>
      <c r="H1172" s="32">
        <f t="shared" si="48"/>
        <v>505.6</v>
      </c>
      <c r="I1172" s="32">
        <f t="shared" si="49"/>
        <v>339.5</v>
      </c>
      <c r="J1172" s="32">
        <f t="shared" si="50"/>
        <v>183.3</v>
      </c>
      <c r="K1172" s="32">
        <f t="shared" si="51"/>
        <v>0</v>
      </c>
      <c r="L1172" s="32">
        <f t="shared" si="52"/>
        <v>0</v>
      </c>
      <c r="N1172" s="502">
        <f t="shared" si="53"/>
        <v>10046.9</v>
      </c>
      <c r="O1172" s="65">
        <v>10046.9</v>
      </c>
      <c r="P1172" s="72">
        <f t="shared" si="54"/>
        <v>0</v>
      </c>
      <c r="Q1172" s="284"/>
      <c r="R1172" s="284"/>
      <c r="S1172" s="61"/>
      <c r="U1172" s="270"/>
      <c r="V1172" s="61"/>
      <c r="W1172" s="65"/>
      <c r="X1172" s="552"/>
    </row>
    <row r="1173" spans="1:24" ht="15.75">
      <c r="A1173" s="107" t="s">
        <v>162</v>
      </c>
      <c r="D1173" s="32"/>
      <c r="E1173" s="32">
        <f t="shared" si="45"/>
        <v>3854.5</v>
      </c>
      <c r="F1173" s="32">
        <f t="shared" si="46"/>
        <v>2583.6999999999998</v>
      </c>
      <c r="G1173" s="32">
        <f t="shared" si="47"/>
        <v>722.40000000000009</v>
      </c>
      <c r="H1173" s="32">
        <f t="shared" si="48"/>
        <v>691.5</v>
      </c>
      <c r="I1173" s="32">
        <f t="shared" si="49"/>
        <v>153.9</v>
      </c>
      <c r="J1173" s="32">
        <f t="shared" si="50"/>
        <v>193.4</v>
      </c>
      <c r="K1173" s="32">
        <f t="shared" si="51"/>
        <v>0</v>
      </c>
      <c r="L1173" s="32">
        <f t="shared" si="52"/>
        <v>0</v>
      </c>
      <c r="N1173" s="502">
        <f t="shared" si="53"/>
        <v>8199.4</v>
      </c>
      <c r="O1173" s="65">
        <v>8199.4000000000015</v>
      </c>
      <c r="P1173" s="72">
        <f t="shared" si="54"/>
        <v>0</v>
      </c>
      <c r="Q1173" s="107"/>
      <c r="R1173" s="107"/>
      <c r="S1173" s="61"/>
      <c r="U1173" s="270"/>
      <c r="V1173" s="61"/>
      <c r="W1173" s="65"/>
      <c r="X1173" s="552"/>
    </row>
    <row r="1174" spans="1:24" ht="15.75">
      <c r="A1174" s="107" t="s">
        <v>2201</v>
      </c>
      <c r="D1174" s="32"/>
      <c r="E1174" s="32">
        <f t="shared" si="45"/>
        <v>4908.0999999999995</v>
      </c>
      <c r="F1174" s="32">
        <f t="shared" si="46"/>
        <v>2798.9000000000005</v>
      </c>
      <c r="G1174" s="32">
        <f t="shared" si="47"/>
        <v>643.20000000000005</v>
      </c>
      <c r="H1174" s="32">
        <f t="shared" si="48"/>
        <v>291.60000000000002</v>
      </c>
      <c r="I1174" s="32">
        <f t="shared" si="49"/>
        <v>193.79999999999998</v>
      </c>
      <c r="J1174" s="32">
        <f t="shared" si="50"/>
        <v>177.2</v>
      </c>
      <c r="K1174" s="32">
        <f t="shared" si="51"/>
        <v>16.5</v>
      </c>
      <c r="L1174" s="32">
        <f t="shared" si="52"/>
        <v>0</v>
      </c>
      <c r="N1174" s="502">
        <f t="shared" si="53"/>
        <v>9029.3000000000011</v>
      </c>
      <c r="O1174" s="65">
        <v>9029.2999999999975</v>
      </c>
      <c r="P1174" s="72">
        <f t="shared" si="54"/>
        <v>0</v>
      </c>
      <c r="Q1174" s="107"/>
      <c r="R1174" s="107"/>
      <c r="S1174" s="61"/>
      <c r="U1174" s="270"/>
      <c r="V1174" s="61"/>
      <c r="W1174" s="65"/>
      <c r="X1174" s="552"/>
    </row>
    <row r="1175" spans="1:24" ht="15.75">
      <c r="A1175" s="284" t="s">
        <v>3630</v>
      </c>
      <c r="D1175" s="32"/>
      <c r="E1175" s="32">
        <f t="shared" si="45"/>
        <v>6307.4</v>
      </c>
      <c r="F1175" s="32">
        <f t="shared" si="46"/>
        <v>2640.7</v>
      </c>
      <c r="G1175" s="32">
        <f t="shared" si="47"/>
        <v>798.10000000000014</v>
      </c>
      <c r="H1175" s="32">
        <f t="shared" si="48"/>
        <v>333.90000000000003</v>
      </c>
      <c r="I1175" s="32">
        <f t="shared" si="49"/>
        <v>217.2</v>
      </c>
      <c r="J1175" s="32">
        <f t="shared" si="50"/>
        <v>262.40000000000003</v>
      </c>
      <c r="K1175" s="32">
        <f t="shared" si="51"/>
        <v>0</v>
      </c>
      <c r="L1175" s="32">
        <f t="shared" si="52"/>
        <v>0</v>
      </c>
      <c r="N1175" s="502">
        <f t="shared" si="53"/>
        <v>10559.699999999999</v>
      </c>
      <c r="O1175" s="65">
        <v>10559.699999999997</v>
      </c>
      <c r="P1175" s="72">
        <f t="shared" si="54"/>
        <v>0</v>
      </c>
      <c r="Q1175" s="284"/>
      <c r="R1175" s="284"/>
      <c r="S1175" s="61"/>
      <c r="U1175" s="270"/>
      <c r="V1175" s="61"/>
      <c r="W1175" s="65"/>
      <c r="X1175" s="552"/>
    </row>
    <row r="1176" spans="1:24" ht="15.75">
      <c r="A1176" s="107" t="s">
        <v>2719</v>
      </c>
      <c r="D1176" s="32"/>
      <c r="E1176" s="32">
        <f t="shared" si="45"/>
        <v>4639.5999999999995</v>
      </c>
      <c r="F1176" s="32">
        <f t="shared" si="46"/>
        <v>5221.8</v>
      </c>
      <c r="G1176" s="32">
        <f t="shared" si="47"/>
        <v>961.69999999999993</v>
      </c>
      <c r="H1176" s="32">
        <f t="shared" si="48"/>
        <v>713.29999999999984</v>
      </c>
      <c r="I1176" s="32">
        <f t="shared" si="49"/>
        <v>235</v>
      </c>
      <c r="J1176" s="32">
        <f t="shared" si="50"/>
        <v>220.1</v>
      </c>
      <c r="K1176" s="32">
        <f t="shared" si="51"/>
        <v>0</v>
      </c>
      <c r="L1176" s="32">
        <f t="shared" si="52"/>
        <v>0</v>
      </c>
      <c r="N1176" s="502">
        <f t="shared" si="53"/>
        <v>11991.5</v>
      </c>
      <c r="O1176" s="65">
        <v>11991.500000000002</v>
      </c>
      <c r="P1176" s="72">
        <f t="shared" si="54"/>
        <v>0</v>
      </c>
      <c r="Q1176" s="107"/>
      <c r="R1176" s="107"/>
      <c r="S1176" s="61"/>
      <c r="U1176" s="270"/>
      <c r="V1176" s="61"/>
      <c r="W1176" s="65"/>
      <c r="X1176" s="552"/>
    </row>
    <row r="1177" spans="1:24" ht="15.75">
      <c r="A1177" s="107" t="s">
        <v>2220</v>
      </c>
      <c r="D1177" s="32"/>
      <c r="E1177" s="32">
        <f t="shared" si="45"/>
        <v>5114.0000000000009</v>
      </c>
      <c r="F1177" s="32">
        <f t="shared" si="46"/>
        <v>2557.5</v>
      </c>
      <c r="G1177" s="32">
        <f t="shared" si="47"/>
        <v>813.5</v>
      </c>
      <c r="H1177" s="32">
        <f t="shared" si="48"/>
        <v>510.8</v>
      </c>
      <c r="I1177" s="32">
        <f t="shared" si="49"/>
        <v>244.7</v>
      </c>
      <c r="J1177" s="32">
        <f t="shared" si="50"/>
        <v>252.69999999999996</v>
      </c>
      <c r="K1177" s="32">
        <f t="shared" si="51"/>
        <v>0</v>
      </c>
      <c r="L1177" s="32">
        <f t="shared" si="52"/>
        <v>0</v>
      </c>
      <c r="N1177" s="502">
        <f t="shared" si="53"/>
        <v>9493.2000000000007</v>
      </c>
      <c r="O1177" s="65">
        <v>9493.2000000000025</v>
      </c>
      <c r="P1177" s="72">
        <f t="shared" si="54"/>
        <v>0</v>
      </c>
      <c r="Q1177" s="107"/>
      <c r="R1177" s="107"/>
      <c r="S1177" s="61"/>
      <c r="U1177" s="270"/>
      <c r="V1177" s="61"/>
      <c r="W1177" s="65"/>
      <c r="X1177" s="552"/>
    </row>
    <row r="1178" spans="1:24" ht="15.75">
      <c r="A1178" s="107" t="s">
        <v>2711</v>
      </c>
      <c r="D1178" s="32"/>
      <c r="E1178" s="32">
        <f t="shared" si="45"/>
        <v>5154.6000000000004</v>
      </c>
      <c r="F1178" s="32">
        <f t="shared" si="46"/>
        <v>3886.1</v>
      </c>
      <c r="G1178" s="32">
        <f t="shared" si="47"/>
        <v>805.80000000000007</v>
      </c>
      <c r="H1178" s="32">
        <f t="shared" si="48"/>
        <v>484.9</v>
      </c>
      <c r="I1178" s="32">
        <f t="shared" si="49"/>
        <v>125.3</v>
      </c>
      <c r="J1178" s="32">
        <f t="shared" si="50"/>
        <v>269.70000000000005</v>
      </c>
      <c r="K1178" s="32">
        <f t="shared" si="51"/>
        <v>0</v>
      </c>
      <c r="L1178" s="32">
        <f t="shared" si="52"/>
        <v>0</v>
      </c>
      <c r="N1178" s="502">
        <f t="shared" si="53"/>
        <v>10726.4</v>
      </c>
      <c r="O1178" s="65">
        <v>10726.4</v>
      </c>
      <c r="P1178" s="72">
        <f t="shared" si="54"/>
        <v>0</v>
      </c>
      <c r="Q1178" s="107"/>
      <c r="R1178" s="107"/>
      <c r="S1178" s="61"/>
      <c r="U1178" s="270"/>
      <c r="V1178" s="61"/>
      <c r="W1178" s="65"/>
      <c r="X1178" s="552"/>
    </row>
    <row r="1179" spans="1:24" ht="15.75">
      <c r="A1179" s="284" t="s">
        <v>3631</v>
      </c>
      <c r="D1179" s="32"/>
      <c r="E1179" s="32">
        <f t="shared" si="45"/>
        <v>5171.55</v>
      </c>
      <c r="F1179" s="32">
        <f t="shared" si="46"/>
        <v>3426.3499999999995</v>
      </c>
      <c r="G1179" s="32">
        <f t="shared" si="47"/>
        <v>830.30000000000007</v>
      </c>
      <c r="H1179" s="32">
        <f t="shared" si="48"/>
        <v>395.9</v>
      </c>
      <c r="I1179" s="32">
        <f t="shared" si="49"/>
        <v>221.70000000000002</v>
      </c>
      <c r="J1179" s="32">
        <f t="shared" si="50"/>
        <v>149.30000000000001</v>
      </c>
      <c r="K1179" s="32">
        <f t="shared" si="51"/>
        <v>0</v>
      </c>
      <c r="L1179" s="32">
        <f t="shared" si="52"/>
        <v>0</v>
      </c>
      <c r="N1179" s="502">
        <f t="shared" si="53"/>
        <v>10195.099999999999</v>
      </c>
      <c r="O1179" s="65">
        <v>10195.100000000002</v>
      </c>
      <c r="P1179" s="72">
        <f t="shared" si="54"/>
        <v>0</v>
      </c>
      <c r="Q1179" s="284"/>
      <c r="R1179" s="284"/>
      <c r="S1179" s="61"/>
      <c r="U1179" s="270"/>
      <c r="V1179" s="61"/>
      <c r="W1179" s="65"/>
      <c r="X1179" s="552"/>
    </row>
    <row r="1180" spans="1:24" ht="15.75">
      <c r="A1180" s="107" t="s">
        <v>2200</v>
      </c>
      <c r="D1180" s="32"/>
      <c r="E1180" s="32">
        <f t="shared" si="45"/>
        <v>5310.2499999999991</v>
      </c>
      <c r="F1180" s="32">
        <f t="shared" si="46"/>
        <v>3340.9500000000003</v>
      </c>
      <c r="G1180" s="32">
        <f t="shared" si="47"/>
        <v>708.90000000000009</v>
      </c>
      <c r="H1180" s="32">
        <f t="shared" si="48"/>
        <v>272.8</v>
      </c>
      <c r="I1180" s="32">
        <f t="shared" si="49"/>
        <v>149.5</v>
      </c>
      <c r="J1180" s="32">
        <f t="shared" si="50"/>
        <v>247.7</v>
      </c>
      <c r="K1180" s="32">
        <f t="shared" si="51"/>
        <v>0</v>
      </c>
      <c r="L1180" s="32">
        <f t="shared" si="52"/>
        <v>0</v>
      </c>
      <c r="N1180" s="502">
        <f t="shared" si="53"/>
        <v>10030.099999999999</v>
      </c>
      <c r="O1180" s="65">
        <v>10030.100000000002</v>
      </c>
      <c r="P1180" s="72">
        <f t="shared" si="54"/>
        <v>0</v>
      </c>
      <c r="Q1180" s="107"/>
      <c r="R1180" s="107"/>
      <c r="S1180" s="61"/>
      <c r="U1180" s="270"/>
      <c r="V1180" s="61"/>
      <c r="W1180" s="65"/>
      <c r="X1180" s="552"/>
    </row>
    <row r="1181" spans="1:24" ht="15.75">
      <c r="A1181" s="284" t="s">
        <v>3632</v>
      </c>
      <c r="D1181" s="32"/>
      <c r="E1181" s="32">
        <f t="shared" si="45"/>
        <v>4719.3499999999995</v>
      </c>
      <c r="F1181" s="32">
        <f t="shared" si="46"/>
        <v>3562.4500000000003</v>
      </c>
      <c r="G1181" s="32">
        <f t="shared" si="47"/>
        <v>627.90000000000009</v>
      </c>
      <c r="H1181" s="32">
        <f t="shared" si="48"/>
        <v>565.9</v>
      </c>
      <c r="I1181" s="32">
        <f t="shared" si="49"/>
        <v>227.29999999999998</v>
      </c>
      <c r="J1181" s="32">
        <f t="shared" si="50"/>
        <v>245.7</v>
      </c>
      <c r="K1181" s="32">
        <f t="shared" si="51"/>
        <v>0</v>
      </c>
      <c r="L1181" s="32">
        <f t="shared" si="52"/>
        <v>0</v>
      </c>
      <c r="N1181" s="502">
        <f t="shared" si="53"/>
        <v>9948.5999999999985</v>
      </c>
      <c r="O1181" s="65">
        <v>9948.6000000000022</v>
      </c>
      <c r="P1181" s="72">
        <f t="shared" si="54"/>
        <v>0</v>
      </c>
      <c r="Q1181" s="284"/>
      <c r="R1181" s="284"/>
      <c r="S1181" s="61"/>
      <c r="U1181" s="270"/>
      <c r="V1181" s="61"/>
      <c r="W1181" s="65"/>
      <c r="X1181" s="552"/>
    </row>
    <row r="1182" spans="1:24" ht="15.75">
      <c r="A1182" s="107" t="s">
        <v>2733</v>
      </c>
      <c r="D1182" s="32"/>
      <c r="E1182" s="32">
        <f t="shared" si="45"/>
        <v>4853.8</v>
      </c>
      <c r="F1182" s="32">
        <f t="shared" si="46"/>
        <v>2865.6</v>
      </c>
      <c r="G1182" s="32">
        <f t="shared" si="47"/>
        <v>703.6</v>
      </c>
      <c r="H1182" s="32">
        <f t="shared" si="48"/>
        <v>428.8</v>
      </c>
      <c r="I1182" s="32">
        <f t="shared" si="49"/>
        <v>466.40000000000003</v>
      </c>
      <c r="J1182" s="32">
        <f t="shared" si="50"/>
        <v>210.6</v>
      </c>
      <c r="K1182" s="32">
        <f t="shared" si="51"/>
        <v>0</v>
      </c>
      <c r="L1182" s="32">
        <f t="shared" si="52"/>
        <v>0</v>
      </c>
      <c r="N1182" s="502">
        <f t="shared" si="53"/>
        <v>9528.7999999999993</v>
      </c>
      <c r="O1182" s="65">
        <v>9528.7999999999975</v>
      </c>
      <c r="P1182" s="72">
        <f t="shared" si="54"/>
        <v>0</v>
      </c>
      <c r="Q1182" s="107"/>
      <c r="R1182" s="107"/>
      <c r="S1182" s="61"/>
      <c r="U1182" s="270"/>
      <c r="V1182" s="61"/>
      <c r="W1182" s="65"/>
      <c r="X1182" s="552"/>
    </row>
    <row r="1183" spans="1:24" ht="15.75">
      <c r="A1183" s="107" t="s">
        <v>704</v>
      </c>
      <c r="D1183" s="32"/>
      <c r="E1183" s="32">
        <f t="shared" si="45"/>
        <v>4624.5</v>
      </c>
      <c r="F1183" s="32">
        <f t="shared" si="46"/>
        <v>4377.2</v>
      </c>
      <c r="G1183" s="32">
        <f t="shared" si="47"/>
        <v>916.49999999999989</v>
      </c>
      <c r="H1183" s="32">
        <f t="shared" si="48"/>
        <v>525.90000000000009</v>
      </c>
      <c r="I1183" s="32">
        <f t="shared" si="49"/>
        <v>275.2</v>
      </c>
      <c r="J1183" s="32">
        <f t="shared" si="50"/>
        <v>278.90000000000003</v>
      </c>
      <c r="K1183" s="32">
        <f t="shared" si="51"/>
        <v>0</v>
      </c>
      <c r="L1183" s="32">
        <f t="shared" si="52"/>
        <v>0</v>
      </c>
      <c r="N1183" s="502">
        <f t="shared" si="53"/>
        <v>10998.2</v>
      </c>
      <c r="O1183" s="65">
        <v>10998.2</v>
      </c>
      <c r="P1183" s="72">
        <f t="shared" si="54"/>
        <v>0</v>
      </c>
      <c r="Q1183" s="107"/>
      <c r="R1183" s="107"/>
      <c r="S1183" s="61"/>
      <c r="U1183" s="270"/>
      <c r="V1183" s="61"/>
      <c r="W1183" s="65"/>
      <c r="X1183" s="552"/>
    </row>
    <row r="1184" spans="1:24" ht="15.75">
      <c r="A1184" s="107" t="s">
        <v>2732</v>
      </c>
      <c r="D1184" s="32"/>
      <c r="E1184" s="32">
        <f t="shared" si="45"/>
        <v>4588.5</v>
      </c>
      <c r="F1184" s="32">
        <f t="shared" si="46"/>
        <v>3233</v>
      </c>
      <c r="G1184" s="32">
        <f t="shared" si="47"/>
        <v>554.9</v>
      </c>
      <c r="H1184" s="32">
        <f t="shared" si="48"/>
        <v>493.20000000000005</v>
      </c>
      <c r="I1184" s="32">
        <f t="shared" si="49"/>
        <v>269.70000000000005</v>
      </c>
      <c r="J1184" s="32">
        <f t="shared" si="50"/>
        <v>171.1</v>
      </c>
      <c r="K1184" s="32">
        <f t="shared" si="51"/>
        <v>0</v>
      </c>
      <c r="L1184" s="32">
        <f t="shared" si="52"/>
        <v>0</v>
      </c>
      <c r="N1184" s="502">
        <f t="shared" si="53"/>
        <v>9310.4000000000015</v>
      </c>
      <c r="O1184" s="65">
        <v>9310.4</v>
      </c>
      <c r="P1184" s="72">
        <f t="shared" si="54"/>
        <v>0</v>
      </c>
      <c r="Q1184" s="107"/>
      <c r="R1184" s="107"/>
      <c r="S1184" s="61"/>
      <c r="U1184" s="270"/>
      <c r="V1184" s="61"/>
      <c r="W1184" s="65"/>
      <c r="X1184" s="552"/>
    </row>
    <row r="1185" spans="1:24" ht="15.75">
      <c r="A1185" s="285" t="s">
        <v>2325</v>
      </c>
      <c r="D1185" s="32"/>
      <c r="E1185" s="32">
        <f t="shared" si="45"/>
        <v>4839.0999999999995</v>
      </c>
      <c r="F1185" s="32">
        <f t="shared" si="46"/>
        <v>4271</v>
      </c>
      <c r="G1185" s="32">
        <f t="shared" si="47"/>
        <v>836.19999999999993</v>
      </c>
      <c r="H1185" s="32">
        <f t="shared" si="48"/>
        <v>707.6</v>
      </c>
      <c r="I1185" s="32">
        <f t="shared" si="49"/>
        <v>320.2</v>
      </c>
      <c r="J1185" s="32">
        <f t="shared" si="50"/>
        <v>166.5</v>
      </c>
      <c r="K1185" s="32">
        <f t="shared" si="51"/>
        <v>0</v>
      </c>
      <c r="L1185" s="32">
        <f t="shared" si="52"/>
        <v>0</v>
      </c>
      <c r="N1185" s="502">
        <f t="shared" si="53"/>
        <v>11140.6</v>
      </c>
      <c r="O1185" s="65">
        <v>11140.599999999999</v>
      </c>
      <c r="P1185" s="72">
        <f t="shared" si="54"/>
        <v>0</v>
      </c>
      <c r="Q1185" s="285"/>
      <c r="R1185" s="285"/>
      <c r="S1185" s="61"/>
      <c r="U1185" s="270"/>
      <c r="V1185" s="61"/>
      <c r="W1185" s="65"/>
      <c r="X1185" s="552"/>
    </row>
    <row r="1186" spans="1:24" ht="15.75">
      <c r="A1186" s="107" t="s">
        <v>3633</v>
      </c>
      <c r="D1186" s="32"/>
      <c r="E1186" s="32">
        <f t="shared" si="45"/>
        <v>4881.6000000000004</v>
      </c>
      <c r="F1186" s="32">
        <f t="shared" si="46"/>
        <v>4374.1000000000004</v>
      </c>
      <c r="G1186" s="32">
        <f t="shared" si="47"/>
        <v>832.69999999999993</v>
      </c>
      <c r="H1186" s="32">
        <f t="shared" si="48"/>
        <v>603</v>
      </c>
      <c r="I1186" s="32">
        <f t="shared" si="49"/>
        <v>153.20000000000002</v>
      </c>
      <c r="J1186" s="32">
        <f t="shared" si="50"/>
        <v>300.5</v>
      </c>
      <c r="K1186" s="32">
        <f t="shared" si="51"/>
        <v>0</v>
      </c>
      <c r="L1186" s="32">
        <f t="shared" si="52"/>
        <v>0</v>
      </c>
      <c r="N1186" s="502">
        <f t="shared" si="53"/>
        <v>11145.100000000002</v>
      </c>
      <c r="O1186" s="65">
        <v>11145.099999999999</v>
      </c>
      <c r="P1186" s="72">
        <f t="shared" si="54"/>
        <v>0</v>
      </c>
      <c r="Q1186" s="107"/>
      <c r="R1186" s="107"/>
      <c r="S1186" s="61"/>
      <c r="U1186" s="270"/>
      <c r="V1186" s="61"/>
      <c r="W1186" s="65"/>
      <c r="X1186" s="552"/>
    </row>
    <row r="1187" spans="1:24" ht="15.75">
      <c r="A1187" s="107" t="s">
        <v>2715</v>
      </c>
      <c r="D1187" s="32"/>
      <c r="E1187" s="32">
        <f t="shared" si="45"/>
        <v>4523.9000000000005</v>
      </c>
      <c r="F1187" s="32">
        <f t="shared" si="46"/>
        <v>3590</v>
      </c>
      <c r="G1187" s="32">
        <f t="shared" si="47"/>
        <v>700.9</v>
      </c>
      <c r="H1187" s="32">
        <f t="shared" si="48"/>
        <v>668.8</v>
      </c>
      <c r="I1187" s="32">
        <f t="shared" si="49"/>
        <v>276.49999999999994</v>
      </c>
      <c r="J1187" s="32">
        <f t="shared" si="50"/>
        <v>203.1</v>
      </c>
      <c r="K1187" s="32">
        <f t="shared" si="51"/>
        <v>0</v>
      </c>
      <c r="L1187" s="32">
        <f t="shared" si="52"/>
        <v>0</v>
      </c>
      <c r="N1187" s="502">
        <f t="shared" si="53"/>
        <v>9963.2000000000007</v>
      </c>
      <c r="O1187" s="65">
        <v>9963.2000000000007</v>
      </c>
      <c r="P1187" s="72">
        <f t="shared" si="54"/>
        <v>0</v>
      </c>
      <c r="Q1187" s="107"/>
      <c r="R1187" s="107"/>
      <c r="S1187" s="61"/>
      <c r="U1187" s="270"/>
      <c r="V1187" s="61"/>
      <c r="W1187" s="65"/>
      <c r="X1187" s="552"/>
    </row>
    <row r="1188" spans="1:24" ht="15.75">
      <c r="A1188" s="107" t="s">
        <v>700</v>
      </c>
      <c r="D1188" s="32"/>
      <c r="E1188" s="32">
        <f t="shared" si="45"/>
        <v>5697.1000000000013</v>
      </c>
      <c r="F1188" s="32">
        <f t="shared" si="46"/>
        <v>2002.1</v>
      </c>
      <c r="G1188" s="32">
        <f t="shared" si="47"/>
        <v>646.69999999999993</v>
      </c>
      <c r="H1188" s="32">
        <f t="shared" si="48"/>
        <v>271.90000000000003</v>
      </c>
      <c r="I1188" s="32">
        <f t="shared" si="49"/>
        <v>201.79999999999998</v>
      </c>
      <c r="J1188" s="32">
        <f t="shared" si="50"/>
        <v>239.10000000000002</v>
      </c>
      <c r="K1188" s="32">
        <f t="shared" si="51"/>
        <v>0</v>
      </c>
      <c r="L1188" s="32">
        <f t="shared" si="52"/>
        <v>0</v>
      </c>
      <c r="N1188" s="502">
        <f t="shared" si="53"/>
        <v>9058.7000000000007</v>
      </c>
      <c r="O1188" s="65">
        <v>9058.7000000000025</v>
      </c>
      <c r="P1188" s="72">
        <f t="shared" si="54"/>
        <v>0</v>
      </c>
      <c r="Q1188" s="107"/>
      <c r="R1188" s="107"/>
      <c r="S1188" s="61"/>
      <c r="U1188" s="270"/>
      <c r="V1188" s="61"/>
      <c r="W1188" s="65"/>
      <c r="X1188" s="552"/>
    </row>
    <row r="1189" spans="1:24" ht="15.75">
      <c r="A1189" s="284" t="s">
        <v>21</v>
      </c>
      <c r="D1189" s="32"/>
      <c r="E1189" s="32">
        <f t="shared" si="45"/>
        <v>4742.8999999999996</v>
      </c>
      <c r="F1189" s="32">
        <f t="shared" si="46"/>
        <v>4399.2</v>
      </c>
      <c r="G1189" s="32">
        <f t="shared" si="47"/>
        <v>887.69999999999993</v>
      </c>
      <c r="H1189" s="32">
        <f t="shared" si="48"/>
        <v>560.1</v>
      </c>
      <c r="I1189" s="32">
        <f t="shared" si="49"/>
        <v>227.99999999999997</v>
      </c>
      <c r="J1189" s="32">
        <f t="shared" si="50"/>
        <v>198.6</v>
      </c>
      <c r="K1189" s="32">
        <f t="shared" si="51"/>
        <v>0</v>
      </c>
      <c r="L1189" s="32">
        <f t="shared" si="52"/>
        <v>0</v>
      </c>
      <c r="N1189" s="502">
        <f t="shared" si="53"/>
        <v>11016.5</v>
      </c>
      <c r="O1189" s="65">
        <v>11016.500000000002</v>
      </c>
      <c r="P1189" s="72">
        <f t="shared" si="54"/>
        <v>0</v>
      </c>
      <c r="Q1189" s="284"/>
      <c r="R1189" s="284"/>
      <c r="S1189" s="61"/>
      <c r="U1189" s="270"/>
      <c r="V1189" s="61"/>
      <c r="W1189" s="65"/>
      <c r="X1189" s="552"/>
    </row>
    <row r="1190" spans="1:24" ht="15.75">
      <c r="A1190" s="107" t="s">
        <v>141</v>
      </c>
      <c r="D1190" s="32"/>
      <c r="E1190" s="32">
        <f t="shared" si="45"/>
        <v>3927.1</v>
      </c>
      <c r="F1190" s="32">
        <f t="shared" si="46"/>
        <v>4314.7</v>
      </c>
      <c r="G1190" s="32">
        <f t="shared" si="47"/>
        <v>721.6</v>
      </c>
      <c r="H1190" s="32">
        <f t="shared" si="48"/>
        <v>787.39999999999986</v>
      </c>
      <c r="I1190" s="32">
        <f t="shared" si="49"/>
        <v>99.7</v>
      </c>
      <c r="J1190" s="32">
        <f t="shared" si="50"/>
        <v>197.2</v>
      </c>
      <c r="K1190" s="32">
        <f t="shared" si="51"/>
        <v>0</v>
      </c>
      <c r="L1190" s="32">
        <f t="shared" si="52"/>
        <v>0</v>
      </c>
      <c r="N1190" s="502">
        <f t="shared" si="53"/>
        <v>10047.700000000001</v>
      </c>
      <c r="O1190" s="65">
        <v>10047.700000000001</v>
      </c>
      <c r="P1190" s="72">
        <f t="shared" si="54"/>
        <v>0</v>
      </c>
      <c r="Q1190" s="107"/>
      <c r="R1190" s="107"/>
      <c r="S1190" s="61"/>
      <c r="U1190" s="270"/>
      <c r="V1190" s="61"/>
      <c r="W1190" s="65"/>
      <c r="X1190" s="552"/>
    </row>
    <row r="1191" spans="1:24" ht="15.75">
      <c r="A1191" s="107" t="s">
        <v>2193</v>
      </c>
      <c r="D1191" s="32"/>
      <c r="E1191" s="32">
        <f t="shared" si="45"/>
        <v>1976.9</v>
      </c>
      <c r="F1191" s="32">
        <f t="shared" si="46"/>
        <v>1796.1000000000001</v>
      </c>
      <c r="G1191" s="32">
        <f t="shared" si="47"/>
        <v>514.29999999999995</v>
      </c>
      <c r="H1191" s="32">
        <f t="shared" si="48"/>
        <v>697.1</v>
      </c>
      <c r="I1191" s="32">
        <f t="shared" si="49"/>
        <v>364.40000000000003</v>
      </c>
      <c r="J1191" s="32">
        <f t="shared" si="50"/>
        <v>265.89999999999998</v>
      </c>
      <c r="K1191" s="32">
        <f t="shared" si="51"/>
        <v>0</v>
      </c>
      <c r="L1191" s="32">
        <f t="shared" si="52"/>
        <v>0</v>
      </c>
      <c r="N1191" s="502">
        <f t="shared" si="53"/>
        <v>5614.7</v>
      </c>
      <c r="O1191" s="65">
        <v>5614.7</v>
      </c>
      <c r="P1191" s="72">
        <f t="shared" si="54"/>
        <v>0</v>
      </c>
      <c r="Q1191" s="107"/>
      <c r="R1191" s="107"/>
      <c r="S1191" s="61"/>
      <c r="U1191" s="270"/>
      <c r="V1191" s="61"/>
      <c r="W1191" s="65"/>
      <c r="X1191" s="552"/>
    </row>
    <row r="1192" spans="1:24" ht="15.75">
      <c r="A1192" s="285" t="s">
        <v>1667</v>
      </c>
      <c r="D1192" s="32"/>
      <c r="E1192" s="32">
        <f t="shared" si="45"/>
        <v>3311.8</v>
      </c>
      <c r="F1192" s="32">
        <f t="shared" si="46"/>
        <v>3367.7</v>
      </c>
      <c r="G1192" s="32">
        <f t="shared" si="47"/>
        <v>554.5</v>
      </c>
      <c r="H1192" s="32">
        <f t="shared" si="48"/>
        <v>539.59999999999991</v>
      </c>
      <c r="I1192" s="32">
        <f t="shared" si="49"/>
        <v>201.90000000000003</v>
      </c>
      <c r="J1192" s="32">
        <f t="shared" si="50"/>
        <v>163.30000000000001</v>
      </c>
      <c r="K1192" s="32">
        <f t="shared" si="51"/>
        <v>0</v>
      </c>
      <c r="L1192" s="32">
        <f t="shared" si="52"/>
        <v>0</v>
      </c>
      <c r="N1192" s="502">
        <f t="shared" si="53"/>
        <v>8138.8</v>
      </c>
      <c r="O1192" s="65">
        <v>8138.7999999999993</v>
      </c>
      <c r="P1192" s="72">
        <f t="shared" si="54"/>
        <v>0</v>
      </c>
      <c r="Q1192" s="285"/>
      <c r="R1192" s="285"/>
      <c r="S1192" s="61"/>
      <c r="U1192" s="270"/>
      <c r="V1192" s="61"/>
      <c r="W1192" s="65"/>
      <c r="X1192" s="552"/>
    </row>
    <row r="1193" spans="1:24" ht="15.75">
      <c r="A1193" s="284" t="s">
        <v>3634</v>
      </c>
      <c r="D1193" s="32"/>
      <c r="E1193" s="32">
        <f t="shared" ref="E1193:E1224" si="55">D69</f>
        <v>5071.7</v>
      </c>
      <c r="F1193" s="32">
        <f t="shared" ref="F1193:F1224" si="56">D209</f>
        <v>3248.5</v>
      </c>
      <c r="G1193" s="32">
        <f t="shared" ref="G1193:G1224" si="57">D349</f>
        <v>811</v>
      </c>
      <c r="H1193" s="32">
        <f t="shared" ref="H1193:H1224" si="58">D489</f>
        <v>488.9</v>
      </c>
      <c r="I1193" s="32">
        <f t="shared" ref="I1193:I1224" si="59">D629</f>
        <v>258.7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0</v>
      </c>
      <c r="N1193" s="502">
        <f t="shared" ref="N1193:N1224" si="63">SUM(E1193:L1193)</f>
        <v>10004.1</v>
      </c>
      <c r="O1193" s="65">
        <v>10004.099999999999</v>
      </c>
      <c r="P1193" s="72">
        <f t="shared" ref="P1193:P1224" si="64">N1193-O1193</f>
        <v>0</v>
      </c>
      <c r="Q1193" s="284"/>
      <c r="R1193" s="284"/>
      <c r="S1193" s="61"/>
      <c r="U1193" s="270"/>
      <c r="V1193" s="61"/>
      <c r="W1193" s="65"/>
      <c r="X1193" s="552"/>
    </row>
    <row r="1194" spans="1:24" ht="15.75">
      <c r="A1194" s="107" t="s">
        <v>2726</v>
      </c>
      <c r="D1194" s="32"/>
      <c r="E1194" s="32">
        <f t="shared" si="55"/>
        <v>4040.15</v>
      </c>
      <c r="F1194" s="32">
        <f t="shared" si="56"/>
        <v>4780.7499999999991</v>
      </c>
      <c r="G1194" s="32">
        <f t="shared" si="57"/>
        <v>621.79999999999995</v>
      </c>
      <c r="H1194" s="32">
        <f t="shared" si="58"/>
        <v>728.2</v>
      </c>
      <c r="I1194" s="32">
        <f t="shared" si="59"/>
        <v>252.1</v>
      </c>
      <c r="J1194" s="32">
        <f t="shared" si="60"/>
        <v>261.8</v>
      </c>
      <c r="K1194" s="32">
        <f t="shared" si="61"/>
        <v>0</v>
      </c>
      <c r="L1194" s="32">
        <f t="shared" si="62"/>
        <v>0</v>
      </c>
      <c r="N1194" s="502">
        <f t="shared" si="63"/>
        <v>10684.8</v>
      </c>
      <c r="O1194" s="65">
        <v>10684.8</v>
      </c>
      <c r="P1194" s="72">
        <f t="shared" si="64"/>
        <v>0</v>
      </c>
      <c r="Q1194" s="107"/>
      <c r="R1194" s="107"/>
      <c r="S1194" s="61"/>
      <c r="U1194" s="270"/>
      <c r="V1194" s="61"/>
      <c r="W1194" s="65"/>
      <c r="X1194" s="552"/>
    </row>
    <row r="1195" spans="1:24" ht="15.75">
      <c r="A1195" s="107" t="s">
        <v>2203</v>
      </c>
      <c r="D1195" s="32"/>
      <c r="E1195" s="32">
        <f t="shared" si="55"/>
        <v>4445.6000000000004</v>
      </c>
      <c r="F1195" s="32">
        <f t="shared" si="56"/>
        <v>4776.5999999999995</v>
      </c>
      <c r="G1195" s="32">
        <f t="shared" si="57"/>
        <v>766.1</v>
      </c>
      <c r="H1195" s="32">
        <f t="shared" si="58"/>
        <v>609.20000000000005</v>
      </c>
      <c r="I1195" s="32">
        <f t="shared" si="59"/>
        <v>253.65</v>
      </c>
      <c r="J1195" s="32">
        <f t="shared" si="60"/>
        <v>108.5</v>
      </c>
      <c r="K1195" s="32">
        <f t="shared" si="61"/>
        <v>0</v>
      </c>
      <c r="L1195" s="32">
        <f t="shared" si="62"/>
        <v>0</v>
      </c>
      <c r="N1195" s="502">
        <f t="shared" si="63"/>
        <v>10959.650000000001</v>
      </c>
      <c r="O1195" s="65">
        <v>10959.649999999998</v>
      </c>
      <c r="P1195" s="72">
        <f t="shared" si="64"/>
        <v>0</v>
      </c>
      <c r="Q1195" s="107"/>
      <c r="R1195" s="107"/>
      <c r="S1195" s="61"/>
      <c r="U1195" s="270"/>
      <c r="V1195" s="61"/>
      <c r="W1195" s="65"/>
      <c r="X1195" s="552"/>
    </row>
    <row r="1196" spans="1:24" ht="15.75">
      <c r="A1196" s="285" t="s">
        <v>1668</v>
      </c>
      <c r="D1196" s="32"/>
      <c r="E1196" s="32">
        <f t="shared" si="55"/>
        <v>4647.3999999999996</v>
      </c>
      <c r="F1196" s="32">
        <f t="shared" si="56"/>
        <v>3796.5</v>
      </c>
      <c r="G1196" s="32">
        <f t="shared" si="57"/>
        <v>738.40000000000009</v>
      </c>
      <c r="H1196" s="32">
        <f t="shared" si="58"/>
        <v>467.84999999999997</v>
      </c>
      <c r="I1196" s="32">
        <f t="shared" si="59"/>
        <v>39.4</v>
      </c>
      <c r="J1196" s="32">
        <f t="shared" si="60"/>
        <v>218.20000000000002</v>
      </c>
      <c r="K1196" s="32">
        <f t="shared" si="61"/>
        <v>0</v>
      </c>
      <c r="L1196" s="32">
        <f t="shared" si="62"/>
        <v>0</v>
      </c>
      <c r="N1196" s="502">
        <f t="shared" si="63"/>
        <v>9907.75</v>
      </c>
      <c r="O1196" s="65">
        <v>9907.7499999999982</v>
      </c>
      <c r="P1196" s="72">
        <f t="shared" si="64"/>
        <v>0</v>
      </c>
      <c r="Q1196" s="285"/>
      <c r="R1196" s="285"/>
      <c r="S1196" s="61"/>
      <c r="U1196" s="270"/>
      <c r="V1196" s="61"/>
      <c r="W1196" s="65"/>
      <c r="X1196" s="552"/>
    </row>
    <row r="1197" spans="1:24" ht="15.75">
      <c r="A1197" s="284" t="s">
        <v>3635</v>
      </c>
      <c r="D1197" s="32"/>
      <c r="E1197" s="32">
        <f t="shared" si="55"/>
        <v>6127.85</v>
      </c>
      <c r="F1197" s="32">
        <f t="shared" si="56"/>
        <v>2171.1499999999996</v>
      </c>
      <c r="G1197" s="32">
        <f t="shared" si="57"/>
        <v>525.69999999999993</v>
      </c>
      <c r="H1197" s="32">
        <f t="shared" si="58"/>
        <v>433.5</v>
      </c>
      <c r="I1197" s="32">
        <f t="shared" si="59"/>
        <v>144.6</v>
      </c>
      <c r="J1197" s="32">
        <f t="shared" si="60"/>
        <v>188.79999999999995</v>
      </c>
      <c r="K1197" s="32">
        <f t="shared" si="61"/>
        <v>22.5</v>
      </c>
      <c r="L1197" s="32">
        <f t="shared" si="62"/>
        <v>0</v>
      </c>
      <c r="N1197" s="502">
        <f t="shared" si="63"/>
        <v>9614.1</v>
      </c>
      <c r="O1197" s="65">
        <v>9614.0999999999949</v>
      </c>
      <c r="P1197" s="72">
        <f t="shared" si="64"/>
        <v>0</v>
      </c>
      <c r="Q1197" s="284"/>
      <c r="R1197" s="284"/>
      <c r="S1197" s="61"/>
      <c r="U1197" s="270"/>
      <c r="V1197" s="61"/>
      <c r="W1197" s="65"/>
      <c r="X1197" s="552"/>
    </row>
    <row r="1198" spans="1:24" ht="15.75">
      <c r="A1198" s="284" t="s">
        <v>3636</v>
      </c>
      <c r="D1198" s="32"/>
      <c r="E1198" s="32">
        <f t="shared" si="55"/>
        <v>4680.8499999999995</v>
      </c>
      <c r="F1198" s="32">
        <f t="shared" si="56"/>
        <v>3708.55</v>
      </c>
      <c r="G1198" s="32">
        <f t="shared" si="57"/>
        <v>711.8</v>
      </c>
      <c r="H1198" s="32">
        <f t="shared" si="58"/>
        <v>665.3</v>
      </c>
      <c r="I1198" s="32">
        <f t="shared" si="59"/>
        <v>201.70000000000002</v>
      </c>
      <c r="J1198" s="32">
        <f t="shared" si="60"/>
        <v>51.2</v>
      </c>
      <c r="K1198" s="32">
        <f t="shared" si="61"/>
        <v>0</v>
      </c>
      <c r="L1198" s="32">
        <f t="shared" si="62"/>
        <v>0</v>
      </c>
      <c r="N1198" s="502">
        <f t="shared" si="63"/>
        <v>10019.4</v>
      </c>
      <c r="O1198" s="65">
        <v>10019.400000000001</v>
      </c>
      <c r="P1198" s="72">
        <f t="shared" si="64"/>
        <v>0</v>
      </c>
      <c r="Q1198" s="284"/>
      <c r="R1198" s="284"/>
      <c r="S1198" s="61"/>
      <c r="U1198" s="270"/>
      <c r="V1198" s="61"/>
      <c r="W1198" s="65"/>
      <c r="X1198" s="552"/>
    </row>
    <row r="1199" spans="1:24" ht="15.75">
      <c r="A1199" s="107" t="s">
        <v>667</v>
      </c>
      <c r="D1199" s="32"/>
      <c r="E1199" s="32">
        <f t="shared" si="55"/>
        <v>5315.65</v>
      </c>
      <c r="F1199" s="32">
        <f t="shared" si="56"/>
        <v>4180.1499999999996</v>
      </c>
      <c r="G1199" s="32">
        <f t="shared" si="57"/>
        <v>1181.3</v>
      </c>
      <c r="H1199" s="32">
        <f t="shared" si="58"/>
        <v>627.20000000000005</v>
      </c>
      <c r="I1199" s="32">
        <f t="shared" si="59"/>
        <v>204.1</v>
      </c>
      <c r="J1199" s="32">
        <f t="shared" si="60"/>
        <v>275.8</v>
      </c>
      <c r="K1199" s="32">
        <f t="shared" si="61"/>
        <v>3.3000000000000003</v>
      </c>
      <c r="L1199" s="32">
        <f t="shared" si="62"/>
        <v>0</v>
      </c>
      <c r="N1199" s="502">
        <f t="shared" si="63"/>
        <v>11787.499999999998</v>
      </c>
      <c r="O1199" s="65">
        <v>11787.5</v>
      </c>
      <c r="P1199" s="72">
        <f t="shared" si="64"/>
        <v>0</v>
      </c>
      <c r="Q1199" s="107"/>
      <c r="R1199" s="107"/>
      <c r="S1199" s="61"/>
      <c r="U1199" s="270"/>
      <c r="V1199" s="61"/>
      <c r="W1199" s="65"/>
      <c r="X1199" s="552"/>
    </row>
    <row r="1200" spans="1:24" ht="15.75">
      <c r="A1200" s="107" t="s">
        <v>2202</v>
      </c>
      <c r="D1200" s="32"/>
      <c r="E1200" s="32">
        <f t="shared" si="55"/>
        <v>4468.3</v>
      </c>
      <c r="F1200" s="32">
        <f t="shared" si="56"/>
        <v>4014.9</v>
      </c>
      <c r="G1200" s="32">
        <f t="shared" si="57"/>
        <v>730.19999999999993</v>
      </c>
      <c r="H1200" s="32">
        <f t="shared" si="58"/>
        <v>772.1</v>
      </c>
      <c r="I1200" s="32">
        <f t="shared" si="59"/>
        <v>208.55</v>
      </c>
      <c r="J1200" s="32">
        <f t="shared" si="60"/>
        <v>143.6</v>
      </c>
      <c r="K1200" s="32">
        <f t="shared" si="61"/>
        <v>3.5999999999999996</v>
      </c>
      <c r="L1200" s="32">
        <f t="shared" si="62"/>
        <v>0</v>
      </c>
      <c r="N1200" s="502">
        <f t="shared" si="63"/>
        <v>10341.250000000002</v>
      </c>
      <c r="O1200" s="65">
        <v>10341.250000000002</v>
      </c>
      <c r="P1200" s="72">
        <f t="shared" si="64"/>
        <v>0</v>
      </c>
      <c r="Q1200" s="107"/>
      <c r="R1200" s="107"/>
      <c r="S1200" s="61"/>
      <c r="U1200" s="270"/>
      <c r="V1200" s="61"/>
      <c r="W1200" s="65"/>
      <c r="X1200" s="552"/>
    </row>
    <row r="1201" spans="1:24" ht="15.75">
      <c r="A1201" s="107" t="s">
        <v>2209</v>
      </c>
      <c r="D1201" s="32"/>
      <c r="E1201" s="32">
        <f t="shared" si="55"/>
        <v>5239.1499999999996</v>
      </c>
      <c r="F1201" s="32">
        <f t="shared" si="56"/>
        <v>2745.0999999999995</v>
      </c>
      <c r="G1201" s="32">
        <f t="shared" si="57"/>
        <v>626.90000000000009</v>
      </c>
      <c r="H1201" s="32">
        <f t="shared" si="58"/>
        <v>609.9</v>
      </c>
      <c r="I1201" s="32">
        <f t="shared" si="59"/>
        <v>200.29999999999998</v>
      </c>
      <c r="J1201" s="32">
        <f t="shared" si="60"/>
        <v>185.2</v>
      </c>
      <c r="K1201" s="32">
        <f t="shared" si="61"/>
        <v>0</v>
      </c>
      <c r="L1201" s="32">
        <f t="shared" si="62"/>
        <v>0</v>
      </c>
      <c r="N1201" s="502">
        <f t="shared" si="63"/>
        <v>9606.5499999999993</v>
      </c>
      <c r="O1201" s="65">
        <v>9606.5500000000029</v>
      </c>
      <c r="P1201" s="72">
        <f t="shared" si="64"/>
        <v>0</v>
      </c>
      <c r="Q1201" s="107"/>
      <c r="R1201" s="107"/>
      <c r="S1201" s="61"/>
      <c r="U1201" s="270"/>
      <c r="V1201" s="61"/>
      <c r="W1201" s="65"/>
      <c r="X1201" s="552"/>
    </row>
    <row r="1202" spans="1:24" ht="15.75">
      <c r="A1202" s="107" t="s">
        <v>668</v>
      </c>
      <c r="D1202" s="32"/>
      <c r="E1202" s="32">
        <f t="shared" si="55"/>
        <v>5413.45</v>
      </c>
      <c r="F1202" s="32">
        <f t="shared" si="56"/>
        <v>2056.3000000000002</v>
      </c>
      <c r="G1202" s="32">
        <f t="shared" si="57"/>
        <v>1005.2500000000001</v>
      </c>
      <c r="H1202" s="32">
        <f t="shared" si="58"/>
        <v>313.89999999999998</v>
      </c>
      <c r="I1202" s="32">
        <f t="shared" si="59"/>
        <v>326.59999999999997</v>
      </c>
      <c r="J1202" s="32">
        <f t="shared" si="60"/>
        <v>196.7</v>
      </c>
      <c r="K1202" s="32">
        <f t="shared" si="61"/>
        <v>0</v>
      </c>
      <c r="L1202" s="32">
        <f t="shared" si="62"/>
        <v>0</v>
      </c>
      <c r="N1202" s="502">
        <f t="shared" si="63"/>
        <v>9312.2000000000007</v>
      </c>
      <c r="O1202" s="65">
        <v>9312.2000000000025</v>
      </c>
      <c r="P1202" s="72">
        <f t="shared" si="64"/>
        <v>0</v>
      </c>
      <c r="Q1202" s="107"/>
      <c r="R1202" s="107"/>
      <c r="S1202" s="61"/>
      <c r="U1202" s="270"/>
      <c r="V1202" s="61"/>
      <c r="W1202" s="65"/>
      <c r="X1202" s="552"/>
    </row>
    <row r="1203" spans="1:24" ht="15.75">
      <c r="A1203" s="107" t="s">
        <v>3637</v>
      </c>
      <c r="E1203" s="32">
        <f t="shared" si="55"/>
        <v>5804.6000000000013</v>
      </c>
      <c r="F1203" s="32">
        <f t="shared" si="56"/>
        <v>3043.1</v>
      </c>
      <c r="G1203" s="32">
        <f t="shared" si="57"/>
        <v>829.2</v>
      </c>
      <c r="H1203" s="32">
        <f t="shared" si="58"/>
        <v>524.9</v>
      </c>
      <c r="I1203" s="32">
        <f t="shared" si="59"/>
        <v>187.00000000000003</v>
      </c>
      <c r="J1203" s="32">
        <f t="shared" si="60"/>
        <v>153.69999999999999</v>
      </c>
      <c r="K1203" s="32">
        <f t="shared" si="61"/>
        <v>0</v>
      </c>
      <c r="L1203" s="32">
        <f t="shared" si="62"/>
        <v>0</v>
      </c>
      <c r="N1203" s="502">
        <f t="shared" si="63"/>
        <v>10542.500000000002</v>
      </c>
      <c r="O1203" s="65">
        <v>10542.500000000002</v>
      </c>
      <c r="P1203" s="72">
        <f t="shared" si="64"/>
        <v>0</v>
      </c>
      <c r="Q1203" s="107"/>
      <c r="R1203" s="107"/>
      <c r="S1203" s="61"/>
      <c r="U1203" s="270"/>
      <c r="V1203" s="61"/>
      <c r="W1203" s="65"/>
      <c r="X1203" s="552"/>
    </row>
    <row r="1204" spans="1:24" ht="15.75">
      <c r="A1204" s="285" t="s">
        <v>23</v>
      </c>
      <c r="E1204" s="32">
        <f t="shared" si="55"/>
        <v>4296.4000000000005</v>
      </c>
      <c r="F1204" s="32">
        <f t="shared" si="56"/>
        <v>3880.7</v>
      </c>
      <c r="G1204" s="32">
        <f t="shared" si="57"/>
        <v>689.6</v>
      </c>
      <c r="H1204" s="32">
        <f t="shared" si="58"/>
        <v>486.5</v>
      </c>
      <c r="I1204" s="32">
        <f t="shared" si="59"/>
        <v>272.8</v>
      </c>
      <c r="J1204" s="32">
        <f t="shared" si="60"/>
        <v>207.2</v>
      </c>
      <c r="K1204" s="32">
        <f t="shared" si="61"/>
        <v>0</v>
      </c>
      <c r="L1204" s="32">
        <f t="shared" si="62"/>
        <v>0</v>
      </c>
      <c r="N1204" s="502">
        <f t="shared" si="63"/>
        <v>9833.2000000000007</v>
      </c>
      <c r="O1204" s="65">
        <v>9833.2000000000007</v>
      </c>
      <c r="P1204" s="72">
        <f t="shared" si="64"/>
        <v>0</v>
      </c>
      <c r="Q1204" s="285"/>
      <c r="R1204" s="285"/>
      <c r="S1204" s="61"/>
      <c r="U1204" s="270"/>
      <c r="V1204" s="61"/>
      <c r="W1204" s="65"/>
      <c r="X1204" s="552"/>
    </row>
    <row r="1205" spans="1:24" ht="15.75">
      <c r="A1205" s="285" t="s">
        <v>25</v>
      </c>
      <c r="E1205" s="32">
        <f t="shared" si="55"/>
        <v>4535.4000000000005</v>
      </c>
      <c r="F1205" s="32">
        <f t="shared" si="56"/>
        <v>3874.7000000000007</v>
      </c>
      <c r="G1205" s="32">
        <f t="shared" si="57"/>
        <v>1034</v>
      </c>
      <c r="H1205" s="32">
        <f t="shared" si="58"/>
        <v>716.6</v>
      </c>
      <c r="I1205" s="32">
        <f t="shared" si="59"/>
        <v>214.2</v>
      </c>
      <c r="J1205" s="32">
        <f t="shared" si="60"/>
        <v>152.9</v>
      </c>
      <c r="K1205" s="32">
        <f t="shared" si="61"/>
        <v>0</v>
      </c>
      <c r="L1205" s="32">
        <f t="shared" si="62"/>
        <v>0</v>
      </c>
      <c r="N1205" s="502">
        <f t="shared" si="63"/>
        <v>10527.800000000003</v>
      </c>
      <c r="O1205" s="65">
        <v>10527.799999999997</v>
      </c>
      <c r="P1205" s="72">
        <f t="shared" si="64"/>
        <v>0</v>
      </c>
      <c r="Q1205" s="285"/>
      <c r="R1205" s="285"/>
      <c r="S1205" s="61"/>
      <c r="U1205" s="270"/>
      <c r="V1205" s="61"/>
      <c r="W1205" s="65"/>
      <c r="X1205" s="552"/>
    </row>
    <row r="1206" spans="1:24" ht="15.75">
      <c r="A1206" s="107" t="s">
        <v>2712</v>
      </c>
      <c r="E1206" s="32">
        <f t="shared" si="55"/>
        <v>5122.5499999999993</v>
      </c>
      <c r="F1206" s="32">
        <f t="shared" si="56"/>
        <v>3955.1500000000005</v>
      </c>
      <c r="G1206" s="32">
        <f t="shared" si="57"/>
        <v>770</v>
      </c>
      <c r="H1206" s="32">
        <f t="shared" si="58"/>
        <v>557.79999999999995</v>
      </c>
      <c r="I1206" s="32">
        <f t="shared" si="59"/>
        <v>210.5</v>
      </c>
      <c r="J1206" s="32">
        <f t="shared" si="60"/>
        <v>202.8</v>
      </c>
      <c r="K1206" s="32">
        <f t="shared" si="61"/>
        <v>0</v>
      </c>
      <c r="L1206" s="32">
        <f t="shared" si="62"/>
        <v>0</v>
      </c>
      <c r="N1206" s="502">
        <f t="shared" si="63"/>
        <v>10818.8</v>
      </c>
      <c r="O1206" s="65">
        <v>10818.799999999996</v>
      </c>
      <c r="P1206" s="72">
        <f t="shared" si="64"/>
        <v>0</v>
      </c>
      <c r="Q1206" s="107"/>
      <c r="R1206" s="107"/>
      <c r="S1206" s="61"/>
      <c r="U1206" s="270"/>
      <c r="V1206" s="61"/>
      <c r="W1206" s="65"/>
      <c r="X1206" s="552"/>
    </row>
    <row r="1207" spans="1:24" ht="15.75">
      <c r="A1207" s="106" t="s">
        <v>1343</v>
      </c>
      <c r="E1207" s="32">
        <f t="shared" si="55"/>
        <v>4805.8</v>
      </c>
      <c r="F1207" s="32">
        <f t="shared" si="56"/>
        <v>3501.5</v>
      </c>
      <c r="G1207" s="32">
        <f t="shared" si="57"/>
        <v>653.1</v>
      </c>
      <c r="H1207" s="32">
        <f t="shared" si="58"/>
        <v>666.90000000000009</v>
      </c>
      <c r="I1207" s="32">
        <f t="shared" si="59"/>
        <v>169.7</v>
      </c>
      <c r="J1207" s="32">
        <f t="shared" si="60"/>
        <v>294.10000000000002</v>
      </c>
      <c r="K1207" s="32">
        <f t="shared" si="61"/>
        <v>0</v>
      </c>
      <c r="L1207" s="32">
        <f t="shared" si="62"/>
        <v>0</v>
      </c>
      <c r="N1207" s="502">
        <f t="shared" si="63"/>
        <v>10091.1</v>
      </c>
      <c r="O1207" s="65">
        <v>10091.099999999999</v>
      </c>
      <c r="P1207" s="72">
        <f t="shared" si="64"/>
        <v>0</v>
      </c>
      <c r="Q1207" s="106"/>
      <c r="R1207" s="106"/>
      <c r="S1207" s="61"/>
      <c r="U1207" s="270"/>
      <c r="V1207" s="61"/>
      <c r="W1207" s="65"/>
      <c r="X1207" s="552"/>
    </row>
    <row r="1208" spans="1:24" ht="15.75">
      <c r="A1208" s="106" t="s">
        <v>1345</v>
      </c>
      <c r="E1208" s="32">
        <f t="shared" si="55"/>
        <v>5887.15</v>
      </c>
      <c r="F1208" s="32">
        <f t="shared" si="56"/>
        <v>2578.4500000000003</v>
      </c>
      <c r="G1208" s="32">
        <f t="shared" si="57"/>
        <v>672.30000000000007</v>
      </c>
      <c r="H1208" s="32">
        <f t="shared" si="58"/>
        <v>493</v>
      </c>
      <c r="I1208" s="32">
        <f t="shared" si="59"/>
        <v>295.39999999999998</v>
      </c>
      <c r="J1208" s="32">
        <f t="shared" si="60"/>
        <v>247.79999999999998</v>
      </c>
      <c r="K1208" s="32">
        <f t="shared" si="61"/>
        <v>0</v>
      </c>
      <c r="L1208" s="32">
        <f t="shared" si="62"/>
        <v>0</v>
      </c>
      <c r="N1208" s="502">
        <f t="shared" si="63"/>
        <v>10174.099999999999</v>
      </c>
      <c r="O1208" s="65">
        <v>10174.099999999999</v>
      </c>
      <c r="P1208" s="72">
        <f t="shared" si="64"/>
        <v>0</v>
      </c>
      <c r="Q1208" s="106"/>
      <c r="R1208" s="106"/>
      <c r="S1208" s="61"/>
      <c r="U1208" s="270"/>
      <c r="V1208" s="61"/>
      <c r="W1208" s="65"/>
      <c r="X1208" s="552"/>
    </row>
    <row r="1209" spans="1:24" ht="15.75">
      <c r="A1209" s="107" t="s">
        <v>2713</v>
      </c>
      <c r="E1209" s="32">
        <f t="shared" si="55"/>
        <v>4537.75</v>
      </c>
      <c r="F1209" s="32">
        <f t="shared" si="56"/>
        <v>3846.25</v>
      </c>
      <c r="G1209" s="32">
        <f t="shared" si="57"/>
        <v>771.30000000000007</v>
      </c>
      <c r="H1209" s="32">
        <f t="shared" si="58"/>
        <v>638.59999999999991</v>
      </c>
      <c r="I1209" s="32">
        <f t="shared" si="59"/>
        <v>287.8</v>
      </c>
      <c r="J1209" s="32">
        <f t="shared" si="60"/>
        <v>182.7</v>
      </c>
      <c r="K1209" s="32">
        <f t="shared" si="61"/>
        <v>0</v>
      </c>
      <c r="L1209" s="32">
        <f t="shared" si="62"/>
        <v>0</v>
      </c>
      <c r="N1209" s="502">
        <f t="shared" si="63"/>
        <v>10264.4</v>
      </c>
      <c r="O1209" s="65">
        <v>10264.400000000001</v>
      </c>
      <c r="P1209" s="72">
        <f t="shared" si="64"/>
        <v>0</v>
      </c>
      <c r="Q1209" s="107"/>
      <c r="R1209" s="107"/>
      <c r="S1209" s="61"/>
      <c r="U1209" s="270"/>
      <c r="V1209" s="61"/>
      <c r="W1209" s="65"/>
      <c r="X1209" s="552"/>
    </row>
    <row r="1210" spans="1:24" ht="15.75">
      <c r="A1210" s="284" t="s">
        <v>3638</v>
      </c>
      <c r="E1210" s="32">
        <f t="shared" si="55"/>
        <v>4955.45</v>
      </c>
      <c r="F1210" s="32">
        <f t="shared" si="56"/>
        <v>3303.45</v>
      </c>
      <c r="G1210" s="32">
        <f t="shared" si="57"/>
        <v>955.19999999999993</v>
      </c>
      <c r="H1210" s="32">
        <f t="shared" si="58"/>
        <v>594</v>
      </c>
      <c r="I1210" s="32">
        <f t="shared" si="59"/>
        <v>254.3</v>
      </c>
      <c r="J1210" s="32">
        <f t="shared" si="60"/>
        <v>216.50000000000003</v>
      </c>
      <c r="K1210" s="32">
        <f t="shared" si="61"/>
        <v>0</v>
      </c>
      <c r="L1210" s="32">
        <f t="shared" si="62"/>
        <v>0</v>
      </c>
      <c r="N1210" s="502">
        <f t="shared" si="63"/>
        <v>10278.9</v>
      </c>
      <c r="O1210" s="65">
        <v>10278.9</v>
      </c>
      <c r="P1210" s="72">
        <f t="shared" si="64"/>
        <v>0</v>
      </c>
      <c r="Q1210" s="284"/>
      <c r="R1210" s="284"/>
      <c r="S1210" s="61"/>
      <c r="U1210" s="270"/>
      <c r="V1210" s="61"/>
      <c r="W1210" s="65"/>
      <c r="X1210" s="552"/>
    </row>
    <row r="1211" spans="1:24" ht="15.75">
      <c r="A1211" s="284" t="s">
        <v>3639</v>
      </c>
      <c r="E1211" s="32">
        <f t="shared" si="55"/>
        <v>6028.3500000000013</v>
      </c>
      <c r="F1211" s="32">
        <f t="shared" si="56"/>
        <v>4222.45</v>
      </c>
      <c r="G1211" s="32">
        <f t="shared" si="57"/>
        <v>854.5</v>
      </c>
      <c r="H1211" s="32">
        <f t="shared" si="58"/>
        <v>552.29999999999995</v>
      </c>
      <c r="I1211" s="32">
        <f t="shared" si="59"/>
        <v>279.89999999999998</v>
      </c>
      <c r="J1211" s="32">
        <f t="shared" si="60"/>
        <v>197</v>
      </c>
      <c r="K1211" s="32">
        <f t="shared" si="61"/>
        <v>0</v>
      </c>
      <c r="L1211" s="32">
        <f t="shared" si="62"/>
        <v>0</v>
      </c>
      <c r="N1211" s="502">
        <f t="shared" si="63"/>
        <v>12134.5</v>
      </c>
      <c r="O1211" s="65">
        <v>12134.500000000002</v>
      </c>
      <c r="P1211" s="72">
        <f t="shared" si="64"/>
        <v>0</v>
      </c>
      <c r="Q1211" s="284"/>
      <c r="R1211" s="284"/>
      <c r="S1211" s="61"/>
      <c r="U1211" s="270"/>
      <c r="V1211" s="61"/>
      <c r="W1211" s="65"/>
      <c r="X1211" s="552"/>
    </row>
    <row r="1212" spans="1:24" ht="15.75">
      <c r="A1212" s="107" t="s">
        <v>2198</v>
      </c>
      <c r="E1212" s="32">
        <f t="shared" si="55"/>
        <v>2802.25</v>
      </c>
      <c r="F1212" s="32">
        <f t="shared" si="56"/>
        <v>3685.45</v>
      </c>
      <c r="G1212" s="32">
        <f t="shared" si="57"/>
        <v>723</v>
      </c>
      <c r="H1212" s="32">
        <f t="shared" si="58"/>
        <v>538.90000000000009</v>
      </c>
      <c r="I1212" s="32">
        <f t="shared" si="59"/>
        <v>117.8</v>
      </c>
      <c r="J1212" s="32">
        <f t="shared" si="60"/>
        <v>176.7</v>
      </c>
      <c r="K1212" s="32">
        <f t="shared" si="61"/>
        <v>0</v>
      </c>
      <c r="L1212" s="32">
        <f t="shared" si="62"/>
        <v>0</v>
      </c>
      <c r="N1212" s="502">
        <f t="shared" si="63"/>
        <v>8044.1</v>
      </c>
      <c r="O1212" s="65">
        <v>8044.1000000000013</v>
      </c>
      <c r="P1212" s="72">
        <f t="shared" si="64"/>
        <v>0</v>
      </c>
      <c r="Q1212" s="107"/>
      <c r="R1212" s="107"/>
      <c r="S1212" s="61"/>
      <c r="U1212" s="270"/>
      <c r="V1212" s="61"/>
      <c r="W1212" s="65"/>
      <c r="X1212" s="552"/>
    </row>
    <row r="1213" spans="1:24" ht="15.75">
      <c r="A1213" s="107" t="s">
        <v>651</v>
      </c>
      <c r="E1213" s="32">
        <f t="shared" si="55"/>
        <v>5038.8999999999996</v>
      </c>
      <c r="F1213" s="32">
        <f t="shared" si="56"/>
        <v>4166.8</v>
      </c>
      <c r="G1213" s="32">
        <f t="shared" si="57"/>
        <v>712.69999999999993</v>
      </c>
      <c r="H1213" s="32">
        <f t="shared" si="58"/>
        <v>669.1</v>
      </c>
      <c r="I1213" s="32">
        <f t="shared" si="59"/>
        <v>173.2</v>
      </c>
      <c r="J1213" s="32">
        <f t="shared" si="60"/>
        <v>189</v>
      </c>
      <c r="K1213" s="32">
        <f t="shared" si="61"/>
        <v>0</v>
      </c>
      <c r="L1213" s="32">
        <f t="shared" si="62"/>
        <v>0</v>
      </c>
      <c r="N1213" s="502">
        <f t="shared" si="63"/>
        <v>10949.700000000003</v>
      </c>
      <c r="O1213" s="65">
        <v>10949.700000000004</v>
      </c>
      <c r="P1213" s="72">
        <f t="shared" si="64"/>
        <v>0</v>
      </c>
      <c r="Q1213" s="107"/>
      <c r="R1213" s="107"/>
      <c r="S1213" s="61"/>
      <c r="U1213" s="270"/>
      <c r="V1213" s="61"/>
      <c r="W1213" s="65"/>
      <c r="X1213" s="552"/>
    </row>
    <row r="1214" spans="1:24" ht="15.75">
      <c r="A1214" s="107" t="s">
        <v>682</v>
      </c>
      <c r="E1214" s="32">
        <f t="shared" si="55"/>
        <v>4156.5999999999995</v>
      </c>
      <c r="F1214" s="32">
        <f t="shared" si="56"/>
        <v>3775.7</v>
      </c>
      <c r="G1214" s="32">
        <f t="shared" si="57"/>
        <v>466.5</v>
      </c>
      <c r="H1214" s="32">
        <f t="shared" si="58"/>
        <v>546</v>
      </c>
      <c r="I1214" s="32">
        <f t="shared" si="59"/>
        <v>173.1</v>
      </c>
      <c r="J1214" s="32">
        <f t="shared" si="60"/>
        <v>228.39999999999998</v>
      </c>
      <c r="K1214" s="32">
        <f t="shared" si="61"/>
        <v>4.5</v>
      </c>
      <c r="L1214" s="32">
        <f t="shared" si="62"/>
        <v>0</v>
      </c>
      <c r="N1214" s="502">
        <f t="shared" si="63"/>
        <v>9350.7999999999993</v>
      </c>
      <c r="O1214" s="65">
        <v>9350.7999999999993</v>
      </c>
      <c r="P1214" s="72">
        <f t="shared" si="64"/>
        <v>0</v>
      </c>
      <c r="Q1214" s="107"/>
      <c r="R1214" s="107"/>
      <c r="S1214" s="61"/>
      <c r="U1214" s="270"/>
      <c r="V1214" s="61"/>
      <c r="W1214" s="65"/>
      <c r="X1214" s="552"/>
    </row>
    <row r="1215" spans="1:24" ht="15.75">
      <c r="A1215" s="107" t="s">
        <v>2708</v>
      </c>
      <c r="E1215" s="32">
        <f t="shared" si="55"/>
        <v>4400.95</v>
      </c>
      <c r="F1215" s="32">
        <f t="shared" si="56"/>
        <v>4294.45</v>
      </c>
      <c r="G1215" s="32">
        <f t="shared" si="57"/>
        <v>776.90000000000009</v>
      </c>
      <c r="H1215" s="32">
        <f t="shared" si="58"/>
        <v>511.80000000000007</v>
      </c>
      <c r="I1215" s="32">
        <f t="shared" si="59"/>
        <v>225</v>
      </c>
      <c r="J1215" s="32">
        <f t="shared" si="60"/>
        <v>249.6</v>
      </c>
      <c r="K1215" s="32">
        <f t="shared" si="61"/>
        <v>0</v>
      </c>
      <c r="L1215" s="32">
        <f t="shared" si="62"/>
        <v>0</v>
      </c>
      <c r="N1215" s="502">
        <f t="shared" si="63"/>
        <v>10458.699999999999</v>
      </c>
      <c r="O1215" s="65">
        <v>10458.700000000001</v>
      </c>
      <c r="P1215" s="72">
        <f t="shared" si="64"/>
        <v>0</v>
      </c>
      <c r="Q1215" s="107"/>
      <c r="R1215" s="107"/>
      <c r="S1215" s="61"/>
      <c r="U1215" s="270"/>
      <c r="V1215" s="61"/>
      <c r="W1215" s="65"/>
      <c r="X1215" s="552"/>
    </row>
    <row r="1216" spans="1:24" ht="15.75">
      <c r="A1216" s="107" t="s">
        <v>2734</v>
      </c>
      <c r="E1216" s="32">
        <f t="shared" si="55"/>
        <v>5358.5999999999995</v>
      </c>
      <c r="F1216" s="32">
        <f t="shared" si="56"/>
        <v>2976.9999999999995</v>
      </c>
      <c r="G1216" s="32">
        <f t="shared" si="57"/>
        <v>660.4</v>
      </c>
      <c r="H1216" s="32">
        <f t="shared" si="58"/>
        <v>466.29999999999995</v>
      </c>
      <c r="I1216" s="32">
        <f t="shared" si="59"/>
        <v>292.60000000000002</v>
      </c>
      <c r="J1216" s="32">
        <f t="shared" si="60"/>
        <v>215.4</v>
      </c>
      <c r="K1216" s="32">
        <f t="shared" si="61"/>
        <v>15</v>
      </c>
      <c r="L1216" s="32">
        <f t="shared" si="62"/>
        <v>0</v>
      </c>
      <c r="N1216" s="502">
        <f t="shared" si="63"/>
        <v>9985.2999999999975</v>
      </c>
      <c r="O1216" s="65">
        <v>9985.3000000000011</v>
      </c>
      <c r="P1216" s="72">
        <f t="shared" si="64"/>
        <v>0</v>
      </c>
      <c r="Q1216" s="107"/>
      <c r="R1216" s="107"/>
      <c r="S1216" s="61"/>
      <c r="U1216" s="270"/>
      <c r="V1216" s="61"/>
      <c r="W1216" s="65"/>
      <c r="X1216" s="552"/>
    </row>
    <row r="1217" spans="1:24" ht="15.75">
      <c r="A1217" s="284" t="s">
        <v>3640</v>
      </c>
      <c r="E1217" s="32">
        <f t="shared" si="55"/>
        <v>5364.4</v>
      </c>
      <c r="F1217" s="32">
        <f t="shared" si="56"/>
        <v>1630.3</v>
      </c>
      <c r="G1217" s="32">
        <f t="shared" si="57"/>
        <v>588.6</v>
      </c>
      <c r="H1217" s="32">
        <f t="shared" si="58"/>
        <v>402.20000000000005</v>
      </c>
      <c r="I1217" s="32">
        <f t="shared" si="59"/>
        <v>167.6</v>
      </c>
      <c r="J1217" s="32">
        <f t="shared" si="60"/>
        <v>93.9</v>
      </c>
      <c r="K1217" s="32">
        <f t="shared" si="61"/>
        <v>0</v>
      </c>
      <c r="L1217" s="32">
        <f t="shared" si="62"/>
        <v>0</v>
      </c>
      <c r="N1217" s="502">
        <f t="shared" si="63"/>
        <v>8247</v>
      </c>
      <c r="O1217" s="65">
        <v>8246.9999999999964</v>
      </c>
      <c r="P1217" s="72">
        <f t="shared" si="64"/>
        <v>0</v>
      </c>
      <c r="Q1217" s="284"/>
      <c r="R1217" s="284"/>
      <c r="S1217" s="61"/>
      <c r="U1217" s="270"/>
      <c r="V1217" s="61"/>
      <c r="W1217" s="65"/>
      <c r="X1217" s="552"/>
    </row>
    <row r="1218" spans="1:24" ht="15.75">
      <c r="A1218" s="284" t="s">
        <v>3641</v>
      </c>
      <c r="E1218" s="32">
        <f t="shared" si="55"/>
        <v>4585.9000000000005</v>
      </c>
      <c r="F1218" s="32">
        <f t="shared" si="56"/>
        <v>3287.6499999999996</v>
      </c>
      <c r="G1218" s="32">
        <f t="shared" si="57"/>
        <v>682.59999999999991</v>
      </c>
      <c r="H1218" s="32">
        <f t="shared" si="58"/>
        <v>505.7</v>
      </c>
      <c r="I1218" s="32">
        <f t="shared" si="59"/>
        <v>298.90000000000003</v>
      </c>
      <c r="J1218" s="32">
        <f t="shared" si="60"/>
        <v>291.10000000000002</v>
      </c>
      <c r="K1218" s="32">
        <f t="shared" si="61"/>
        <v>0</v>
      </c>
      <c r="L1218" s="32">
        <f t="shared" si="62"/>
        <v>0</v>
      </c>
      <c r="N1218" s="502">
        <f t="shared" si="63"/>
        <v>9651.85</v>
      </c>
      <c r="O1218" s="65">
        <v>9651.85</v>
      </c>
      <c r="P1218" s="72">
        <f t="shared" si="64"/>
        <v>0</v>
      </c>
      <c r="Q1218" s="284"/>
      <c r="R1218" s="284"/>
      <c r="S1218" s="61"/>
      <c r="U1218" s="270"/>
      <c r="V1218" s="61"/>
      <c r="W1218" s="65"/>
      <c r="X1218" s="552"/>
    </row>
    <row r="1219" spans="1:24" ht="15.75">
      <c r="A1219" s="107" t="s">
        <v>154</v>
      </c>
      <c r="E1219" s="32">
        <f t="shared" si="55"/>
        <v>4443.45</v>
      </c>
      <c r="F1219" s="32">
        <f t="shared" si="56"/>
        <v>4889.75</v>
      </c>
      <c r="G1219" s="32">
        <f t="shared" si="57"/>
        <v>769.2</v>
      </c>
      <c r="H1219" s="32">
        <f t="shared" si="58"/>
        <v>594.69999999999993</v>
      </c>
      <c r="I1219" s="32">
        <f t="shared" si="59"/>
        <v>218.75</v>
      </c>
      <c r="J1219" s="32">
        <f t="shared" si="60"/>
        <v>171.4</v>
      </c>
      <c r="K1219" s="32">
        <f t="shared" si="61"/>
        <v>0</v>
      </c>
      <c r="L1219" s="32">
        <f t="shared" si="62"/>
        <v>0</v>
      </c>
      <c r="N1219" s="502">
        <f t="shared" si="63"/>
        <v>11087.250000000002</v>
      </c>
      <c r="O1219" s="65">
        <v>11087.249999999998</v>
      </c>
      <c r="P1219" s="72">
        <f t="shared" si="64"/>
        <v>0</v>
      </c>
      <c r="Q1219" s="107"/>
      <c r="R1219" s="107"/>
      <c r="S1219" s="61"/>
      <c r="U1219" s="270"/>
      <c r="V1219" s="61"/>
      <c r="W1219" s="65"/>
      <c r="X1219" s="552"/>
    </row>
    <row r="1220" spans="1:24" ht="15.75">
      <c r="A1220" s="107" t="s">
        <v>2210</v>
      </c>
      <c r="E1220" s="32">
        <f t="shared" si="55"/>
        <v>5774.7</v>
      </c>
      <c r="F1220" s="32">
        <f t="shared" si="56"/>
        <v>3143.7000000000003</v>
      </c>
      <c r="G1220" s="32">
        <f t="shared" si="57"/>
        <v>891.9</v>
      </c>
      <c r="H1220" s="32">
        <f t="shared" si="58"/>
        <v>554.79999999999995</v>
      </c>
      <c r="I1220" s="32">
        <f t="shared" si="59"/>
        <v>344.84999999999997</v>
      </c>
      <c r="J1220" s="32">
        <f t="shared" si="60"/>
        <v>156</v>
      </c>
      <c r="K1220" s="32">
        <f t="shared" si="61"/>
        <v>0</v>
      </c>
      <c r="L1220" s="32">
        <f t="shared" si="62"/>
        <v>0</v>
      </c>
      <c r="N1220" s="502">
        <f t="shared" si="63"/>
        <v>10865.949999999999</v>
      </c>
      <c r="O1220" s="65">
        <v>10865.949999999999</v>
      </c>
      <c r="P1220" s="72">
        <f t="shared" si="64"/>
        <v>0</v>
      </c>
      <c r="Q1220" s="107"/>
      <c r="R1220" s="107"/>
      <c r="S1220" s="61"/>
      <c r="U1220" s="270"/>
      <c r="V1220" s="61"/>
      <c r="W1220" s="65"/>
      <c r="X1220" s="552"/>
    </row>
    <row r="1221" spans="1:24" ht="15.75">
      <c r="A1221" s="107" t="s">
        <v>669</v>
      </c>
      <c r="E1221" s="32">
        <f t="shared" si="55"/>
        <v>3982.85</v>
      </c>
      <c r="F1221" s="32">
        <f t="shared" si="56"/>
        <v>3481.6500000000005</v>
      </c>
      <c r="G1221" s="32">
        <f t="shared" si="57"/>
        <v>824.9</v>
      </c>
      <c r="H1221" s="32">
        <f t="shared" si="58"/>
        <v>594.79999999999995</v>
      </c>
      <c r="I1221" s="32">
        <f t="shared" si="59"/>
        <v>172</v>
      </c>
      <c r="J1221" s="32">
        <f t="shared" si="60"/>
        <v>225.49999999999997</v>
      </c>
      <c r="K1221" s="32">
        <f t="shared" si="61"/>
        <v>7.8000000000000007</v>
      </c>
      <c r="L1221" s="32">
        <f t="shared" si="62"/>
        <v>0</v>
      </c>
      <c r="N1221" s="502">
        <f t="shared" si="63"/>
        <v>9289.4999999999982</v>
      </c>
      <c r="O1221" s="65">
        <v>9289.5000000000018</v>
      </c>
      <c r="P1221" s="72">
        <f t="shared" si="64"/>
        <v>0</v>
      </c>
      <c r="Q1221" s="107"/>
      <c r="R1221" s="107"/>
      <c r="S1221" s="61"/>
      <c r="U1221" s="270"/>
      <c r="V1221" s="61"/>
      <c r="W1221" s="65"/>
      <c r="X1221" s="552"/>
    </row>
    <row r="1222" spans="1:24" ht="15.75">
      <c r="A1222" s="107" t="s">
        <v>2723</v>
      </c>
      <c r="E1222" s="32">
        <f t="shared" si="55"/>
        <v>5133.3999999999996</v>
      </c>
      <c r="F1222" s="32">
        <f t="shared" si="56"/>
        <v>4205.1000000000004</v>
      </c>
      <c r="G1222" s="32">
        <f t="shared" si="57"/>
        <v>871.99999999999989</v>
      </c>
      <c r="H1222" s="32">
        <f t="shared" si="58"/>
        <v>734.9</v>
      </c>
      <c r="I1222" s="32">
        <f t="shared" si="59"/>
        <v>190.7</v>
      </c>
      <c r="J1222" s="32">
        <f t="shared" si="60"/>
        <v>165.3</v>
      </c>
      <c r="K1222" s="32">
        <f t="shared" si="61"/>
        <v>0</v>
      </c>
      <c r="L1222" s="32">
        <f t="shared" si="62"/>
        <v>0</v>
      </c>
      <c r="N1222" s="502">
        <f t="shared" si="63"/>
        <v>11301.4</v>
      </c>
      <c r="O1222" s="65">
        <v>11301.400000000003</v>
      </c>
      <c r="P1222" s="72">
        <f t="shared" si="64"/>
        <v>0</v>
      </c>
      <c r="Q1222" s="107"/>
      <c r="R1222" s="107"/>
      <c r="S1222" s="61"/>
      <c r="U1222" s="270"/>
      <c r="V1222" s="61"/>
      <c r="W1222" s="65"/>
      <c r="X1222" s="552"/>
    </row>
    <row r="1223" spans="1:24" ht="15.75">
      <c r="A1223" s="284" t="s">
        <v>142</v>
      </c>
      <c r="E1223" s="32">
        <f t="shared" si="55"/>
        <v>5122.4999999999991</v>
      </c>
      <c r="F1223" s="32">
        <f t="shared" si="56"/>
        <v>4324.55</v>
      </c>
      <c r="G1223" s="32">
        <f t="shared" si="57"/>
        <v>820.6</v>
      </c>
      <c r="H1223" s="32">
        <f t="shared" si="58"/>
        <v>687.2</v>
      </c>
      <c r="I1223" s="32">
        <f t="shared" si="59"/>
        <v>143.20000000000002</v>
      </c>
      <c r="J1223" s="32">
        <f t="shared" si="60"/>
        <v>169.3</v>
      </c>
      <c r="K1223" s="32">
        <f t="shared" si="61"/>
        <v>0</v>
      </c>
      <c r="L1223" s="32">
        <f t="shared" si="62"/>
        <v>0</v>
      </c>
      <c r="N1223" s="502">
        <f t="shared" si="63"/>
        <v>11267.35</v>
      </c>
      <c r="O1223" s="65">
        <v>11267.349999999999</v>
      </c>
      <c r="P1223" s="72">
        <f t="shared" si="64"/>
        <v>0</v>
      </c>
      <c r="Q1223" s="284"/>
      <c r="R1223" s="284"/>
      <c r="S1223" s="61"/>
      <c r="U1223" s="270"/>
      <c r="V1223" s="61"/>
      <c r="W1223" s="65"/>
      <c r="X1223" s="552"/>
    </row>
    <row r="1224" spans="1:24" ht="15.75">
      <c r="A1224" s="106" t="s">
        <v>1349</v>
      </c>
      <c r="E1224" s="32">
        <f t="shared" si="55"/>
        <v>5499.8</v>
      </c>
      <c r="F1224" s="32">
        <f t="shared" si="56"/>
        <v>3586.1000000000004</v>
      </c>
      <c r="G1224" s="32">
        <f t="shared" si="57"/>
        <v>735.7</v>
      </c>
      <c r="H1224" s="32">
        <f t="shared" si="58"/>
        <v>624.1</v>
      </c>
      <c r="I1224" s="32">
        <f t="shared" si="59"/>
        <v>251.60000000000002</v>
      </c>
      <c r="J1224" s="32">
        <f t="shared" si="60"/>
        <v>199.79999999999998</v>
      </c>
      <c r="K1224" s="32">
        <f t="shared" si="61"/>
        <v>0</v>
      </c>
      <c r="L1224" s="32">
        <f t="shared" si="62"/>
        <v>0</v>
      </c>
      <c r="N1224" s="502">
        <f t="shared" si="63"/>
        <v>10897.100000000002</v>
      </c>
      <c r="O1224" s="65">
        <v>10897.100000000004</v>
      </c>
      <c r="P1224" s="72">
        <f t="shared" si="64"/>
        <v>0</v>
      </c>
      <c r="Q1224" s="106"/>
      <c r="R1224" s="106"/>
      <c r="S1224" s="61"/>
      <c r="U1224" s="270"/>
      <c r="V1224" s="61"/>
      <c r="W1224" s="65"/>
      <c r="X1224" s="552"/>
    </row>
    <row r="1225" spans="1:24" ht="15.75">
      <c r="A1225" s="107" t="s">
        <v>683</v>
      </c>
      <c r="E1225" s="32">
        <f t="shared" ref="E1225:E1256" si="65">D101</f>
        <v>3941.8999999999992</v>
      </c>
      <c r="F1225" s="32">
        <f t="shared" ref="F1225:F1256" si="66">D241</f>
        <v>4256.5999999999995</v>
      </c>
      <c r="G1225" s="32">
        <f t="shared" ref="G1225:G1256" si="67">D381</f>
        <v>653.19999999999993</v>
      </c>
      <c r="H1225" s="32">
        <f t="shared" ref="H1225:H1256" si="68">D521</f>
        <v>820.8</v>
      </c>
      <c r="I1225" s="32">
        <f t="shared" ref="I1225:I1256" si="69">D661</f>
        <v>194.3</v>
      </c>
      <c r="J1225" s="32">
        <f t="shared" ref="J1225:J1256" si="70">D801</f>
        <v>164.8</v>
      </c>
      <c r="K1225" s="32">
        <f t="shared" ref="K1225:K1256" si="71">D941</f>
        <v>0</v>
      </c>
      <c r="L1225" s="32">
        <f t="shared" ref="L1225:L1256" si="72">D1081</f>
        <v>0</v>
      </c>
      <c r="N1225" s="502">
        <f t="shared" ref="N1225:N1256" si="73">SUM(E1225:L1225)</f>
        <v>10031.599999999997</v>
      </c>
      <c r="O1225" s="65">
        <v>10031.6</v>
      </c>
      <c r="P1225" s="72">
        <f t="shared" ref="P1225:P1256" si="74">N1225-O1225</f>
        <v>0</v>
      </c>
      <c r="Q1225" s="107"/>
      <c r="R1225" s="107"/>
      <c r="S1225" s="61"/>
      <c r="U1225" s="270"/>
      <c r="V1225" s="61"/>
      <c r="W1225" s="65"/>
      <c r="X1225" s="552"/>
    </row>
    <row r="1226" spans="1:24" ht="15.75">
      <c r="A1226" s="107" t="s">
        <v>2724</v>
      </c>
      <c r="E1226" s="32">
        <f t="shared" si="65"/>
        <v>6342.4000000000005</v>
      </c>
      <c r="F1226" s="32">
        <f t="shared" si="66"/>
        <v>3039.3</v>
      </c>
      <c r="G1226" s="32">
        <f t="shared" si="67"/>
        <v>1167.8</v>
      </c>
      <c r="H1226" s="32">
        <f t="shared" si="68"/>
        <v>397.80000000000007</v>
      </c>
      <c r="I1226" s="32">
        <f t="shared" si="69"/>
        <v>349.39999999999992</v>
      </c>
      <c r="J1226" s="32">
        <f t="shared" si="70"/>
        <v>139.70000000000002</v>
      </c>
      <c r="K1226" s="32">
        <f t="shared" si="71"/>
        <v>0</v>
      </c>
      <c r="L1226" s="32">
        <f t="shared" si="72"/>
        <v>0</v>
      </c>
      <c r="N1226" s="502">
        <f t="shared" si="73"/>
        <v>11436.4</v>
      </c>
      <c r="O1226" s="65">
        <v>11436.399999999996</v>
      </c>
      <c r="P1226" s="72">
        <f t="shared" si="74"/>
        <v>0</v>
      </c>
      <c r="Q1226" s="107"/>
      <c r="R1226" s="107"/>
      <c r="S1226" s="61"/>
      <c r="U1226" s="270"/>
      <c r="V1226" s="61"/>
      <c r="W1226" s="65"/>
      <c r="X1226" s="552"/>
    </row>
    <row r="1227" spans="1:24" ht="15.75">
      <c r="A1227" s="284" t="s">
        <v>3642</v>
      </c>
      <c r="E1227" s="32">
        <f t="shared" si="65"/>
        <v>5071.3</v>
      </c>
      <c r="F1227" s="32">
        <f t="shared" si="66"/>
        <v>2279.1000000000004</v>
      </c>
      <c r="G1227" s="32">
        <f t="shared" si="67"/>
        <v>574.6</v>
      </c>
      <c r="H1227" s="32">
        <f t="shared" si="68"/>
        <v>525.20000000000005</v>
      </c>
      <c r="I1227" s="32">
        <f t="shared" si="69"/>
        <v>95</v>
      </c>
      <c r="J1227" s="32">
        <f t="shared" si="70"/>
        <v>125.00000000000001</v>
      </c>
      <c r="K1227" s="32">
        <f t="shared" si="71"/>
        <v>22.5</v>
      </c>
      <c r="L1227" s="32">
        <f t="shared" si="72"/>
        <v>0</v>
      </c>
      <c r="N1227" s="502">
        <f t="shared" si="73"/>
        <v>8692.7000000000007</v>
      </c>
      <c r="O1227" s="65">
        <v>8692.7000000000007</v>
      </c>
      <c r="P1227" s="72">
        <f t="shared" si="74"/>
        <v>0</v>
      </c>
      <c r="Q1227" s="284"/>
      <c r="R1227" s="284"/>
      <c r="S1227" s="61"/>
      <c r="U1227" s="270"/>
      <c r="V1227" s="61"/>
      <c r="W1227" s="65"/>
      <c r="X1227" s="552"/>
    </row>
    <row r="1228" spans="1:24" ht="15.75">
      <c r="A1228" s="285" t="s">
        <v>1690</v>
      </c>
      <c r="E1228" s="32">
        <f t="shared" si="65"/>
        <v>3987.4999999999995</v>
      </c>
      <c r="F1228" s="32">
        <f t="shared" si="66"/>
        <v>2259.85</v>
      </c>
      <c r="G1228" s="32">
        <f t="shared" si="67"/>
        <v>501.40000000000003</v>
      </c>
      <c r="H1228" s="32">
        <f t="shared" si="68"/>
        <v>501</v>
      </c>
      <c r="I1228" s="32">
        <f t="shared" si="69"/>
        <v>162.39999999999998</v>
      </c>
      <c r="J1228" s="32">
        <f t="shared" si="70"/>
        <v>99.3</v>
      </c>
      <c r="K1228" s="32">
        <f t="shared" si="71"/>
        <v>0</v>
      </c>
      <c r="L1228" s="32">
        <f t="shared" si="72"/>
        <v>0</v>
      </c>
      <c r="N1228" s="502">
        <f t="shared" si="73"/>
        <v>7511.4499999999989</v>
      </c>
      <c r="O1228" s="65">
        <v>7511.4500000000007</v>
      </c>
      <c r="P1228" s="72">
        <f t="shared" si="74"/>
        <v>0</v>
      </c>
      <c r="Q1228" s="285"/>
      <c r="R1228" s="285"/>
      <c r="S1228" s="61"/>
      <c r="U1228" s="270"/>
      <c r="V1228" s="61"/>
      <c r="W1228" s="65"/>
      <c r="X1228" s="552"/>
    </row>
    <row r="1229" spans="1:24" ht="15.75">
      <c r="A1229" s="107" t="s">
        <v>654</v>
      </c>
      <c r="E1229" s="32">
        <f t="shared" si="65"/>
        <v>4752.3</v>
      </c>
      <c r="F1229" s="32">
        <f t="shared" si="66"/>
        <v>4551.0999999999995</v>
      </c>
      <c r="G1229" s="32">
        <f t="shared" si="67"/>
        <v>861.09999999999991</v>
      </c>
      <c r="H1229" s="32">
        <f t="shared" si="68"/>
        <v>447</v>
      </c>
      <c r="I1229" s="32">
        <f t="shared" si="69"/>
        <v>168.79999999999998</v>
      </c>
      <c r="J1229" s="32">
        <f t="shared" si="70"/>
        <v>133.9</v>
      </c>
      <c r="K1229" s="32">
        <f t="shared" si="71"/>
        <v>0</v>
      </c>
      <c r="L1229" s="32">
        <f t="shared" si="72"/>
        <v>0</v>
      </c>
      <c r="N1229" s="502">
        <f t="shared" si="73"/>
        <v>10914.199999999999</v>
      </c>
      <c r="O1229" s="65">
        <v>10914.199999999995</v>
      </c>
      <c r="P1229" s="72">
        <f t="shared" si="74"/>
        <v>0</v>
      </c>
      <c r="Q1229" s="107"/>
      <c r="R1229" s="107"/>
      <c r="S1229" s="61"/>
      <c r="U1229" s="270"/>
      <c r="V1229" s="61"/>
      <c r="W1229" s="65"/>
      <c r="X1229" s="552"/>
    </row>
    <row r="1230" spans="1:24" ht="15.75">
      <c r="A1230" s="107" t="s">
        <v>653</v>
      </c>
      <c r="E1230" s="32">
        <f t="shared" si="65"/>
        <v>4259.1000000000004</v>
      </c>
      <c r="F1230" s="32">
        <f t="shared" si="66"/>
        <v>5094.7999999999993</v>
      </c>
      <c r="G1230" s="32">
        <f t="shared" si="67"/>
        <v>638.29999999999995</v>
      </c>
      <c r="H1230" s="32">
        <f t="shared" si="68"/>
        <v>718.09999999999991</v>
      </c>
      <c r="I1230" s="32">
        <f t="shared" si="69"/>
        <v>142.30000000000001</v>
      </c>
      <c r="J1230" s="32">
        <f t="shared" si="70"/>
        <v>184.9</v>
      </c>
      <c r="K1230" s="32">
        <f t="shared" si="71"/>
        <v>0</v>
      </c>
      <c r="L1230" s="32">
        <f t="shared" si="72"/>
        <v>0</v>
      </c>
      <c r="N1230" s="502">
        <f t="shared" si="73"/>
        <v>11037.499999999998</v>
      </c>
      <c r="O1230" s="65">
        <v>11037.5</v>
      </c>
      <c r="P1230" s="72">
        <f t="shared" si="74"/>
        <v>0</v>
      </c>
      <c r="Q1230" s="107"/>
      <c r="R1230" s="107"/>
      <c r="S1230" s="61"/>
      <c r="U1230" s="270"/>
      <c r="V1230" s="61"/>
      <c r="W1230" s="65"/>
      <c r="X1230" s="552"/>
    </row>
    <row r="1231" spans="1:24" ht="15.75">
      <c r="A1231" s="285" t="s">
        <v>1753</v>
      </c>
      <c r="E1231" s="32">
        <f t="shared" si="65"/>
        <v>3894.55</v>
      </c>
      <c r="F1231" s="32">
        <f t="shared" si="66"/>
        <v>3919.9500000000003</v>
      </c>
      <c r="G1231" s="32">
        <f t="shared" si="67"/>
        <v>538</v>
      </c>
      <c r="H1231" s="32">
        <f t="shared" si="68"/>
        <v>543.19999999999993</v>
      </c>
      <c r="I1231" s="32">
        <f t="shared" si="69"/>
        <v>145</v>
      </c>
      <c r="J1231" s="32">
        <f t="shared" si="70"/>
        <v>182.7</v>
      </c>
      <c r="K1231" s="32">
        <f t="shared" si="71"/>
        <v>0</v>
      </c>
      <c r="L1231" s="32">
        <f t="shared" si="72"/>
        <v>0</v>
      </c>
      <c r="N1231" s="502">
        <f t="shared" si="73"/>
        <v>9223.4000000000015</v>
      </c>
      <c r="O1231" s="65">
        <v>9223.3999999999978</v>
      </c>
      <c r="P1231" s="72">
        <f t="shared" si="74"/>
        <v>0</v>
      </c>
      <c r="Q1231" s="285"/>
      <c r="R1231" s="285"/>
      <c r="S1231" s="61"/>
      <c r="U1231" s="270"/>
      <c r="V1231" s="61"/>
      <c r="W1231" s="65"/>
      <c r="X1231" s="552"/>
    </row>
    <row r="1232" spans="1:24" ht="15.75">
      <c r="A1232" s="107" t="s">
        <v>638</v>
      </c>
      <c r="E1232" s="32">
        <f t="shared" si="65"/>
        <v>4953.6000000000004</v>
      </c>
      <c r="F1232" s="32">
        <f t="shared" si="66"/>
        <v>3796.8</v>
      </c>
      <c r="G1232" s="32">
        <f t="shared" si="67"/>
        <v>914.60000000000014</v>
      </c>
      <c r="H1232" s="32">
        <f t="shared" si="68"/>
        <v>570.90000000000009</v>
      </c>
      <c r="I1232" s="32">
        <f t="shared" si="69"/>
        <v>261.59999999999997</v>
      </c>
      <c r="J1232" s="32">
        <f t="shared" si="70"/>
        <v>62.800000000000011</v>
      </c>
      <c r="K1232" s="32">
        <f t="shared" si="71"/>
        <v>0</v>
      </c>
      <c r="L1232" s="32">
        <f t="shared" si="72"/>
        <v>0</v>
      </c>
      <c r="N1232" s="502">
        <f t="shared" si="73"/>
        <v>10560.300000000001</v>
      </c>
      <c r="O1232" s="65">
        <v>10560.300000000007</v>
      </c>
      <c r="P1232" s="72">
        <f t="shared" si="74"/>
        <v>0</v>
      </c>
      <c r="Q1232" s="107"/>
      <c r="R1232" s="107"/>
      <c r="S1232" s="61"/>
      <c r="U1232" s="270"/>
      <c r="V1232" s="61"/>
      <c r="W1232" s="65"/>
      <c r="X1232" s="552"/>
    </row>
    <row r="1233" spans="1:24" ht="15.75">
      <c r="A1233" s="285" t="s">
        <v>1649</v>
      </c>
      <c r="E1233" s="32">
        <f t="shared" si="65"/>
        <v>4423.5</v>
      </c>
      <c r="F1233" s="32">
        <f t="shared" si="66"/>
        <v>3980.4500000000003</v>
      </c>
      <c r="G1233" s="32">
        <f t="shared" si="67"/>
        <v>758.8</v>
      </c>
      <c r="H1233" s="32">
        <f t="shared" si="68"/>
        <v>265.39999999999998</v>
      </c>
      <c r="I1233" s="32">
        <f t="shared" si="69"/>
        <v>52</v>
      </c>
      <c r="J1233" s="32">
        <f t="shared" si="70"/>
        <v>209.04999999999998</v>
      </c>
      <c r="K1233" s="32">
        <f t="shared" si="71"/>
        <v>0</v>
      </c>
      <c r="L1233" s="32">
        <f t="shared" si="72"/>
        <v>0</v>
      </c>
      <c r="N1233" s="502">
        <f t="shared" si="73"/>
        <v>9689.1999999999989</v>
      </c>
      <c r="O1233" s="65">
        <v>9689.2000000000007</v>
      </c>
      <c r="P1233" s="72">
        <f t="shared" si="74"/>
        <v>0</v>
      </c>
      <c r="Q1233" s="285"/>
      <c r="R1233" s="285"/>
      <c r="S1233" s="61"/>
      <c r="U1233" s="270"/>
      <c r="V1233" s="61"/>
      <c r="W1233" s="65"/>
      <c r="X1233" s="552"/>
    </row>
    <row r="1234" spans="1:24" ht="15.75">
      <c r="A1234" s="107" t="s">
        <v>2714</v>
      </c>
      <c r="E1234" s="32">
        <f t="shared" si="65"/>
        <v>4296.3999999999996</v>
      </c>
      <c r="F1234" s="32">
        <f t="shared" si="66"/>
        <v>3047.8</v>
      </c>
      <c r="G1234" s="32">
        <f t="shared" si="67"/>
        <v>451.40000000000003</v>
      </c>
      <c r="H1234" s="32">
        <f t="shared" si="68"/>
        <v>557</v>
      </c>
      <c r="I1234" s="32">
        <f t="shared" si="69"/>
        <v>144.19999999999999</v>
      </c>
      <c r="J1234" s="32">
        <f t="shared" si="70"/>
        <v>102.2</v>
      </c>
      <c r="K1234" s="32">
        <f t="shared" si="71"/>
        <v>0</v>
      </c>
      <c r="L1234" s="32">
        <f t="shared" si="72"/>
        <v>0</v>
      </c>
      <c r="N1234" s="502">
        <f t="shared" si="73"/>
        <v>8599</v>
      </c>
      <c r="O1234" s="65">
        <v>8599.0000000000018</v>
      </c>
      <c r="P1234" s="72">
        <f t="shared" si="74"/>
        <v>0</v>
      </c>
      <c r="Q1234" s="107"/>
      <c r="R1234" s="107"/>
      <c r="S1234" s="61"/>
      <c r="U1234" s="270"/>
      <c r="V1234" s="61"/>
      <c r="W1234" s="65"/>
      <c r="X1234" s="552"/>
    </row>
    <row r="1235" spans="1:24" ht="15.75">
      <c r="A1235" s="107" t="s">
        <v>2832</v>
      </c>
      <c r="E1235" s="32">
        <f t="shared" si="65"/>
        <v>4413.3</v>
      </c>
      <c r="F1235" s="32">
        <f t="shared" si="66"/>
        <v>3194</v>
      </c>
      <c r="G1235" s="32">
        <f t="shared" si="67"/>
        <v>206.4</v>
      </c>
      <c r="H1235" s="32">
        <f t="shared" si="68"/>
        <v>828.6</v>
      </c>
      <c r="I1235" s="32">
        <f t="shared" si="69"/>
        <v>135.1</v>
      </c>
      <c r="J1235" s="32">
        <f t="shared" si="70"/>
        <v>248</v>
      </c>
      <c r="K1235" s="32">
        <f t="shared" si="71"/>
        <v>0</v>
      </c>
      <c r="L1235" s="32">
        <f t="shared" si="72"/>
        <v>0</v>
      </c>
      <c r="N1235" s="502">
        <f t="shared" si="73"/>
        <v>9025.4</v>
      </c>
      <c r="O1235" s="65">
        <v>9025.4</v>
      </c>
      <c r="P1235" s="72">
        <f t="shared" si="74"/>
        <v>0</v>
      </c>
      <c r="Q1235" s="107"/>
      <c r="R1235" s="107"/>
      <c r="S1235" s="61"/>
      <c r="U1235" s="270"/>
      <c r="V1235" s="61"/>
      <c r="W1235" s="65"/>
      <c r="X1235" s="552"/>
    </row>
    <row r="1236" spans="1:24" ht="15.75">
      <c r="A1236" s="284" t="s">
        <v>3643</v>
      </c>
      <c r="E1236" s="32">
        <f t="shared" si="65"/>
        <v>4883.75</v>
      </c>
      <c r="F1236" s="32">
        <f t="shared" si="66"/>
        <v>2917.75</v>
      </c>
      <c r="G1236" s="32">
        <f t="shared" si="67"/>
        <v>362.90000000000003</v>
      </c>
      <c r="H1236" s="32">
        <f t="shared" si="68"/>
        <v>422.4</v>
      </c>
      <c r="I1236" s="32">
        <f t="shared" si="69"/>
        <v>77.599999999999994</v>
      </c>
      <c r="J1236" s="32">
        <f t="shared" si="70"/>
        <v>160.89999999999998</v>
      </c>
      <c r="K1236" s="32">
        <f t="shared" si="71"/>
        <v>0</v>
      </c>
      <c r="L1236" s="32">
        <f t="shared" si="72"/>
        <v>0</v>
      </c>
      <c r="N1236" s="502">
        <f t="shared" si="73"/>
        <v>8825.2999999999993</v>
      </c>
      <c r="O1236" s="65">
        <v>8825.3000000000029</v>
      </c>
      <c r="P1236" s="72">
        <f t="shared" si="74"/>
        <v>0</v>
      </c>
      <c r="Q1236" s="284"/>
      <c r="R1236" s="284"/>
      <c r="S1236" s="61"/>
      <c r="U1236" s="270"/>
      <c r="V1236" s="61"/>
      <c r="W1236" s="65"/>
      <c r="X1236" s="552"/>
    </row>
    <row r="1237" spans="1:24" ht="15.75">
      <c r="A1237" s="284" t="s">
        <v>3644</v>
      </c>
      <c r="E1237" s="32">
        <f t="shared" si="65"/>
        <v>5724.85</v>
      </c>
      <c r="F1237" s="32">
        <f t="shared" si="66"/>
        <v>3238.1500000000005</v>
      </c>
      <c r="G1237" s="32">
        <f t="shared" si="67"/>
        <v>573.20000000000005</v>
      </c>
      <c r="H1237" s="32">
        <f t="shared" si="68"/>
        <v>532.4</v>
      </c>
      <c r="I1237" s="32">
        <f t="shared" si="69"/>
        <v>111.7</v>
      </c>
      <c r="J1237" s="32">
        <f t="shared" si="70"/>
        <v>233.6</v>
      </c>
      <c r="K1237" s="32">
        <f t="shared" si="71"/>
        <v>0</v>
      </c>
      <c r="L1237" s="32">
        <f t="shared" si="72"/>
        <v>0</v>
      </c>
      <c r="N1237" s="502">
        <f t="shared" si="73"/>
        <v>10413.900000000001</v>
      </c>
      <c r="O1237" s="65">
        <v>10413.900000000001</v>
      </c>
      <c r="P1237" s="72">
        <f t="shared" si="74"/>
        <v>0</v>
      </c>
      <c r="Q1237" s="284"/>
      <c r="R1237" s="284"/>
      <c r="S1237" s="61"/>
      <c r="U1237" s="270"/>
      <c r="V1237" s="61"/>
      <c r="W1237" s="65"/>
      <c r="X1237" s="552"/>
    </row>
    <row r="1238" spans="1:24" ht="15.75">
      <c r="A1238" s="285" t="s">
        <v>31</v>
      </c>
      <c r="E1238" s="32">
        <f t="shared" si="65"/>
        <v>4997.1499999999996</v>
      </c>
      <c r="F1238" s="32">
        <f t="shared" si="66"/>
        <v>5431.8</v>
      </c>
      <c r="G1238" s="32">
        <f t="shared" si="67"/>
        <v>872.1</v>
      </c>
      <c r="H1238" s="32">
        <f t="shared" si="68"/>
        <v>583.50000000000011</v>
      </c>
      <c r="I1238" s="32">
        <f t="shared" si="69"/>
        <v>57.6</v>
      </c>
      <c r="J1238" s="32">
        <f t="shared" si="70"/>
        <v>170.29999999999998</v>
      </c>
      <c r="K1238" s="32">
        <f t="shared" si="71"/>
        <v>3.3000000000000003</v>
      </c>
      <c r="L1238" s="32">
        <f t="shared" si="72"/>
        <v>0</v>
      </c>
      <c r="N1238" s="502">
        <f t="shared" si="73"/>
        <v>12115.75</v>
      </c>
      <c r="O1238" s="65">
        <v>12115.750000000002</v>
      </c>
      <c r="P1238" s="72">
        <f t="shared" si="74"/>
        <v>0</v>
      </c>
      <c r="Q1238" s="285"/>
      <c r="R1238" s="285"/>
      <c r="S1238" s="61"/>
      <c r="U1238" s="270"/>
      <c r="V1238" s="61"/>
      <c r="W1238" s="65"/>
      <c r="X1238" s="552"/>
    </row>
    <row r="1239" spans="1:24" ht="15.75">
      <c r="A1239" s="107" t="s">
        <v>2718</v>
      </c>
      <c r="E1239" s="32">
        <f t="shared" si="65"/>
        <v>4372.5</v>
      </c>
      <c r="F1239" s="32">
        <f t="shared" si="66"/>
        <v>4559.2</v>
      </c>
      <c r="G1239" s="32">
        <f t="shared" si="67"/>
        <v>755.9</v>
      </c>
      <c r="H1239" s="32">
        <f t="shared" si="68"/>
        <v>587.50000000000011</v>
      </c>
      <c r="I1239" s="32">
        <f t="shared" si="69"/>
        <v>302.60000000000002</v>
      </c>
      <c r="J1239" s="32">
        <f t="shared" si="70"/>
        <v>224.99999999999997</v>
      </c>
      <c r="K1239" s="32">
        <f t="shared" si="71"/>
        <v>0</v>
      </c>
      <c r="L1239" s="32">
        <f t="shared" si="72"/>
        <v>0</v>
      </c>
      <c r="N1239" s="502">
        <f t="shared" si="73"/>
        <v>10802.7</v>
      </c>
      <c r="O1239" s="65">
        <v>10802.699999999999</v>
      </c>
      <c r="P1239" s="72">
        <f t="shared" si="74"/>
        <v>0</v>
      </c>
      <c r="Q1239" s="107"/>
      <c r="R1239" s="107"/>
      <c r="S1239" s="61"/>
      <c r="U1239" s="270"/>
      <c r="V1239" s="61"/>
      <c r="W1239" s="65"/>
      <c r="X1239" s="552"/>
    </row>
    <row r="1240" spans="1:24" ht="15.75">
      <c r="A1240" s="107" t="s">
        <v>694</v>
      </c>
      <c r="E1240" s="32">
        <f t="shared" si="65"/>
        <v>4045.5499999999997</v>
      </c>
      <c r="F1240" s="32">
        <f t="shared" si="66"/>
        <v>2055.75</v>
      </c>
      <c r="G1240" s="32">
        <f t="shared" si="67"/>
        <v>1255.1499999999999</v>
      </c>
      <c r="H1240" s="32">
        <f t="shared" si="68"/>
        <v>356.55</v>
      </c>
      <c r="I1240" s="32">
        <f t="shared" si="69"/>
        <v>486.99999999999994</v>
      </c>
      <c r="J1240" s="32">
        <f t="shared" si="70"/>
        <v>123.00000000000001</v>
      </c>
      <c r="K1240" s="32">
        <f t="shared" si="71"/>
        <v>0</v>
      </c>
      <c r="L1240" s="32">
        <f t="shared" si="72"/>
        <v>0</v>
      </c>
      <c r="N1240" s="502">
        <f t="shared" si="73"/>
        <v>8322.9999999999982</v>
      </c>
      <c r="O1240" s="65">
        <v>8323.0000000000018</v>
      </c>
      <c r="P1240" s="72">
        <f t="shared" si="74"/>
        <v>0</v>
      </c>
      <c r="Q1240" s="107"/>
      <c r="R1240" s="107"/>
      <c r="S1240" s="61"/>
      <c r="U1240" s="270"/>
      <c r="V1240" s="61"/>
      <c r="W1240" s="65"/>
      <c r="X1240" s="552"/>
    </row>
    <row r="1241" spans="1:24" ht="15.75">
      <c r="A1241" s="284" t="s">
        <v>3645</v>
      </c>
      <c r="E1241" s="32">
        <f t="shared" si="65"/>
        <v>5194.7499999999991</v>
      </c>
      <c r="F1241" s="32">
        <f t="shared" si="66"/>
        <v>3486.05</v>
      </c>
      <c r="G1241" s="32">
        <f t="shared" si="67"/>
        <v>741.4</v>
      </c>
      <c r="H1241" s="32">
        <f t="shared" si="68"/>
        <v>509.40000000000003</v>
      </c>
      <c r="I1241" s="32">
        <f t="shared" si="69"/>
        <v>212</v>
      </c>
      <c r="J1241" s="32">
        <f t="shared" si="70"/>
        <v>144.19999999999999</v>
      </c>
      <c r="K1241" s="32">
        <f t="shared" si="71"/>
        <v>13</v>
      </c>
      <c r="L1241" s="32">
        <f t="shared" si="72"/>
        <v>0</v>
      </c>
      <c r="N1241" s="502">
        <f t="shared" si="73"/>
        <v>10300.799999999999</v>
      </c>
      <c r="O1241" s="65">
        <v>10300.800000000007</v>
      </c>
      <c r="P1241" s="72">
        <f t="shared" si="74"/>
        <v>0</v>
      </c>
      <c r="Q1241" s="284"/>
      <c r="R1241" s="284"/>
      <c r="S1241" s="61"/>
      <c r="U1241" s="270"/>
      <c r="V1241" s="61"/>
      <c r="W1241" s="65"/>
      <c r="X1241" s="552"/>
    </row>
    <row r="1242" spans="1:24" ht="15.75">
      <c r="A1242" s="107" t="s">
        <v>3685</v>
      </c>
      <c r="E1242" s="32">
        <f t="shared" si="65"/>
        <v>5864.6</v>
      </c>
      <c r="F1242" s="32">
        <f t="shared" si="66"/>
        <v>2569.8000000000002</v>
      </c>
      <c r="G1242" s="32">
        <f t="shared" si="67"/>
        <v>675.59999999999991</v>
      </c>
      <c r="H1242" s="32">
        <f t="shared" si="68"/>
        <v>388.09999999999997</v>
      </c>
      <c r="I1242" s="32">
        <f t="shared" si="69"/>
        <v>185.50000000000003</v>
      </c>
      <c r="J1242" s="32">
        <f t="shared" si="70"/>
        <v>219.5</v>
      </c>
      <c r="K1242" s="32">
        <f t="shared" si="71"/>
        <v>0</v>
      </c>
      <c r="L1242" s="32">
        <f t="shared" si="72"/>
        <v>0</v>
      </c>
      <c r="N1242" s="502">
        <f t="shared" si="73"/>
        <v>9903.1000000000022</v>
      </c>
      <c r="O1242" s="65">
        <v>9903.0999999999967</v>
      </c>
      <c r="P1242" s="72">
        <f t="shared" si="74"/>
        <v>0</v>
      </c>
      <c r="Q1242" s="107"/>
      <c r="R1242" s="107"/>
      <c r="S1242" s="61"/>
      <c r="U1242" s="270"/>
      <c r="V1242" s="61"/>
      <c r="W1242" s="65"/>
      <c r="X1242" s="552"/>
    </row>
    <row r="1243" spans="1:24" ht="15.75">
      <c r="A1243" s="107" t="s">
        <v>686</v>
      </c>
      <c r="E1243" s="32">
        <f t="shared" si="65"/>
        <v>5226.3499999999995</v>
      </c>
      <c r="F1243" s="32">
        <f t="shared" si="66"/>
        <v>2740.45</v>
      </c>
      <c r="G1243" s="32">
        <f t="shared" si="67"/>
        <v>661.40000000000009</v>
      </c>
      <c r="H1243" s="32">
        <f t="shared" si="68"/>
        <v>301.20000000000005</v>
      </c>
      <c r="I1243" s="32">
        <f t="shared" si="69"/>
        <v>103.60000000000001</v>
      </c>
      <c r="J1243" s="32">
        <f t="shared" si="70"/>
        <v>155.80000000000001</v>
      </c>
      <c r="K1243" s="32">
        <f t="shared" si="71"/>
        <v>0</v>
      </c>
      <c r="L1243" s="32">
        <f t="shared" si="72"/>
        <v>0</v>
      </c>
      <c r="N1243" s="502">
        <f t="shared" si="73"/>
        <v>9188.7999999999993</v>
      </c>
      <c r="O1243" s="65">
        <v>9188.8000000000011</v>
      </c>
      <c r="P1243" s="72">
        <f t="shared" si="74"/>
        <v>0</v>
      </c>
      <c r="Q1243" s="107"/>
      <c r="R1243" s="107"/>
      <c r="S1243" s="61"/>
      <c r="U1243" s="270"/>
      <c r="V1243" s="61"/>
      <c r="W1243" s="65"/>
      <c r="X1243" s="552"/>
    </row>
    <row r="1244" spans="1:24" ht="15.75">
      <c r="A1244" s="285" t="s">
        <v>33</v>
      </c>
      <c r="E1244" s="32">
        <f t="shared" si="65"/>
        <v>4320.1000000000004</v>
      </c>
      <c r="F1244" s="32">
        <f t="shared" si="66"/>
        <v>3905.2999999999997</v>
      </c>
      <c r="G1244" s="32">
        <f t="shared" si="67"/>
        <v>822</v>
      </c>
      <c r="H1244" s="32">
        <f t="shared" si="68"/>
        <v>546.40000000000009</v>
      </c>
      <c r="I1244" s="32">
        <f t="shared" si="69"/>
        <v>193.20000000000002</v>
      </c>
      <c r="J1244" s="32">
        <f t="shared" si="70"/>
        <v>222.3</v>
      </c>
      <c r="K1244" s="32">
        <f t="shared" si="71"/>
        <v>0</v>
      </c>
      <c r="L1244" s="32">
        <f t="shared" si="72"/>
        <v>0</v>
      </c>
      <c r="N1244" s="502">
        <f t="shared" si="73"/>
        <v>10009.299999999999</v>
      </c>
      <c r="O1244" s="65">
        <v>10009.299999999999</v>
      </c>
      <c r="P1244" s="72">
        <f t="shared" si="74"/>
        <v>0</v>
      </c>
      <c r="Q1244" s="285"/>
      <c r="R1244" s="285"/>
      <c r="S1244" s="61"/>
      <c r="U1244" s="270"/>
      <c r="V1244" s="61"/>
      <c r="W1244" s="65"/>
      <c r="X1244" s="552"/>
    </row>
    <row r="1245" spans="1:24" ht="15.75">
      <c r="A1245" s="285" t="s">
        <v>37</v>
      </c>
      <c r="E1245" s="32">
        <f t="shared" si="65"/>
        <v>5016.7</v>
      </c>
      <c r="F1245" s="32">
        <f t="shared" si="66"/>
        <v>3243.7</v>
      </c>
      <c r="G1245" s="32">
        <f t="shared" si="67"/>
        <v>658.40000000000009</v>
      </c>
      <c r="H1245" s="32">
        <f t="shared" si="68"/>
        <v>563.6</v>
      </c>
      <c r="I1245" s="32">
        <f t="shared" si="69"/>
        <v>263.75</v>
      </c>
      <c r="J1245" s="32">
        <f t="shared" si="70"/>
        <v>73.5</v>
      </c>
      <c r="K1245" s="32">
        <f t="shared" si="71"/>
        <v>0</v>
      </c>
      <c r="L1245" s="32">
        <f t="shared" si="72"/>
        <v>0</v>
      </c>
      <c r="N1245" s="502">
        <f t="shared" si="73"/>
        <v>9819.65</v>
      </c>
      <c r="O1245" s="65">
        <v>9819.6500000000033</v>
      </c>
      <c r="P1245" s="72">
        <f t="shared" si="74"/>
        <v>0</v>
      </c>
      <c r="Q1245" s="285"/>
      <c r="R1245" s="285"/>
      <c r="S1245" s="61"/>
      <c r="U1245" s="270"/>
      <c r="V1245" s="61"/>
      <c r="W1245" s="65"/>
      <c r="X1245" s="552"/>
    </row>
    <row r="1246" spans="1:24" ht="15.75">
      <c r="A1246" s="284" t="s">
        <v>143</v>
      </c>
      <c r="E1246" s="32">
        <f t="shared" si="65"/>
        <v>4901.8500000000004</v>
      </c>
      <c r="F1246" s="32">
        <f t="shared" si="66"/>
        <v>3455.8</v>
      </c>
      <c r="G1246" s="32">
        <f t="shared" si="67"/>
        <v>925.30000000000018</v>
      </c>
      <c r="H1246" s="32">
        <f t="shared" si="68"/>
        <v>514.9</v>
      </c>
      <c r="I1246" s="32">
        <f t="shared" si="69"/>
        <v>252.95</v>
      </c>
      <c r="J1246" s="32">
        <f t="shared" si="70"/>
        <v>148.9</v>
      </c>
      <c r="K1246" s="32">
        <f t="shared" si="71"/>
        <v>0</v>
      </c>
      <c r="L1246" s="32">
        <f t="shared" si="72"/>
        <v>0</v>
      </c>
      <c r="N1246" s="502">
        <f t="shared" si="73"/>
        <v>10199.700000000001</v>
      </c>
      <c r="O1246" s="65">
        <v>10199.699999999999</v>
      </c>
      <c r="P1246" s="72">
        <f t="shared" si="74"/>
        <v>0</v>
      </c>
      <c r="Q1246" s="284"/>
      <c r="R1246" s="284"/>
      <c r="S1246" s="61"/>
      <c r="U1246" s="270"/>
      <c r="V1246" s="61"/>
      <c r="W1246" s="65"/>
      <c r="X1246" s="552"/>
    </row>
    <row r="1247" spans="1:24" ht="15.75">
      <c r="A1247" s="284" t="s">
        <v>3646</v>
      </c>
      <c r="E1247" s="32">
        <f t="shared" si="65"/>
        <v>4689.8999999999996</v>
      </c>
      <c r="F1247" s="32">
        <f t="shared" si="66"/>
        <v>2658</v>
      </c>
      <c r="G1247" s="32">
        <f t="shared" si="67"/>
        <v>693.5</v>
      </c>
      <c r="H1247" s="32">
        <f t="shared" si="68"/>
        <v>542.5</v>
      </c>
      <c r="I1247" s="32">
        <f t="shared" si="69"/>
        <v>297.2</v>
      </c>
      <c r="J1247" s="32">
        <f t="shared" si="70"/>
        <v>105.2</v>
      </c>
      <c r="K1247" s="32">
        <f t="shared" si="71"/>
        <v>0</v>
      </c>
      <c r="L1247" s="32">
        <f t="shared" si="72"/>
        <v>0</v>
      </c>
      <c r="N1247" s="502">
        <f t="shared" si="73"/>
        <v>8986.3000000000011</v>
      </c>
      <c r="O1247" s="65">
        <v>8986.3000000000029</v>
      </c>
      <c r="P1247" s="72">
        <f t="shared" si="74"/>
        <v>0</v>
      </c>
      <c r="Q1247" s="284"/>
      <c r="R1247" s="284"/>
      <c r="S1247" s="61"/>
      <c r="U1247" s="270"/>
      <c r="V1247" s="61"/>
      <c r="W1247" s="65"/>
      <c r="X1247" s="552"/>
    </row>
    <row r="1248" spans="1:24" ht="15.75">
      <c r="A1248" s="107" t="s">
        <v>2721</v>
      </c>
      <c r="E1248" s="32">
        <f t="shared" si="65"/>
        <v>3834.4500000000003</v>
      </c>
      <c r="F1248" s="32">
        <f t="shared" si="66"/>
        <v>4718.95</v>
      </c>
      <c r="G1248" s="32">
        <f t="shared" si="67"/>
        <v>505.8</v>
      </c>
      <c r="H1248" s="32">
        <f t="shared" si="68"/>
        <v>499.70000000000005</v>
      </c>
      <c r="I1248" s="32">
        <f t="shared" si="69"/>
        <v>129</v>
      </c>
      <c r="J1248" s="32">
        <f t="shared" si="70"/>
        <v>146.60000000000002</v>
      </c>
      <c r="K1248" s="32">
        <f t="shared" si="71"/>
        <v>0</v>
      </c>
      <c r="L1248" s="32">
        <f t="shared" si="72"/>
        <v>0</v>
      </c>
      <c r="N1248" s="502">
        <f t="shared" si="73"/>
        <v>9834.5</v>
      </c>
      <c r="O1248" s="65">
        <v>9834.4999999999964</v>
      </c>
      <c r="P1248" s="72">
        <f t="shared" si="74"/>
        <v>0</v>
      </c>
      <c r="Q1248" s="107"/>
      <c r="R1248" s="107"/>
      <c r="S1248" s="61"/>
      <c r="U1248" s="270"/>
      <c r="V1248" s="61"/>
      <c r="W1248" s="65"/>
      <c r="X1248" s="552"/>
    </row>
    <row r="1249" spans="1:24" ht="15.75">
      <c r="A1249" s="106" t="s">
        <v>1351</v>
      </c>
      <c r="E1249" s="32">
        <f t="shared" si="65"/>
        <v>5404.6</v>
      </c>
      <c r="F1249" s="32">
        <f t="shared" si="66"/>
        <v>4105.3999999999996</v>
      </c>
      <c r="G1249" s="32">
        <f t="shared" si="67"/>
        <v>816.2</v>
      </c>
      <c r="H1249" s="32">
        <f t="shared" si="68"/>
        <v>723.99999999999989</v>
      </c>
      <c r="I1249" s="32">
        <f t="shared" si="69"/>
        <v>247.5</v>
      </c>
      <c r="J1249" s="32">
        <f t="shared" si="70"/>
        <v>189.70000000000002</v>
      </c>
      <c r="K1249" s="32">
        <f t="shared" si="71"/>
        <v>0</v>
      </c>
      <c r="L1249" s="32">
        <f t="shared" si="72"/>
        <v>0</v>
      </c>
      <c r="N1249" s="502">
        <f t="shared" si="73"/>
        <v>11487.400000000001</v>
      </c>
      <c r="O1249" s="65">
        <v>11487.4</v>
      </c>
      <c r="P1249" s="72">
        <f t="shared" si="74"/>
        <v>0</v>
      </c>
      <c r="Q1249" s="106"/>
      <c r="R1249" s="106"/>
      <c r="S1249" s="61"/>
      <c r="U1249" s="270"/>
      <c r="V1249" s="61"/>
      <c r="W1249" s="65"/>
      <c r="X1249" s="552"/>
    </row>
    <row r="1250" spans="1:24" ht="15.75">
      <c r="A1250" s="107" t="s">
        <v>2722</v>
      </c>
      <c r="E1250" s="32">
        <f t="shared" si="65"/>
        <v>4416.2999999999993</v>
      </c>
      <c r="F1250" s="32">
        <f t="shared" si="66"/>
        <v>4749.2</v>
      </c>
      <c r="G1250" s="32">
        <f t="shared" si="67"/>
        <v>746.69999999999993</v>
      </c>
      <c r="H1250" s="32">
        <f t="shared" si="68"/>
        <v>739.7</v>
      </c>
      <c r="I1250" s="32">
        <f t="shared" si="69"/>
        <v>209.49999999999997</v>
      </c>
      <c r="J1250" s="32">
        <f t="shared" si="70"/>
        <v>167.39999999999995</v>
      </c>
      <c r="K1250" s="32">
        <f t="shared" si="71"/>
        <v>0</v>
      </c>
      <c r="L1250" s="32">
        <f t="shared" si="72"/>
        <v>0</v>
      </c>
      <c r="N1250" s="502">
        <f t="shared" si="73"/>
        <v>11028.800000000001</v>
      </c>
      <c r="O1250" s="65">
        <v>11028.800000000001</v>
      </c>
      <c r="P1250" s="72">
        <f t="shared" si="74"/>
        <v>0</v>
      </c>
      <c r="Q1250" s="107"/>
      <c r="R1250" s="107"/>
      <c r="S1250" s="61"/>
      <c r="U1250" s="270"/>
      <c r="V1250" s="61"/>
      <c r="W1250" s="65"/>
      <c r="X1250" s="552"/>
    </row>
    <row r="1251" spans="1:24" ht="15.75">
      <c r="A1251" s="284" t="s">
        <v>3647</v>
      </c>
      <c r="E1251" s="32">
        <f t="shared" si="65"/>
        <v>4709.6499999999996</v>
      </c>
      <c r="F1251" s="32">
        <f t="shared" si="66"/>
        <v>2178.35</v>
      </c>
      <c r="G1251" s="32">
        <f t="shared" si="67"/>
        <v>960.40000000000009</v>
      </c>
      <c r="H1251" s="32">
        <f t="shared" si="68"/>
        <v>458.20000000000005</v>
      </c>
      <c r="I1251" s="32">
        <f t="shared" si="69"/>
        <v>178.3</v>
      </c>
      <c r="J1251" s="32">
        <f t="shared" si="70"/>
        <v>147.60000000000002</v>
      </c>
      <c r="K1251" s="32">
        <f t="shared" si="71"/>
        <v>12</v>
      </c>
      <c r="L1251" s="32">
        <f t="shared" si="72"/>
        <v>0</v>
      </c>
      <c r="N1251" s="502">
        <f t="shared" si="73"/>
        <v>8644.5</v>
      </c>
      <c r="O1251" s="65">
        <v>8644.5000000000018</v>
      </c>
      <c r="P1251" s="72">
        <f t="shared" si="74"/>
        <v>0</v>
      </c>
      <c r="Q1251" s="284"/>
      <c r="R1251" s="284"/>
      <c r="S1251" s="61"/>
      <c r="U1251" s="270"/>
      <c r="V1251" s="61"/>
      <c r="W1251" s="65"/>
      <c r="X1251" s="552"/>
    </row>
    <row r="1252" spans="1:24" ht="15.75">
      <c r="A1252" s="107" t="s">
        <v>2727</v>
      </c>
      <c r="E1252" s="32">
        <f t="shared" si="65"/>
        <v>5543.5999999999995</v>
      </c>
      <c r="F1252" s="32">
        <f t="shared" si="66"/>
        <v>2635.7</v>
      </c>
      <c r="G1252" s="32">
        <f t="shared" si="67"/>
        <v>511</v>
      </c>
      <c r="H1252" s="32">
        <f t="shared" si="68"/>
        <v>385.1</v>
      </c>
      <c r="I1252" s="32">
        <f t="shared" si="69"/>
        <v>120.5</v>
      </c>
      <c r="J1252" s="32">
        <f t="shared" si="70"/>
        <v>197.29999999999998</v>
      </c>
      <c r="K1252" s="32">
        <f t="shared" si="71"/>
        <v>0</v>
      </c>
      <c r="L1252" s="32">
        <f t="shared" si="72"/>
        <v>0</v>
      </c>
      <c r="N1252" s="502">
        <f t="shared" si="73"/>
        <v>9393.1999999999989</v>
      </c>
      <c r="O1252" s="65">
        <v>9393.2000000000007</v>
      </c>
      <c r="P1252" s="72">
        <f t="shared" si="74"/>
        <v>0</v>
      </c>
      <c r="Q1252" s="107"/>
      <c r="R1252" s="107"/>
      <c r="S1252" s="61"/>
      <c r="U1252" s="270"/>
      <c r="V1252" s="61"/>
      <c r="W1252" s="65"/>
      <c r="X1252" s="552"/>
    </row>
    <row r="1253" spans="1:24" ht="15.75">
      <c r="A1253" s="285" t="s">
        <v>1671</v>
      </c>
      <c r="E1253" s="32">
        <f t="shared" si="65"/>
        <v>4487.5499999999993</v>
      </c>
      <c r="F1253" s="32">
        <f t="shared" si="66"/>
        <v>4092.3500000000004</v>
      </c>
      <c r="G1253" s="32">
        <f t="shared" si="67"/>
        <v>927.6</v>
      </c>
      <c r="H1253" s="32">
        <f t="shared" si="68"/>
        <v>332.1</v>
      </c>
      <c r="I1253" s="32">
        <f t="shared" si="69"/>
        <v>183.5</v>
      </c>
      <c r="J1253" s="32">
        <f t="shared" si="70"/>
        <v>158.39999999999998</v>
      </c>
      <c r="K1253" s="32">
        <f t="shared" si="71"/>
        <v>0</v>
      </c>
      <c r="L1253" s="32">
        <f t="shared" si="72"/>
        <v>0</v>
      </c>
      <c r="N1253" s="502">
        <f t="shared" si="73"/>
        <v>10181.5</v>
      </c>
      <c r="O1253" s="65">
        <v>10181.499999999998</v>
      </c>
      <c r="P1253" s="72">
        <f t="shared" si="74"/>
        <v>0</v>
      </c>
      <c r="Q1253" s="285"/>
      <c r="R1253" s="285"/>
      <c r="S1253" s="61"/>
      <c r="U1253" s="270"/>
      <c r="V1253" s="61"/>
      <c r="W1253" s="65"/>
      <c r="X1253" s="552"/>
    </row>
    <row r="1254" spans="1:24" ht="15.75">
      <c r="A1254" s="107" t="s">
        <v>180</v>
      </c>
      <c r="E1254" s="32">
        <f t="shared" si="65"/>
        <v>5347.85</v>
      </c>
      <c r="F1254" s="32">
        <f t="shared" si="66"/>
        <v>3853.7500000000005</v>
      </c>
      <c r="G1254" s="32">
        <f t="shared" si="67"/>
        <v>592.1</v>
      </c>
      <c r="H1254" s="32">
        <f t="shared" si="68"/>
        <v>577.9</v>
      </c>
      <c r="I1254" s="32">
        <f t="shared" si="69"/>
        <v>243.49999999999997</v>
      </c>
      <c r="J1254" s="32">
        <f t="shared" si="70"/>
        <v>359</v>
      </c>
      <c r="K1254" s="32">
        <f t="shared" si="71"/>
        <v>0</v>
      </c>
      <c r="L1254" s="32">
        <f t="shared" si="72"/>
        <v>0</v>
      </c>
      <c r="N1254" s="502">
        <f t="shared" si="73"/>
        <v>10974.1</v>
      </c>
      <c r="O1254" s="65">
        <v>10974.1</v>
      </c>
      <c r="P1254" s="72">
        <f t="shared" si="74"/>
        <v>0</v>
      </c>
      <c r="Q1254" s="107"/>
      <c r="R1254" s="107"/>
      <c r="S1254" s="61"/>
      <c r="U1254" s="270"/>
      <c r="V1254" s="61"/>
      <c r="W1254" s="65"/>
      <c r="X1254" s="552"/>
    </row>
    <row r="1255" spans="1:24" ht="15.75">
      <c r="A1255" s="107" t="s">
        <v>2710</v>
      </c>
      <c r="E1255" s="32">
        <f t="shared" si="65"/>
        <v>6310.0000000000018</v>
      </c>
      <c r="F1255" s="32">
        <f t="shared" si="66"/>
        <v>3096.1999999999994</v>
      </c>
      <c r="G1255" s="32">
        <f t="shared" si="67"/>
        <v>1036.0999999999999</v>
      </c>
      <c r="H1255" s="32">
        <f t="shared" si="68"/>
        <v>546</v>
      </c>
      <c r="I1255" s="32">
        <f t="shared" si="69"/>
        <v>344.1</v>
      </c>
      <c r="J1255" s="32">
        <f t="shared" si="70"/>
        <v>169.20000000000002</v>
      </c>
      <c r="K1255" s="32">
        <f t="shared" si="71"/>
        <v>0</v>
      </c>
      <c r="L1255" s="32">
        <f t="shared" si="72"/>
        <v>0</v>
      </c>
      <c r="N1255" s="502">
        <f t="shared" si="73"/>
        <v>11501.600000000002</v>
      </c>
      <c r="O1255" s="65">
        <v>11501.599999999997</v>
      </c>
      <c r="P1255" s="72">
        <f t="shared" si="74"/>
        <v>0</v>
      </c>
      <c r="Q1255" s="107"/>
      <c r="R1255" s="107"/>
      <c r="S1255" s="61"/>
      <c r="U1255" s="270"/>
      <c r="V1255" s="61"/>
      <c r="W1255" s="65"/>
      <c r="X1255" s="552"/>
    </row>
    <row r="1256" spans="1:24" ht="15.75">
      <c r="A1256" s="107" t="s">
        <v>2217</v>
      </c>
      <c r="E1256" s="32">
        <f t="shared" si="65"/>
        <v>4543.7500000000009</v>
      </c>
      <c r="F1256" s="32">
        <f t="shared" si="66"/>
        <v>2708.15</v>
      </c>
      <c r="G1256" s="32">
        <f t="shared" si="67"/>
        <v>350.9</v>
      </c>
      <c r="H1256" s="32">
        <f t="shared" si="68"/>
        <v>562.1</v>
      </c>
      <c r="I1256" s="32">
        <f t="shared" si="69"/>
        <v>66</v>
      </c>
      <c r="J1256" s="32">
        <f t="shared" si="70"/>
        <v>304.8</v>
      </c>
      <c r="K1256" s="32">
        <f t="shared" si="71"/>
        <v>0</v>
      </c>
      <c r="L1256" s="32">
        <f t="shared" si="72"/>
        <v>0</v>
      </c>
      <c r="N1256" s="502">
        <f t="shared" si="73"/>
        <v>8535.7000000000007</v>
      </c>
      <c r="O1256" s="65">
        <v>8535.7000000000007</v>
      </c>
      <c r="P1256" s="72">
        <f t="shared" si="74"/>
        <v>0</v>
      </c>
      <c r="Q1256" s="107"/>
      <c r="R1256" s="107"/>
      <c r="S1256" s="61"/>
      <c r="U1256" s="270"/>
      <c r="V1256" s="61"/>
      <c r="W1256" s="65"/>
      <c r="X1256" s="552"/>
    </row>
    <row r="1257" spans="1:24" ht="15.75">
      <c r="A1257" s="107" t="s">
        <v>2729</v>
      </c>
      <c r="E1257" s="32">
        <f t="shared" ref="E1257:E1264" si="75">D133</f>
        <v>4160.2999999999993</v>
      </c>
      <c r="F1257" s="32">
        <f t="shared" ref="F1257:F1264" si="76">D273</f>
        <v>3187.8999999999996</v>
      </c>
      <c r="G1257" s="32">
        <f t="shared" ref="G1257:G1264" si="77">D413</f>
        <v>525.9</v>
      </c>
      <c r="H1257" s="32">
        <f t="shared" ref="H1257:H1264" si="78">D553</f>
        <v>537.20000000000005</v>
      </c>
      <c r="I1257" s="32">
        <f t="shared" ref="I1257:I1264" si="79">D693</f>
        <v>291.7</v>
      </c>
      <c r="J1257" s="32">
        <f t="shared" ref="J1257:J1264" si="80">D833</f>
        <v>235.20000000000005</v>
      </c>
      <c r="K1257" s="32">
        <f t="shared" ref="K1257:K1264" si="81">D973</f>
        <v>0</v>
      </c>
      <c r="L1257" s="32">
        <f t="shared" ref="L1257:L1264" si="82">D1113</f>
        <v>0</v>
      </c>
      <c r="N1257" s="502">
        <f t="shared" ref="N1257:N1264" si="83">SUM(E1257:L1257)</f>
        <v>8938.2000000000007</v>
      </c>
      <c r="O1257" s="65">
        <v>8938.1999999999971</v>
      </c>
      <c r="P1257" s="72">
        <f t="shared" ref="P1257:P1264" si="84">N1257-O1257</f>
        <v>0</v>
      </c>
      <c r="Q1257" s="107"/>
      <c r="R1257" s="107"/>
      <c r="S1257" s="61"/>
      <c r="U1257" s="270"/>
      <c r="V1257" s="61"/>
      <c r="W1257" s="65"/>
      <c r="X1257" s="552"/>
    </row>
    <row r="1258" spans="1:24" ht="15.75">
      <c r="A1258" s="107" t="s">
        <v>155</v>
      </c>
      <c r="E1258" s="32">
        <f t="shared" si="75"/>
        <v>4327.5999999999995</v>
      </c>
      <c r="F1258" s="32">
        <f t="shared" si="76"/>
        <v>5348.4</v>
      </c>
      <c r="G1258" s="32">
        <f t="shared" si="77"/>
        <v>547.4</v>
      </c>
      <c r="H1258" s="32">
        <f t="shared" si="78"/>
        <v>817.14999999999986</v>
      </c>
      <c r="I1258" s="32">
        <f t="shared" si="79"/>
        <v>138.4</v>
      </c>
      <c r="J1258" s="32">
        <f t="shared" si="80"/>
        <v>224.49999999999997</v>
      </c>
      <c r="K1258" s="32">
        <f t="shared" si="81"/>
        <v>0</v>
      </c>
      <c r="L1258" s="32">
        <f t="shared" si="82"/>
        <v>0</v>
      </c>
      <c r="N1258" s="502">
        <f t="shared" si="83"/>
        <v>11403.449999999999</v>
      </c>
      <c r="O1258" s="65">
        <v>11403.450000000003</v>
      </c>
      <c r="P1258" s="72">
        <f t="shared" si="84"/>
        <v>0</v>
      </c>
      <c r="Q1258" s="107"/>
      <c r="R1258" s="107"/>
      <c r="S1258" s="61"/>
      <c r="U1258" s="270"/>
      <c r="V1258" s="61"/>
      <c r="W1258" s="65"/>
      <c r="X1258" s="552"/>
    </row>
    <row r="1259" spans="1:24" ht="15.75">
      <c r="A1259" s="284" t="s">
        <v>3648</v>
      </c>
      <c r="E1259" s="32">
        <f t="shared" si="75"/>
        <v>4669.1500000000005</v>
      </c>
      <c r="F1259" s="32">
        <f t="shared" si="76"/>
        <v>3596.25</v>
      </c>
      <c r="G1259" s="32">
        <f t="shared" si="77"/>
        <v>1167.5</v>
      </c>
      <c r="H1259" s="32">
        <f t="shared" si="78"/>
        <v>552.5</v>
      </c>
      <c r="I1259" s="32">
        <f t="shared" si="79"/>
        <v>263.89999999999998</v>
      </c>
      <c r="J1259" s="32">
        <f t="shared" si="80"/>
        <v>157.5</v>
      </c>
      <c r="K1259" s="32">
        <f t="shared" si="81"/>
        <v>0</v>
      </c>
      <c r="L1259" s="32">
        <f t="shared" si="82"/>
        <v>0</v>
      </c>
      <c r="N1259" s="502">
        <f t="shared" si="83"/>
        <v>10406.800000000001</v>
      </c>
      <c r="O1259" s="65">
        <v>10406.799999999997</v>
      </c>
      <c r="P1259" s="72">
        <f t="shared" si="84"/>
        <v>0</v>
      </c>
      <c r="Q1259" s="284"/>
      <c r="R1259" s="284"/>
      <c r="S1259" s="61"/>
      <c r="U1259" s="270"/>
      <c r="V1259" s="61"/>
      <c r="W1259" s="65"/>
      <c r="X1259" s="552"/>
    </row>
    <row r="1260" spans="1:24" ht="15.75">
      <c r="A1260" s="107" t="s">
        <v>2730</v>
      </c>
      <c r="E1260" s="32">
        <f t="shared" si="75"/>
        <v>5470.85</v>
      </c>
      <c r="F1260" s="32">
        <f t="shared" si="76"/>
        <v>2531.1499999999996</v>
      </c>
      <c r="G1260" s="32">
        <f t="shared" si="77"/>
        <v>808</v>
      </c>
      <c r="H1260" s="32">
        <f t="shared" si="78"/>
        <v>424.80000000000007</v>
      </c>
      <c r="I1260" s="32">
        <f t="shared" si="79"/>
        <v>263</v>
      </c>
      <c r="J1260" s="32">
        <f t="shared" si="80"/>
        <v>275.60000000000002</v>
      </c>
      <c r="K1260" s="32">
        <f t="shared" si="81"/>
        <v>0</v>
      </c>
      <c r="L1260" s="32">
        <f t="shared" si="82"/>
        <v>0</v>
      </c>
      <c r="N1260" s="502">
        <f t="shared" si="83"/>
        <v>9773.4</v>
      </c>
      <c r="O1260" s="65">
        <v>9773.4000000000051</v>
      </c>
      <c r="P1260" s="72">
        <f t="shared" si="84"/>
        <v>0</v>
      </c>
      <c r="Q1260" s="107"/>
      <c r="R1260" s="107"/>
      <c r="S1260" s="61"/>
      <c r="U1260" s="270"/>
      <c r="V1260" s="61"/>
      <c r="W1260" s="65"/>
      <c r="X1260" s="552"/>
    </row>
    <row r="1261" spans="1:24" ht="15.75">
      <c r="A1261" s="107" t="s">
        <v>2728</v>
      </c>
      <c r="E1261" s="32">
        <f t="shared" si="75"/>
        <v>4581.8999999999996</v>
      </c>
      <c r="F1261" s="32">
        <f t="shared" si="76"/>
        <v>4480.6000000000004</v>
      </c>
      <c r="G1261" s="32">
        <f t="shared" si="77"/>
        <v>847.5</v>
      </c>
      <c r="H1261" s="32">
        <f t="shared" si="78"/>
        <v>700.3</v>
      </c>
      <c r="I1261" s="32">
        <f t="shared" si="79"/>
        <v>262.10000000000002</v>
      </c>
      <c r="J1261" s="32">
        <f t="shared" si="80"/>
        <v>111.80000000000001</v>
      </c>
      <c r="K1261" s="32">
        <f t="shared" si="81"/>
        <v>0</v>
      </c>
      <c r="L1261" s="32">
        <f t="shared" si="82"/>
        <v>0</v>
      </c>
      <c r="N1261" s="502">
        <f t="shared" si="83"/>
        <v>10984.199999999999</v>
      </c>
      <c r="O1261" s="65">
        <v>10984.199999999999</v>
      </c>
      <c r="P1261" s="72">
        <f t="shared" si="84"/>
        <v>0</v>
      </c>
      <c r="Q1261" s="107"/>
      <c r="R1261" s="107"/>
      <c r="S1261" s="61"/>
      <c r="U1261" s="270"/>
      <c r="V1261" s="61"/>
      <c r="W1261" s="65"/>
      <c r="X1261" s="552"/>
    </row>
    <row r="1262" spans="1:24" ht="15.75">
      <c r="A1262" s="107" t="s">
        <v>2709</v>
      </c>
      <c r="E1262" s="32">
        <f t="shared" si="75"/>
        <v>5199.95</v>
      </c>
      <c r="F1262" s="32">
        <f t="shared" si="76"/>
        <v>3342.3500000000004</v>
      </c>
      <c r="G1262" s="32">
        <f t="shared" si="77"/>
        <v>888.9</v>
      </c>
      <c r="H1262" s="32">
        <f t="shared" si="78"/>
        <v>506.9</v>
      </c>
      <c r="I1262" s="32">
        <f t="shared" si="79"/>
        <v>116.9</v>
      </c>
      <c r="J1262" s="32">
        <f t="shared" si="80"/>
        <v>181.70000000000002</v>
      </c>
      <c r="K1262" s="32">
        <f t="shared" si="81"/>
        <v>0</v>
      </c>
      <c r="L1262" s="32">
        <f t="shared" si="82"/>
        <v>0</v>
      </c>
      <c r="N1262" s="502">
        <f t="shared" si="83"/>
        <v>10236.699999999999</v>
      </c>
      <c r="O1262" s="65">
        <v>10236.700000000003</v>
      </c>
      <c r="P1262" s="72">
        <f t="shared" si="84"/>
        <v>0</v>
      </c>
      <c r="Q1262" s="107"/>
      <c r="R1262" s="107"/>
      <c r="S1262" s="61"/>
      <c r="U1262" s="270"/>
      <c r="V1262" s="61"/>
      <c r="W1262" s="65"/>
      <c r="X1262" s="552"/>
    </row>
    <row r="1263" spans="1:24" ht="15.75">
      <c r="A1263" s="107" t="s">
        <v>658</v>
      </c>
      <c r="E1263" s="32">
        <f t="shared" si="75"/>
        <v>4935.2999999999993</v>
      </c>
      <c r="F1263" s="32">
        <f t="shared" si="76"/>
        <v>3591.8</v>
      </c>
      <c r="G1263" s="32">
        <f t="shared" si="77"/>
        <v>631.4</v>
      </c>
      <c r="H1263" s="32">
        <f t="shared" si="78"/>
        <v>625.79999999999995</v>
      </c>
      <c r="I1263" s="32">
        <f t="shared" si="79"/>
        <v>187.9</v>
      </c>
      <c r="J1263" s="32">
        <f t="shared" si="80"/>
        <v>98.100000000000009</v>
      </c>
      <c r="K1263" s="32">
        <f t="shared" si="81"/>
        <v>9</v>
      </c>
      <c r="L1263" s="32">
        <f t="shared" si="82"/>
        <v>0</v>
      </c>
      <c r="N1263" s="502">
        <f t="shared" si="83"/>
        <v>10079.299999999997</v>
      </c>
      <c r="O1263" s="65">
        <v>10079.300000000001</v>
      </c>
      <c r="P1263" s="72">
        <f t="shared" si="84"/>
        <v>0</v>
      </c>
      <c r="Q1263" s="107"/>
      <c r="R1263" s="107"/>
      <c r="S1263" s="61"/>
      <c r="U1263" s="270"/>
      <c r="V1263" s="61"/>
      <c r="W1263" s="65"/>
      <c r="X1263" s="552"/>
    </row>
    <row r="1264" spans="1:24" ht="15.75" customHeight="1">
      <c r="A1264" s="285" t="s">
        <v>1655</v>
      </c>
      <c r="E1264" s="32">
        <f t="shared" si="75"/>
        <v>6031.45</v>
      </c>
      <c r="F1264" s="32">
        <f t="shared" si="76"/>
        <v>4029.75</v>
      </c>
      <c r="G1264" s="32">
        <f t="shared" si="77"/>
        <v>665.8</v>
      </c>
      <c r="H1264" s="32">
        <f t="shared" si="78"/>
        <v>714.1</v>
      </c>
      <c r="I1264" s="32">
        <f t="shared" si="79"/>
        <v>99.8</v>
      </c>
      <c r="J1264" s="32">
        <f t="shared" si="80"/>
        <v>349.4</v>
      </c>
      <c r="K1264" s="32">
        <f t="shared" si="81"/>
        <v>0</v>
      </c>
      <c r="L1264" s="32">
        <f t="shared" si="82"/>
        <v>0</v>
      </c>
      <c r="N1264" s="502">
        <f t="shared" si="83"/>
        <v>11890.3</v>
      </c>
      <c r="O1264" s="65">
        <v>11890.299999999997</v>
      </c>
      <c r="P1264" s="72">
        <f t="shared" si="84"/>
        <v>0</v>
      </c>
      <c r="Q1264" s="285"/>
      <c r="R1264" s="285"/>
      <c r="S1264" s="61"/>
      <c r="U1264" s="270"/>
      <c r="V1264" s="61"/>
      <c r="W1264" s="65"/>
      <c r="X1264" s="552"/>
    </row>
    <row r="1268" spans="1:12" ht="15.75" customHeight="1">
      <c r="C1268" s="465" t="s">
        <v>3979</v>
      </c>
      <c r="D1268" s="466" t="s">
        <v>3980</v>
      </c>
      <c r="E1268" s="467" t="s">
        <v>3981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3</v>
      </c>
      <c r="D1270" s="415">
        <v>3</v>
      </c>
      <c r="E1270" s="416">
        <v>2</v>
      </c>
      <c r="G1270" s="34" t="s">
        <v>3947</v>
      </c>
      <c r="H1270" s="61"/>
      <c r="I1270" s="404">
        <f>C1271+C1302+C1303+C1311+C1348+C1381+C1384+C1404</f>
        <v>26</v>
      </c>
      <c r="J1270" s="405">
        <f>D1271+D1302+D1303+D1311+D1348+D1381+D1384+D1404</f>
        <v>21</v>
      </c>
      <c r="K1270" s="406">
        <f>E1271+E1302+E1303+E1311+E1348+E1381+E1384+E1404</f>
        <v>22</v>
      </c>
      <c r="L1270" s="61" t="s">
        <v>3964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15</v>
      </c>
      <c r="J1271" s="405">
        <f>D1304+D1318+D1321+D1323+D1338+D1359+D1367+D1401</f>
        <v>29</v>
      </c>
      <c r="K1271" s="406">
        <f>E1304+E1318+E1321+E1323+E1338+E1359+E1367+E1401</f>
        <v>9</v>
      </c>
      <c r="L1271" s="194" t="s">
        <v>3965</v>
      </c>
    </row>
    <row r="1272" spans="1:12" ht="15">
      <c r="A1272" s="456" t="s">
        <v>3620</v>
      </c>
      <c r="C1272" s="414">
        <v>1</v>
      </c>
      <c r="D1272" s="415">
        <v>3</v>
      </c>
      <c r="E1272" s="416">
        <v>3</v>
      </c>
      <c r="G1272" s="34" t="s">
        <v>3948</v>
      </c>
      <c r="H1272" s="61"/>
      <c r="I1272" s="404">
        <f>C1275+C1279+C1288+C1289+C1333+C1354+C1376+C1391</f>
        <v>18</v>
      </c>
      <c r="J1272" s="405">
        <f>D1275+D1279+D1288+D1289+D1333+D1354+D1376+D1391</f>
        <v>23</v>
      </c>
      <c r="K1272" s="406">
        <f>E1275+E1279+E1288+E1289+E1333+E1354+E1376+E1391</f>
        <v>18</v>
      </c>
      <c r="L1272" s="243" t="s">
        <v>3966</v>
      </c>
    </row>
    <row r="1273" spans="1:12" ht="15">
      <c r="A1273" s="455" t="s">
        <v>1337</v>
      </c>
      <c r="C1273" s="414">
        <v>2</v>
      </c>
      <c r="D1273" s="415">
        <v>0</v>
      </c>
      <c r="E1273" s="416">
        <v>4</v>
      </c>
      <c r="G1273" s="34" t="s">
        <v>2845</v>
      </c>
      <c r="H1273" s="61"/>
      <c r="I1273" s="404">
        <f>C1292+C1307+C1322+C1357+C1368+C1375+C1380+C1382</f>
        <v>19</v>
      </c>
      <c r="J1273" s="405">
        <f>D1292+D1307+D1322+D1357+D1368+D1375+D1380+D1382</f>
        <v>25</v>
      </c>
      <c r="K1273" s="406">
        <f>E1292+E1307+E1322+E1357+E1368+E1375+E1380+E1382</f>
        <v>16</v>
      </c>
      <c r="L1273" s="243" t="s">
        <v>3967</v>
      </c>
    </row>
    <row r="1274" spans="1:12" ht="15">
      <c r="A1274" s="457" t="s">
        <v>2195</v>
      </c>
      <c r="C1274" s="414">
        <v>1</v>
      </c>
      <c r="D1274" s="415">
        <v>4</v>
      </c>
      <c r="E1274" s="416">
        <v>7</v>
      </c>
      <c r="G1274" s="34" t="s">
        <v>3949</v>
      </c>
      <c r="H1274" s="61"/>
      <c r="I1274" s="404">
        <f>C1283+C1287+C1314+C1315+C1316+C1332+C1342+C1363</f>
        <v>16</v>
      </c>
      <c r="J1274" s="405">
        <f>D1283+D1287+D1314+D1315+D1316+D1332+D1342+D1363</f>
        <v>19</v>
      </c>
      <c r="K1274" s="406">
        <f>E1283+E1287+E1314+E1315+E1316+E1332+E1342+E1363</f>
        <v>11</v>
      </c>
      <c r="L1274" s="243" t="s">
        <v>3968</v>
      </c>
    </row>
    <row r="1275" spans="1:12" ht="15">
      <c r="A1275" s="454" t="s">
        <v>1</v>
      </c>
      <c r="C1275" s="414">
        <v>2</v>
      </c>
      <c r="D1275" s="415">
        <v>3</v>
      </c>
      <c r="E1275" s="416">
        <v>0</v>
      </c>
      <c r="G1275" s="34" t="s">
        <v>3950</v>
      </c>
      <c r="H1275" s="410"/>
      <c r="I1275" s="404">
        <f>C1282+C1301+C1326+C1327+C1334+C1361+C1377+C1388</f>
        <v>16</v>
      </c>
      <c r="J1275" s="405">
        <f>D1282+D1301+D1326+D1327+D1334+D1361+D1377+D1388</f>
        <v>20</v>
      </c>
      <c r="K1275" s="406">
        <f>E1282+E1301+E1326+E1327+E1334+E1361+E1377+E1388</f>
        <v>10</v>
      </c>
      <c r="L1275" s="243" t="s">
        <v>3969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9</v>
      </c>
      <c r="J1276" s="405">
        <f>D1273+D1274+D1276+D1284+D1350+D1351+D1372+D1393</f>
        <v>15</v>
      </c>
      <c r="K1276" s="406">
        <f>E1273+E1274+E1276+E1284+E1350+E1351+E1372+E1393</f>
        <v>22</v>
      </c>
      <c r="L1276" s="61" t="s">
        <v>3970</v>
      </c>
    </row>
    <row r="1277" spans="1:12" ht="15">
      <c r="A1277" s="454" t="s">
        <v>1664</v>
      </c>
      <c r="C1277" s="414">
        <v>0</v>
      </c>
      <c r="D1277" s="415">
        <v>0</v>
      </c>
      <c r="E1277" s="416">
        <v>0</v>
      </c>
      <c r="G1277" s="34" t="s">
        <v>1360</v>
      </c>
      <c r="H1277" s="61"/>
      <c r="I1277" s="404">
        <f>C1285+C1295+C1317+C1364+C1373+C1385+C1395+C1397</f>
        <v>13</v>
      </c>
      <c r="J1277" s="405">
        <f>D1285+D1295+D1317+D1364+D1373+D1385+D1395+D1397</f>
        <v>7</v>
      </c>
      <c r="K1277" s="406">
        <f>E1285+E1295+E1317+E1364+E1373+E1385+E1395+E1397</f>
        <v>7</v>
      </c>
      <c r="L1277" s="194" t="s">
        <v>3971</v>
      </c>
    </row>
    <row r="1278" spans="1:12" ht="15">
      <c r="A1278" s="456" t="s">
        <v>3621</v>
      </c>
      <c r="C1278" s="414">
        <v>4</v>
      </c>
      <c r="D1278" s="415">
        <v>1</v>
      </c>
      <c r="E1278" s="416">
        <v>2</v>
      </c>
      <c r="G1278" s="34" t="s">
        <v>3951</v>
      </c>
      <c r="H1278" s="61"/>
      <c r="I1278" s="404">
        <f>C1277+C1299+C1306+C1313+C1324+C1345+C1371+C1386</f>
        <v>9</v>
      </c>
      <c r="J1278" s="405">
        <f>D1277+D1299+D1306+D1313+D1324+D1345+D1371+D1386</f>
        <v>15</v>
      </c>
      <c r="K1278" s="406">
        <f>E1277+E1299+E1306+E1313+E1324+E1345+E1371+E1386</f>
        <v>11</v>
      </c>
      <c r="L1278" s="194" t="s">
        <v>3972</v>
      </c>
    </row>
    <row r="1279" spans="1:12" ht="15">
      <c r="A1279" s="457" t="s">
        <v>2717</v>
      </c>
      <c r="C1279" s="414">
        <v>2</v>
      </c>
      <c r="D1279" s="415">
        <v>3</v>
      </c>
      <c r="E1279" s="416">
        <v>4</v>
      </c>
      <c r="G1279" s="34" t="s">
        <v>3952</v>
      </c>
      <c r="H1279" s="61"/>
      <c r="I1279" s="404">
        <f>C1281+C1293+C1328+C1339+C1347+C1366+C1392+C1396</f>
        <v>6</v>
      </c>
      <c r="J1279" s="405">
        <f>D1281+D1293+D1328+D1339+D1347+D1366+D1392+D1396</f>
        <v>13</v>
      </c>
      <c r="K1279" s="406">
        <f>E1281+E1293+E1328+E1339+E1347+E1366+E1392+E1396</f>
        <v>13</v>
      </c>
      <c r="L1279" s="61" t="s">
        <v>3982</v>
      </c>
    </row>
    <row r="1280" spans="1:12" ht="15">
      <c r="A1280" s="457" t="s">
        <v>3622</v>
      </c>
      <c r="C1280" s="414">
        <v>2</v>
      </c>
      <c r="D1280" s="415">
        <v>1</v>
      </c>
      <c r="E1280" s="416">
        <v>1</v>
      </c>
      <c r="G1280" s="34" t="s">
        <v>3953</v>
      </c>
      <c r="H1280" s="61"/>
      <c r="I1280" s="404">
        <f>C1290+C1296+C1300+C1319+C1335+C1341+C1369+C1394</f>
        <v>15</v>
      </c>
      <c r="J1280" s="405">
        <f>D1290+D1296+D1300+D1319+D1335+D1341+D1369+D1394</f>
        <v>18</v>
      </c>
      <c r="K1280" s="406">
        <f>E1290+E1296+E1300+E1319+E1335+E1341+E1369+E1394</f>
        <v>14</v>
      </c>
      <c r="L1280" s="61" t="s">
        <v>3973</v>
      </c>
    </row>
    <row r="1281" spans="1:12" ht="15">
      <c r="A1281" s="455" t="s">
        <v>1342</v>
      </c>
      <c r="C1281" s="414">
        <v>0</v>
      </c>
      <c r="D1281" s="415">
        <v>1</v>
      </c>
      <c r="E1281" s="416">
        <v>0</v>
      </c>
      <c r="G1281" s="34" t="s">
        <v>3954</v>
      </c>
      <c r="H1281" s="61"/>
      <c r="I1281" s="404">
        <f>C1278+C1286+C1297+C1309+C1349+C1365+C1390+C1405</f>
        <v>4</v>
      </c>
      <c r="J1281" s="405">
        <f>D1278+D1286+D1297+D1309+D1349+D1365+D1390+D1405</f>
        <v>4</v>
      </c>
      <c r="K1281" s="406">
        <f>E1278+E1286+E1297+E1309+E1349+E1365+E1390+E1405</f>
        <v>9</v>
      </c>
      <c r="L1281" s="243" t="s">
        <v>3974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3955</v>
      </c>
      <c r="H1282" s="61"/>
      <c r="I1282" s="404">
        <f>C1280+C1298+C1308+C1336+C1344+C1360+C1378+C1383</f>
        <v>7</v>
      </c>
      <c r="J1282" s="405">
        <f>D1280+D1298+D1308+D1336+D1344+D1360+D1378+D1383</f>
        <v>10</v>
      </c>
      <c r="K1282" s="406">
        <f>E1280+E1298+E1308+E1336+E1344+E1360+E1378+E1383</f>
        <v>12</v>
      </c>
      <c r="L1282" s="243" t="s">
        <v>3975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3956</v>
      </c>
      <c r="H1283" s="61"/>
      <c r="I1283" s="404">
        <f>C1270+C1310+C1312+C1330+C1346+C1356+C1387+C1400</f>
        <v>10</v>
      </c>
      <c r="J1283" s="405">
        <f>D1270+D1310+D1312+D1330+D1346+D1356+D1387+D1400</f>
        <v>14</v>
      </c>
      <c r="K1283" s="406">
        <f>E1270+E1310+E1312+E1330+E1346+E1356+E1387+E1400</f>
        <v>13</v>
      </c>
      <c r="L1283" s="61" t="s">
        <v>3976</v>
      </c>
    </row>
    <row r="1284" spans="1:12" ht="15">
      <c r="A1284" s="457" t="s">
        <v>2707</v>
      </c>
      <c r="C1284" s="414">
        <v>1</v>
      </c>
      <c r="D1284" s="415">
        <v>1</v>
      </c>
      <c r="E1284" s="416">
        <v>2</v>
      </c>
      <c r="G1284" s="34" t="s">
        <v>1359</v>
      </c>
      <c r="H1284" s="61"/>
      <c r="I1284" s="404">
        <f>C1291+C1325+C1331+C1340+C1343+C1358+C1362+C1379</f>
        <v>21</v>
      </c>
      <c r="J1284" s="405">
        <f>D1291+D1325+D1331+D1340+D1343+D1358+D1362+D1379</f>
        <v>15</v>
      </c>
      <c r="K1284" s="406">
        <f>E1291+E1325+E1331+E1340+E1343+E1358+E1362+E1379</f>
        <v>16</v>
      </c>
      <c r="L1284" s="61" t="s">
        <v>3977</v>
      </c>
    </row>
    <row r="1285" spans="1:12" ht="15">
      <c r="A1285" s="456" t="s">
        <v>3623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14</v>
      </c>
      <c r="J1285" s="405">
        <f>D1294+D1329+D1337+D1355+D1370+D1374+D1398+D1399</f>
        <v>14</v>
      </c>
      <c r="K1285" s="406">
        <f>E1294+E1329+E1337+E1355+E1370+E1374+E1398+E1399</f>
        <v>18</v>
      </c>
      <c r="L1285" s="61" t="s">
        <v>3983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3957</v>
      </c>
      <c r="H1286" s="61"/>
      <c r="I1286" s="404">
        <f>C1272+C1305+C1320+C1352+C1353+C1389+C1402+C1403</f>
        <v>9</v>
      </c>
      <c r="J1286" s="405">
        <f>D1272+D1305+D1320+D1352+D1353+D1389+D1402+D1403</f>
        <v>7</v>
      </c>
      <c r="K1286" s="406">
        <f>E1272+E1305+E1320+E1352+E1353+E1389+E1402+E1403</f>
        <v>11</v>
      </c>
      <c r="L1286" s="61" t="s">
        <v>3978</v>
      </c>
    </row>
    <row r="1287" spans="1:12" ht="15">
      <c r="A1287" s="457" t="s">
        <v>2196</v>
      </c>
      <c r="C1287" s="414">
        <v>5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3</v>
      </c>
      <c r="D1288" s="415">
        <v>11</v>
      </c>
      <c r="E1288" s="416">
        <v>4</v>
      </c>
      <c r="I1288" s="395">
        <f>SUM(I1270:I1286)</f>
        <v>227</v>
      </c>
      <c r="J1288" s="395">
        <f>SUM(J1270:J1286)</f>
        <v>269</v>
      </c>
      <c r="K1288" s="395">
        <f>SUM(K1270:K1286)</f>
        <v>232</v>
      </c>
    </row>
    <row r="1289" spans="1:12" ht="15">
      <c r="A1289" s="454" t="s">
        <v>1665</v>
      </c>
      <c r="C1289" s="414">
        <v>6</v>
      </c>
      <c r="D1289" s="415">
        <v>1</v>
      </c>
      <c r="E1289" s="416">
        <v>5</v>
      </c>
      <c r="G1289" s="198"/>
    </row>
    <row r="1290" spans="1:12" ht="15">
      <c r="A1290" s="456" t="s">
        <v>3624</v>
      </c>
      <c r="C1290" s="414">
        <v>2</v>
      </c>
      <c r="D1290" s="415">
        <v>7</v>
      </c>
      <c r="E1290" s="416">
        <v>1</v>
      </c>
    </row>
    <row r="1291" spans="1:12" ht="15">
      <c r="A1291" s="457" t="s">
        <v>2212</v>
      </c>
      <c r="C1291" s="414">
        <v>2</v>
      </c>
      <c r="D1291" s="415">
        <v>2</v>
      </c>
      <c r="E1291" s="416">
        <v>2</v>
      </c>
    </row>
    <row r="1292" spans="1:12" ht="15">
      <c r="A1292" s="456" t="s">
        <v>3625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3</v>
      </c>
      <c r="E1294" s="416">
        <v>2</v>
      </c>
    </row>
    <row r="1295" spans="1:12" ht="15">
      <c r="A1295" s="454" t="s">
        <v>11</v>
      </c>
      <c r="C1295" s="414">
        <v>0</v>
      </c>
      <c r="D1295" s="415">
        <v>2</v>
      </c>
      <c r="E1295" s="416">
        <v>0</v>
      </c>
    </row>
    <row r="1296" spans="1:12" ht="15">
      <c r="A1296" s="457" t="s">
        <v>2197</v>
      </c>
      <c r="C1296" s="414">
        <v>1</v>
      </c>
      <c r="D1296" s="415">
        <v>3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2</v>
      </c>
      <c r="D1299" s="415">
        <v>1</v>
      </c>
      <c r="E1299" s="416">
        <v>1</v>
      </c>
    </row>
    <row r="1300" spans="1:5" ht="15">
      <c r="A1300" s="454" t="s">
        <v>1658</v>
      </c>
      <c r="C1300" s="414">
        <v>4</v>
      </c>
      <c r="D1300" s="415">
        <v>0</v>
      </c>
      <c r="E1300" s="416">
        <v>1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2</v>
      </c>
    </row>
    <row r="1302" spans="1:5" ht="15">
      <c r="A1302" s="456" t="s">
        <v>3626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1</v>
      </c>
      <c r="D1303" s="415">
        <v>2</v>
      </c>
      <c r="E1303" s="416">
        <v>6</v>
      </c>
    </row>
    <row r="1304" spans="1:5" ht="15">
      <c r="A1304" s="457" t="s">
        <v>639</v>
      </c>
      <c r="C1304" s="414">
        <v>1</v>
      </c>
      <c r="D1304" s="415">
        <v>3</v>
      </c>
      <c r="E1304" s="416">
        <v>1</v>
      </c>
    </row>
    <row r="1305" spans="1:5" ht="15">
      <c r="A1305" s="456" t="s">
        <v>3655</v>
      </c>
      <c r="C1305" s="414">
        <v>2</v>
      </c>
      <c r="D1305" s="415">
        <v>0</v>
      </c>
      <c r="E1305" s="416">
        <v>1</v>
      </c>
    </row>
    <row r="1306" spans="1:5" ht="15">
      <c r="A1306" s="454" t="s">
        <v>15</v>
      </c>
      <c r="C1306" s="414">
        <v>0</v>
      </c>
      <c r="D1306" s="415">
        <v>3</v>
      </c>
      <c r="E1306" s="416">
        <v>1</v>
      </c>
    </row>
    <row r="1307" spans="1:5" ht="15">
      <c r="A1307" s="457" t="s">
        <v>2725</v>
      </c>
      <c r="C1307" s="414">
        <v>5</v>
      </c>
      <c r="D1307" s="415">
        <v>9</v>
      </c>
      <c r="E1307" s="416">
        <v>4</v>
      </c>
    </row>
    <row r="1308" spans="1:5" ht="15">
      <c r="A1308" s="456" t="s">
        <v>3627</v>
      </c>
      <c r="C1308" s="414">
        <v>0</v>
      </c>
      <c r="D1308" s="415">
        <v>2</v>
      </c>
      <c r="E1308" s="416">
        <v>1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3628</v>
      </c>
      <c r="C1310" s="414">
        <v>4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9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4</v>
      </c>
    </row>
    <row r="1313" spans="1:5" ht="15">
      <c r="A1313" s="456" t="s">
        <v>3629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3</v>
      </c>
      <c r="E1315" s="416">
        <v>1</v>
      </c>
    </row>
    <row r="1316" spans="1:5" ht="15">
      <c r="A1316" s="456" t="s">
        <v>3630</v>
      </c>
      <c r="C1316" s="414">
        <v>0</v>
      </c>
      <c r="D1316" s="415">
        <v>3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1</v>
      </c>
      <c r="E1317" s="416">
        <v>0</v>
      </c>
    </row>
    <row r="1318" spans="1:5" ht="15">
      <c r="A1318" s="457" t="s">
        <v>2220</v>
      </c>
      <c r="C1318" s="414">
        <v>0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0</v>
      </c>
      <c r="E1319" s="416">
        <v>0</v>
      </c>
    </row>
    <row r="1320" spans="1:5" ht="15">
      <c r="A1320" s="456" t="s">
        <v>3631</v>
      </c>
      <c r="C1320" s="414">
        <v>4</v>
      </c>
      <c r="D1320" s="415">
        <v>1</v>
      </c>
      <c r="E1320" s="416">
        <v>1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3632</v>
      </c>
      <c r="C1322" s="414">
        <v>2</v>
      </c>
      <c r="D1322" s="415">
        <v>1</v>
      </c>
      <c r="E1322" s="416">
        <v>3</v>
      </c>
    </row>
    <row r="1323" spans="1:5" ht="15">
      <c r="A1323" s="457" t="s">
        <v>2733</v>
      </c>
      <c r="C1323" s="414">
        <v>0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3</v>
      </c>
      <c r="E1324" s="416">
        <v>0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4</v>
      </c>
      <c r="D1326" s="415">
        <v>0</v>
      </c>
      <c r="E1326" s="416">
        <v>1</v>
      </c>
    </row>
    <row r="1327" spans="1:5" ht="15">
      <c r="A1327" s="457" t="s">
        <v>3633</v>
      </c>
      <c r="C1327" s="414">
        <v>2</v>
      </c>
      <c r="D1327" s="415">
        <v>5</v>
      </c>
      <c r="E1327" s="416">
        <v>2</v>
      </c>
    </row>
    <row r="1328" spans="1:5" ht="15">
      <c r="A1328" s="457" t="s">
        <v>2715</v>
      </c>
      <c r="C1328" s="414">
        <v>0</v>
      </c>
      <c r="D1328" s="415">
        <v>3</v>
      </c>
      <c r="E1328" s="416">
        <v>1</v>
      </c>
    </row>
    <row r="1329" spans="1:5" ht="15">
      <c r="A1329" s="457" t="s">
        <v>700</v>
      </c>
      <c r="C1329" s="414">
        <v>5</v>
      </c>
      <c r="D1329" s="415">
        <v>5</v>
      </c>
      <c r="E1329" s="416">
        <v>2</v>
      </c>
    </row>
    <row r="1330" spans="1:5" ht="15">
      <c r="A1330" s="456" t="s">
        <v>21</v>
      </c>
      <c r="C1330" s="414">
        <v>0</v>
      </c>
      <c r="D1330" s="415">
        <v>0</v>
      </c>
      <c r="E1330" s="416">
        <v>2</v>
      </c>
    </row>
    <row r="1331" spans="1:5" ht="15">
      <c r="A1331" s="457" t="s">
        <v>141</v>
      </c>
      <c r="C1331" s="414">
        <v>2</v>
      </c>
      <c r="D1331" s="415">
        <v>0</v>
      </c>
      <c r="E1331" s="416">
        <v>1</v>
      </c>
    </row>
    <row r="1332" spans="1:5" ht="15">
      <c r="A1332" s="457" t="s">
        <v>2193</v>
      </c>
      <c r="C1332" s="414">
        <v>7</v>
      </c>
      <c r="D1332" s="415">
        <v>6</v>
      </c>
      <c r="E1332" s="416">
        <v>2</v>
      </c>
    </row>
    <row r="1333" spans="1:5" ht="15">
      <c r="A1333" s="454" t="s">
        <v>1667</v>
      </c>
      <c r="C1333" s="414">
        <v>1</v>
      </c>
      <c r="D1333" s="415">
        <v>1</v>
      </c>
      <c r="E1333" s="416">
        <v>1</v>
      </c>
    </row>
    <row r="1334" spans="1:5" ht="15">
      <c r="A1334" s="456" t="s">
        <v>3634</v>
      </c>
      <c r="C1334" s="414">
        <v>0</v>
      </c>
      <c r="D1334" s="415">
        <v>1</v>
      </c>
      <c r="E1334" s="416">
        <v>1</v>
      </c>
    </row>
    <row r="1335" spans="1:5" ht="15">
      <c r="A1335" s="457" t="s">
        <v>2726</v>
      </c>
      <c r="C1335" s="414">
        <v>3</v>
      </c>
      <c r="D1335" s="415">
        <v>2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1</v>
      </c>
      <c r="E1336" s="416">
        <v>4</v>
      </c>
    </row>
    <row r="1337" spans="1:5" ht="15">
      <c r="A1337" s="454" t="s">
        <v>1668</v>
      </c>
      <c r="C1337" s="414">
        <v>2</v>
      </c>
      <c r="D1337" s="415">
        <v>1</v>
      </c>
      <c r="E1337" s="416">
        <v>3</v>
      </c>
    </row>
    <row r="1338" spans="1:5" ht="15">
      <c r="A1338" s="456" t="s">
        <v>3635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3636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2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4</v>
      </c>
      <c r="E1342" s="416">
        <v>2</v>
      </c>
    </row>
    <row r="1343" spans="1:5" ht="15">
      <c r="A1343" s="457" t="s">
        <v>668</v>
      </c>
      <c r="C1343" s="414">
        <v>9</v>
      </c>
      <c r="D1343" s="415">
        <v>5</v>
      </c>
      <c r="E1343" s="416">
        <v>3</v>
      </c>
    </row>
    <row r="1344" spans="1:5" ht="15">
      <c r="A1344" s="457" t="s">
        <v>3637</v>
      </c>
      <c r="C1344" s="414">
        <v>0</v>
      </c>
      <c r="D1344" s="415">
        <v>2</v>
      </c>
      <c r="E1344" s="416">
        <v>2</v>
      </c>
    </row>
    <row r="1345" spans="1:5" ht="15">
      <c r="A1345" s="454" t="s">
        <v>23</v>
      </c>
      <c r="C1345" s="414">
        <v>2</v>
      </c>
      <c r="D1345" s="415">
        <v>4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1</v>
      </c>
      <c r="E1347" s="416">
        <v>4</v>
      </c>
    </row>
    <row r="1348" spans="1:5" ht="15">
      <c r="A1348" s="455" t="s">
        <v>1343</v>
      </c>
      <c r="C1348" s="414">
        <v>7</v>
      </c>
      <c r="D1348" s="415">
        <v>4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1</v>
      </c>
    </row>
    <row r="1350" spans="1:5" ht="15">
      <c r="A1350" s="457" t="s">
        <v>2713</v>
      </c>
      <c r="C1350" s="414">
        <v>1</v>
      </c>
      <c r="D1350" s="415">
        <v>0</v>
      </c>
      <c r="E1350" s="416">
        <v>1</v>
      </c>
    </row>
    <row r="1351" spans="1:5" ht="15">
      <c r="A1351" s="456" t="s">
        <v>3638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3639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2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0</v>
      </c>
    </row>
    <row r="1355" spans="1:5" ht="15">
      <c r="A1355" s="457" t="s">
        <v>682</v>
      </c>
      <c r="C1355" s="414">
        <v>1</v>
      </c>
      <c r="D1355" s="415">
        <v>1</v>
      </c>
      <c r="E1355" s="416">
        <v>2</v>
      </c>
    </row>
    <row r="1356" spans="1:5" ht="15">
      <c r="A1356" s="457" t="s">
        <v>2708</v>
      </c>
      <c r="C1356" s="414">
        <v>1</v>
      </c>
      <c r="D1356" s="415">
        <v>0</v>
      </c>
      <c r="E1356" s="416">
        <v>1</v>
      </c>
    </row>
    <row r="1357" spans="1:5" ht="15">
      <c r="A1357" s="457" t="s">
        <v>2734</v>
      </c>
      <c r="C1357" s="414">
        <v>3</v>
      </c>
      <c r="D1357" s="415">
        <v>8</v>
      </c>
      <c r="E1357" s="416">
        <v>1</v>
      </c>
    </row>
    <row r="1358" spans="1:5" ht="15">
      <c r="A1358" s="456" t="s">
        <v>3640</v>
      </c>
      <c r="C1358" s="414">
        <v>1</v>
      </c>
      <c r="D1358" s="415">
        <v>2</v>
      </c>
      <c r="E1358" s="416">
        <v>0</v>
      </c>
    </row>
    <row r="1359" spans="1:5" ht="15">
      <c r="A1359" s="456" t="s">
        <v>3641</v>
      </c>
      <c r="C1359" s="414">
        <v>3</v>
      </c>
      <c r="D1359" s="415">
        <v>5</v>
      </c>
      <c r="E1359" s="416">
        <v>5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4</v>
      </c>
    </row>
    <row r="1363" spans="1:5" ht="15">
      <c r="A1363" s="457" t="s">
        <v>2723</v>
      </c>
      <c r="C1363" s="414">
        <v>1</v>
      </c>
      <c r="D1363" s="415">
        <v>0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2</v>
      </c>
      <c r="D1367" s="415">
        <v>3</v>
      </c>
      <c r="E1367" s="416">
        <v>0</v>
      </c>
    </row>
    <row r="1368" spans="1:5" ht="15">
      <c r="A1368" s="456" t="s">
        <v>3642</v>
      </c>
      <c r="C1368" s="414">
        <v>2</v>
      </c>
      <c r="D1368" s="415">
        <v>2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2</v>
      </c>
      <c r="D1371" s="415">
        <v>4</v>
      </c>
      <c r="E1371" s="416">
        <v>1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4</v>
      </c>
      <c r="D1373" s="415">
        <v>0</v>
      </c>
      <c r="E1373" s="416">
        <v>1</v>
      </c>
    </row>
    <row r="1374" spans="1:5" ht="15">
      <c r="A1374" s="454" t="s">
        <v>1649</v>
      </c>
      <c r="C1374" s="414">
        <v>3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1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2</v>
      </c>
    </row>
    <row r="1377" spans="1:5" ht="15">
      <c r="A1377" s="456" t="s">
        <v>3643</v>
      </c>
      <c r="C1377" s="414">
        <v>1</v>
      </c>
      <c r="D1377" s="415">
        <v>4</v>
      </c>
      <c r="E1377" s="416">
        <v>0</v>
      </c>
    </row>
    <row r="1378" spans="1:5" ht="15">
      <c r="A1378" s="456" t="s">
        <v>3644</v>
      </c>
      <c r="C1378" s="414">
        <v>1</v>
      </c>
      <c r="D1378" s="415">
        <v>2</v>
      </c>
      <c r="E1378" s="416">
        <v>1</v>
      </c>
    </row>
    <row r="1379" spans="1:5" ht="15">
      <c r="A1379" s="454" t="s">
        <v>31</v>
      </c>
      <c r="C1379" s="414">
        <v>5</v>
      </c>
      <c r="D1379" s="415">
        <v>3</v>
      </c>
      <c r="E1379" s="416">
        <v>3</v>
      </c>
    </row>
    <row r="1380" spans="1:5" ht="15">
      <c r="A1380" s="457" t="s">
        <v>2718</v>
      </c>
      <c r="C1380" s="414">
        <v>1</v>
      </c>
      <c r="D1380" s="415">
        <v>0</v>
      </c>
      <c r="E1380" s="416">
        <v>3</v>
      </c>
    </row>
    <row r="1381" spans="1:5" ht="15">
      <c r="A1381" s="457" t="s">
        <v>694</v>
      </c>
      <c r="C1381" s="414">
        <v>6</v>
      </c>
      <c r="D1381" s="415">
        <v>5</v>
      </c>
      <c r="E1381" s="416">
        <v>5</v>
      </c>
    </row>
    <row r="1382" spans="1:5" ht="15">
      <c r="A1382" s="456" t="s">
        <v>3645</v>
      </c>
      <c r="C1382" s="414">
        <v>5</v>
      </c>
      <c r="D1382" s="415">
        <v>2</v>
      </c>
      <c r="E1382" s="416">
        <v>3</v>
      </c>
    </row>
    <row r="1383" spans="1:5" ht="15">
      <c r="A1383" s="457" t="s">
        <v>3685</v>
      </c>
      <c r="C1383" s="414">
        <v>1</v>
      </c>
      <c r="D1383" s="415">
        <v>2</v>
      </c>
      <c r="E1383" s="416">
        <v>2</v>
      </c>
    </row>
    <row r="1384" spans="1:5" ht="15">
      <c r="A1384" s="457" t="s">
        <v>686</v>
      </c>
      <c r="C1384" s="414">
        <v>0</v>
      </c>
      <c r="D1384" s="415">
        <v>0</v>
      </c>
      <c r="E1384" s="416">
        <v>0</v>
      </c>
    </row>
    <row r="1385" spans="1:5" ht="15">
      <c r="A1385" s="454" t="s">
        <v>33</v>
      </c>
      <c r="C1385" s="414">
        <v>0</v>
      </c>
      <c r="D1385" s="415">
        <v>0</v>
      </c>
      <c r="E1385" s="416">
        <v>0</v>
      </c>
    </row>
    <row r="1386" spans="1:5" ht="15">
      <c r="A1386" s="454" t="s">
        <v>37</v>
      </c>
      <c r="C1386" s="414">
        <v>0</v>
      </c>
      <c r="D1386" s="415">
        <v>0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0</v>
      </c>
      <c r="E1387" s="416">
        <v>2</v>
      </c>
    </row>
    <row r="1388" spans="1:5" ht="15">
      <c r="A1388" s="456" t="s">
        <v>3646</v>
      </c>
      <c r="C1388" s="414">
        <v>2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0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3647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4</v>
      </c>
      <c r="E1393" s="416">
        <v>3</v>
      </c>
    </row>
    <row r="1394" spans="1:5" ht="15">
      <c r="A1394" s="454" t="s">
        <v>1671</v>
      </c>
      <c r="C1394" s="414">
        <v>0</v>
      </c>
      <c r="D1394" s="415">
        <v>1</v>
      </c>
      <c r="E1394" s="416">
        <v>4</v>
      </c>
    </row>
    <row r="1395" spans="1:5" ht="15">
      <c r="A1395" s="457" t="s">
        <v>180</v>
      </c>
      <c r="C1395" s="414">
        <v>3</v>
      </c>
      <c r="D1395" s="415">
        <v>4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0</v>
      </c>
    </row>
    <row r="1397" spans="1:5" ht="15">
      <c r="A1397" s="457" t="s">
        <v>2217</v>
      </c>
      <c r="C1397" s="414">
        <v>3</v>
      </c>
      <c r="D1397" s="415">
        <v>0</v>
      </c>
      <c r="E1397" s="416">
        <v>2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2</v>
      </c>
    </row>
    <row r="1399" spans="1:5" ht="15">
      <c r="A1399" s="457" t="s">
        <v>155</v>
      </c>
      <c r="C1399" s="414">
        <v>0</v>
      </c>
      <c r="D1399" s="415">
        <v>1</v>
      </c>
      <c r="E1399" s="416">
        <v>3</v>
      </c>
    </row>
    <row r="1400" spans="1:5" ht="15">
      <c r="A1400" s="456" t="s">
        <v>3648</v>
      </c>
      <c r="C1400" s="414">
        <v>2</v>
      </c>
      <c r="D1400" s="415">
        <v>6</v>
      </c>
      <c r="E1400" s="416">
        <v>1</v>
      </c>
    </row>
    <row r="1401" spans="1:5" ht="15">
      <c r="A1401" s="457" t="s">
        <v>2730</v>
      </c>
      <c r="C1401" s="414">
        <v>6</v>
      </c>
      <c r="D1401" s="415">
        <v>6</v>
      </c>
      <c r="E1401" s="416">
        <v>1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1</v>
      </c>
      <c r="E1403" s="416">
        <v>0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2</v>
      </c>
      <c r="E1405" s="416">
        <v>2</v>
      </c>
    </row>
    <row r="1408" spans="1:5">
      <c r="C1408" s="1">
        <f>SUM(C1270:C1407)</f>
        <v>227</v>
      </c>
      <c r="D1408" s="1">
        <f>SUM(D1270:D1407)</f>
        <v>269</v>
      </c>
      <c r="E1408" s="1">
        <f>SUM(E1270:E1407)</f>
        <v>232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CP1" activePane="topRight" state="frozen"/>
      <selection pane="topRight" activeCell="CY1" sqref="CY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45790.674999999952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560">
        <v>368.6</v>
      </c>
      <c r="CY6" s="392"/>
      <c r="CZ6" s="49">
        <v>45.750000000000455</v>
      </c>
      <c r="DA6" s="49">
        <v>72</v>
      </c>
      <c r="DB6" s="49">
        <v>45.3</v>
      </c>
      <c r="DC6" s="560">
        <v>313.5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50595.912499999933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560">
        <v>634.4</v>
      </c>
      <c r="CY7" s="392"/>
      <c r="CZ7" s="49">
        <v>8.2500000000006821</v>
      </c>
      <c r="DA7" s="49">
        <v>16.5</v>
      </c>
      <c r="DB7" s="49">
        <v>0</v>
      </c>
      <c r="DC7" s="560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8891.4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560">
        <v>520.09999999999991</v>
      </c>
      <c r="CY8" s="392"/>
      <c r="CZ8" s="49">
        <v>0</v>
      </c>
      <c r="DA8" s="49">
        <v>0</v>
      </c>
      <c r="DB8" s="49">
        <v>0</v>
      </c>
      <c r="DC8" s="560">
        <v>129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67279.437499999971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560">
        <v>924.5</v>
      </c>
      <c r="CY9" s="392"/>
      <c r="CZ9" s="49">
        <v>61.075000000002092</v>
      </c>
      <c r="DA9" s="49">
        <v>65.25</v>
      </c>
      <c r="DB9" s="49">
        <v>25.199999999999996</v>
      </c>
      <c r="DC9" s="560">
        <v>106.5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44812.675000000017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560">
        <v>485.79999999999995</v>
      </c>
      <c r="CY10" s="392"/>
      <c r="CZ10" s="49">
        <v>0</v>
      </c>
      <c r="DA10" s="49">
        <v>136.5</v>
      </c>
      <c r="DB10" s="49">
        <v>27.375</v>
      </c>
      <c r="DC10" s="560">
        <v>43.8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42756.574999999946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560">
        <v>417.9</v>
      </c>
      <c r="CY11" s="392"/>
      <c r="CZ11" s="49">
        <v>83.100000000000364</v>
      </c>
      <c r="DA11" s="49">
        <v>76.5</v>
      </c>
      <c r="DB11" s="49">
        <v>141.82499999999999</v>
      </c>
      <c r="DC11" s="560">
        <v>29.700000000000003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18594.399999999961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560">
        <v>488.65000000000003</v>
      </c>
      <c r="CY12" s="392"/>
      <c r="CZ12" s="49">
        <v>44.999999999999091</v>
      </c>
      <c r="DA12" s="49">
        <v>0</v>
      </c>
      <c r="DB12" s="49">
        <v>0</v>
      </c>
      <c r="DC12" s="560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54254.400000000038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560">
        <v>734.8</v>
      </c>
      <c r="CY13" s="392"/>
      <c r="CZ13" s="49">
        <v>28.874999999999545</v>
      </c>
      <c r="DA13" s="49">
        <v>6.5999999999999988</v>
      </c>
      <c r="DB13" s="49">
        <v>0</v>
      </c>
      <c r="DC13" s="560">
        <v>1.4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7969.7000000000007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560">
        <v>665</v>
      </c>
      <c r="CY14" s="392"/>
      <c r="CZ14" s="49">
        <v>0</v>
      </c>
      <c r="DA14" s="49">
        <v>0</v>
      </c>
      <c r="DB14" s="49">
        <v>0</v>
      </c>
      <c r="DC14" s="560">
        <v>1.1000000000000001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29958.574999999997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560">
        <v>408.40000000000003</v>
      </c>
      <c r="CY15" s="392"/>
      <c r="CZ15" s="49">
        <v>0</v>
      </c>
      <c r="DA15" s="49">
        <v>0</v>
      </c>
      <c r="DB15" s="49">
        <v>62.400000000000006</v>
      </c>
      <c r="DC15" s="560">
        <v>194.7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8336.4000000000015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560">
        <v>248.1</v>
      </c>
      <c r="CY16" s="392"/>
      <c r="CZ16" s="49">
        <v>0</v>
      </c>
      <c r="DA16" s="49">
        <v>0</v>
      </c>
      <c r="DB16" s="49">
        <v>0</v>
      </c>
      <c r="DC16" s="560">
        <v>111.40000000000002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60810.12499999992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560">
        <v>359.70000000000005</v>
      </c>
      <c r="CY17" s="392"/>
      <c r="CZ17" s="49">
        <v>51.749999999999545</v>
      </c>
      <c r="DA17" s="49">
        <v>21</v>
      </c>
      <c r="DB17" s="49">
        <v>33.825000000000003</v>
      </c>
      <c r="DC17" s="560">
        <v>25.2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31600.874999999993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560">
        <v>255.29999999999998</v>
      </c>
      <c r="CY18" s="392"/>
      <c r="CZ18" s="49">
        <v>0</v>
      </c>
      <c r="DA18" s="49">
        <v>0</v>
      </c>
      <c r="DB18" s="49">
        <v>23.400000000000002</v>
      </c>
      <c r="DC18" s="560">
        <v>0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55921.825000000063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560">
        <v>318.79999999999995</v>
      </c>
      <c r="CY19" s="392"/>
      <c r="CZ19" s="49">
        <v>9.0000000000002274</v>
      </c>
      <c r="DA19" s="49">
        <v>153.30000000000001</v>
      </c>
      <c r="DB19" s="49">
        <v>0</v>
      </c>
      <c r="DC19" s="560">
        <v>189.9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29899.799999999996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560">
        <v>529.9</v>
      </c>
      <c r="CY20" s="392"/>
      <c r="CZ20" s="49">
        <v>0</v>
      </c>
      <c r="DA20" s="49">
        <v>0</v>
      </c>
      <c r="DB20" s="49">
        <v>0</v>
      </c>
      <c r="DC20" s="560">
        <v>1.3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8127.8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560">
        <v>371.5</v>
      </c>
      <c r="CY21" s="392"/>
      <c r="CZ21" s="49">
        <v>0</v>
      </c>
      <c r="DA21" s="49">
        <v>0</v>
      </c>
      <c r="DB21" s="49">
        <v>0</v>
      </c>
      <c r="DC21" s="560">
        <v>65.7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62522.875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560">
        <v>711.09999999999991</v>
      </c>
      <c r="CY22" s="392"/>
      <c r="CZ22" s="49">
        <v>52.049999999999272</v>
      </c>
      <c r="DA22" s="49">
        <v>136.5</v>
      </c>
      <c r="DB22" s="49">
        <v>5.7750000000000004</v>
      </c>
      <c r="DC22" s="560">
        <v>56.20000000000001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44771.849999999991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560">
        <v>475.79999999999995</v>
      </c>
      <c r="CY23" s="392"/>
      <c r="CZ23" s="49">
        <v>0</v>
      </c>
      <c r="DA23" s="49">
        <v>14.699999999999998</v>
      </c>
      <c r="DB23" s="49">
        <v>0</v>
      </c>
      <c r="DC23" s="560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48431.562500000044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560">
        <v>409.40000000000003</v>
      </c>
      <c r="CY24" s="392"/>
      <c r="CZ24" s="49">
        <v>88.125</v>
      </c>
      <c r="DA24" s="49">
        <v>71.099999999999994</v>
      </c>
      <c r="DB24" s="49">
        <v>89.249999999999986</v>
      </c>
      <c r="DC24" s="560">
        <v>168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42406.275000000009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560">
        <v>94.9</v>
      </c>
      <c r="CY25" s="392"/>
      <c r="CZ25" s="49">
        <v>79.249999999999091</v>
      </c>
      <c r="DA25" s="49">
        <v>53.79999999999999</v>
      </c>
      <c r="DB25" s="49">
        <v>33.299999999999997</v>
      </c>
      <c r="DC25" s="560">
        <v>285.2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8369.9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560">
        <v>716.99999999999989</v>
      </c>
      <c r="CY26" s="392"/>
      <c r="CZ26" s="49">
        <v>0</v>
      </c>
      <c r="DA26" s="49">
        <v>0</v>
      </c>
      <c r="DB26" s="49">
        <v>0</v>
      </c>
      <c r="DC26" s="560">
        <v>83.6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45407.275000000001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560">
        <v>442.79999999999995</v>
      </c>
      <c r="CY27" s="392"/>
      <c r="CZ27" s="49">
        <v>0</v>
      </c>
      <c r="DA27" s="49">
        <v>114.15</v>
      </c>
      <c r="DB27" s="49">
        <v>85.35</v>
      </c>
      <c r="DC27" s="560">
        <v>110.4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8369.4000000000015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560">
        <v>367.5</v>
      </c>
      <c r="CY28" s="392"/>
      <c r="CZ28" s="49">
        <v>0</v>
      </c>
      <c r="DA28" s="49">
        <v>0</v>
      </c>
      <c r="DB28" s="49">
        <v>0</v>
      </c>
      <c r="DC28" s="560">
        <v>82.5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33622.57499999999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560">
        <v>523.40000000000009</v>
      </c>
      <c r="CY29" s="392"/>
      <c r="CZ29" s="49">
        <v>0</v>
      </c>
      <c r="DA29" s="49">
        <v>0</v>
      </c>
      <c r="DB29" s="49">
        <v>45</v>
      </c>
      <c r="DC29" s="560">
        <v>90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64731.537500000006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560">
        <v>761.1</v>
      </c>
      <c r="CY30" s="392"/>
      <c r="CZ30" s="49">
        <v>10.500000000001364</v>
      </c>
      <c r="DA30" s="49">
        <v>19.5</v>
      </c>
      <c r="DB30" s="49">
        <v>18.899999999999999</v>
      </c>
      <c r="DC30" s="560">
        <v>4.8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62397.775000000067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560">
        <v>681.5</v>
      </c>
      <c r="CY31" s="392"/>
      <c r="CZ31" s="49">
        <v>61</v>
      </c>
      <c r="DA31" s="49">
        <v>48.75</v>
      </c>
      <c r="DB31" s="49">
        <v>3.3000000000000003</v>
      </c>
      <c r="DC31" s="560">
        <v>105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38183.737500000017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560">
        <v>348.70000000000005</v>
      </c>
      <c r="CY32" s="392"/>
      <c r="CZ32" s="49">
        <v>0</v>
      </c>
      <c r="DA32" s="49">
        <v>94.34999999999998</v>
      </c>
      <c r="DB32" s="49">
        <v>44.025000000000006</v>
      </c>
      <c r="DC32" s="560">
        <v>221.7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57641.200000000055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560">
        <v>552.6</v>
      </c>
      <c r="CY33" s="392"/>
      <c r="CZ33" s="49">
        <v>104.02500000000009</v>
      </c>
      <c r="DA33" s="49">
        <v>109.5</v>
      </c>
      <c r="DB33" s="49">
        <v>39.825000000000003</v>
      </c>
      <c r="DC33" s="560">
        <v>0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62389.32499999999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560">
        <v>681.00000000000011</v>
      </c>
      <c r="CY34" s="392"/>
      <c r="CZ34" s="49">
        <v>59.675000000000182</v>
      </c>
      <c r="DA34" s="49">
        <v>33</v>
      </c>
      <c r="DB34" s="49">
        <v>27</v>
      </c>
      <c r="DC34" s="560">
        <v>0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45820.374999999985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560">
        <v>496.09999999999997</v>
      </c>
      <c r="CY35" s="392"/>
      <c r="CZ35" s="49">
        <v>3.5750000000000455</v>
      </c>
      <c r="DA35" s="49">
        <v>55.5</v>
      </c>
      <c r="DB35" s="49">
        <v>165.89999999999998</v>
      </c>
      <c r="DC35" s="560">
        <v>168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53112.025000000023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560">
        <v>227.39999999999995</v>
      </c>
      <c r="CY36" s="392"/>
      <c r="CZ36" s="49">
        <v>22.800000000000182</v>
      </c>
      <c r="DA36" s="49">
        <v>45.6</v>
      </c>
      <c r="DB36" s="49">
        <v>131.625</v>
      </c>
      <c r="DC36" s="560">
        <v>38.5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28116.9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560">
        <v>743.9</v>
      </c>
      <c r="CY37" s="392"/>
      <c r="CZ37" s="49">
        <v>0</v>
      </c>
      <c r="DA37" s="49">
        <v>0</v>
      </c>
      <c r="DB37" s="49">
        <v>39.900000000000006</v>
      </c>
      <c r="DC37" s="560">
        <v>99.5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6577.2000000000007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560">
        <v>270.8</v>
      </c>
      <c r="CY38" s="392"/>
      <c r="CZ38" s="49">
        <v>0</v>
      </c>
      <c r="DA38" s="49">
        <v>0</v>
      </c>
      <c r="DB38" s="49">
        <v>0</v>
      </c>
      <c r="DC38" s="560">
        <v>90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64657.012499999961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560">
        <v>369.8</v>
      </c>
      <c r="CY39" s="392"/>
      <c r="CZ39" s="49">
        <v>14.075000000000273</v>
      </c>
      <c r="DA39" s="49">
        <v>120.75</v>
      </c>
      <c r="DB39" s="49">
        <v>245.625</v>
      </c>
      <c r="DC39" s="560">
        <v>187.5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32450.587500000031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560">
        <v>222</v>
      </c>
      <c r="CY40" s="392"/>
      <c r="CZ40" s="49">
        <v>52.500000000000455</v>
      </c>
      <c r="DA40" s="49">
        <v>19.5</v>
      </c>
      <c r="DB40" s="49">
        <v>0</v>
      </c>
      <c r="DC40" s="560">
        <v>33.15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8342.9000000000015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560">
        <v>611.09999999999991</v>
      </c>
      <c r="CY41" s="392"/>
      <c r="CZ41" s="49">
        <v>0</v>
      </c>
      <c r="DA41" s="49">
        <v>0</v>
      </c>
      <c r="DB41" s="49">
        <v>0</v>
      </c>
      <c r="DC41" s="560">
        <v>243.6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57376.412499999919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560">
        <v>555.70000000000005</v>
      </c>
      <c r="CY42" s="392"/>
      <c r="CZ42" s="49">
        <v>65.724999999999909</v>
      </c>
      <c r="DA42" s="49">
        <v>48.75</v>
      </c>
      <c r="DB42" s="49">
        <v>2.4750000000000001</v>
      </c>
      <c r="DC42" s="560">
        <v>0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32022.149999999987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560">
        <v>753.3</v>
      </c>
      <c r="CY43" s="392"/>
      <c r="CZ43" s="49">
        <v>0</v>
      </c>
      <c r="DA43" s="49">
        <v>0</v>
      </c>
      <c r="DB43" s="49">
        <v>0</v>
      </c>
      <c r="DC43" s="560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7270.6000000000013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560">
        <v>651.30000000000007</v>
      </c>
      <c r="CY44" s="392"/>
      <c r="CZ44" s="49">
        <v>0</v>
      </c>
      <c r="DA44" s="49">
        <v>0</v>
      </c>
      <c r="DB44" s="49">
        <v>0</v>
      </c>
      <c r="DC44" s="560">
        <v>30.599999999999998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51561.374999999985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560">
        <v>537.6</v>
      </c>
      <c r="CY45" s="392"/>
      <c r="CZ45" s="49">
        <v>0</v>
      </c>
      <c r="DA45" s="49">
        <v>14.699999999999998</v>
      </c>
      <c r="DB45" s="49">
        <v>36.449999999999996</v>
      </c>
      <c r="DC45" s="560">
        <v>0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6997.8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560">
        <v>193.95</v>
      </c>
      <c r="CY46" s="392"/>
      <c r="CZ46" s="49">
        <v>0</v>
      </c>
      <c r="DA46" s="49">
        <v>0</v>
      </c>
      <c r="DB46" s="49">
        <v>0</v>
      </c>
      <c r="DC46" s="560">
        <v>171.6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40971.875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560">
        <v>869.39999999999986</v>
      </c>
      <c r="CY47" s="392"/>
      <c r="CZ47" s="49">
        <v>30.749999999999545</v>
      </c>
      <c r="DA47" s="49">
        <v>15.75</v>
      </c>
      <c r="DB47" s="49">
        <v>60.525000000000013</v>
      </c>
      <c r="DC47" s="560">
        <v>142.79999999999998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62669.387500000099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560">
        <v>894.7</v>
      </c>
      <c r="CY48" s="392"/>
      <c r="CZ48" s="49">
        <v>0</v>
      </c>
      <c r="DA48" s="49">
        <v>151.34999999999997</v>
      </c>
      <c r="DB48" s="49">
        <v>36</v>
      </c>
      <c r="DC48" s="560">
        <v>0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8338.1999999999989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560">
        <v>597.79999999999995</v>
      </c>
      <c r="CY49" s="392"/>
      <c r="CZ49" s="49">
        <v>0</v>
      </c>
      <c r="DA49" s="49">
        <v>0</v>
      </c>
      <c r="DB49" s="49">
        <v>0</v>
      </c>
      <c r="DC49" s="560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60083.449999999932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560">
        <v>510.2</v>
      </c>
      <c r="CY50" s="392"/>
      <c r="CZ50" s="49">
        <v>12.150000000000546</v>
      </c>
      <c r="DA50" s="49">
        <v>70.5</v>
      </c>
      <c r="DB50" s="49">
        <v>66.900000000000006</v>
      </c>
      <c r="DC50" s="560">
        <v>19.5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41076.099999999984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560">
        <v>635.80000000000007</v>
      </c>
      <c r="CY51" s="392"/>
      <c r="CZ51" s="49">
        <v>0</v>
      </c>
      <c r="DA51" s="49">
        <v>189.59999999999997</v>
      </c>
      <c r="DB51" s="49">
        <v>66</v>
      </c>
      <c r="DC51" s="560">
        <v>0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8948.1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560">
        <v>474.2</v>
      </c>
      <c r="CY52" s="392"/>
      <c r="CZ52" s="49">
        <v>0</v>
      </c>
      <c r="DA52" s="49">
        <v>0</v>
      </c>
      <c r="DB52" s="49">
        <v>0</v>
      </c>
      <c r="DC52" s="560">
        <v>132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33132.125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560">
        <v>951.80000000000007</v>
      </c>
      <c r="CY53" s="392"/>
      <c r="CZ53" s="49">
        <v>0</v>
      </c>
      <c r="DA53" s="49">
        <v>0</v>
      </c>
      <c r="DB53" s="49">
        <v>164.7</v>
      </c>
      <c r="DC53" s="560">
        <v>25.2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44557.225000000035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560">
        <v>496.9</v>
      </c>
      <c r="CY54" s="392"/>
      <c r="CZ54" s="49">
        <v>0</v>
      </c>
      <c r="DA54" s="49">
        <v>4.5499999999999989</v>
      </c>
      <c r="DB54" s="49">
        <v>34.125</v>
      </c>
      <c r="DC54" s="560">
        <v>50.3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31353.224999999995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560">
        <v>615.1</v>
      </c>
      <c r="CY55" s="392"/>
      <c r="CZ55" s="49">
        <v>0</v>
      </c>
      <c r="DA55" s="49">
        <v>0</v>
      </c>
      <c r="DB55" s="49">
        <v>61.125</v>
      </c>
      <c r="DC55" s="560">
        <v>120.10000000000001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8597.9000000000015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560">
        <v>234.2</v>
      </c>
      <c r="CY56" s="392"/>
      <c r="CZ56" s="49">
        <v>0</v>
      </c>
      <c r="DA56" s="49">
        <v>0</v>
      </c>
      <c r="DB56" s="49">
        <v>0</v>
      </c>
      <c r="DC56" s="560">
        <v>98.199999999999989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43532.137499999953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560">
        <v>523.40000000000009</v>
      </c>
      <c r="CY57" s="392"/>
      <c r="CZ57" s="49">
        <v>0</v>
      </c>
      <c r="DA57" s="49">
        <v>163.5</v>
      </c>
      <c r="DB57" s="49">
        <v>56.25</v>
      </c>
      <c r="DC57" s="560">
        <v>11.700000000000001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8281.8000000000011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560">
        <v>438.4</v>
      </c>
      <c r="CY58" s="392"/>
      <c r="CZ58" s="49">
        <v>0</v>
      </c>
      <c r="DA58" s="49">
        <v>0</v>
      </c>
      <c r="DB58" s="49">
        <v>0</v>
      </c>
      <c r="DC58" s="560">
        <v>191.5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28967.850000000002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560">
        <v>523.1</v>
      </c>
      <c r="CY59" s="392"/>
      <c r="CZ59" s="49">
        <v>0</v>
      </c>
      <c r="DA59" s="49">
        <v>0</v>
      </c>
      <c r="DB59" s="49">
        <v>23.400000000000002</v>
      </c>
      <c r="DC59" s="560">
        <v>49.500000000000007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64286.774999999943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560">
        <v>744.80000000000007</v>
      </c>
      <c r="CY60" s="392"/>
      <c r="CZ60" s="49">
        <v>6.6000000000003638</v>
      </c>
      <c r="DA60" s="49">
        <v>96</v>
      </c>
      <c r="DB60" s="49">
        <v>4.1999999999999993</v>
      </c>
      <c r="DC60" s="560">
        <v>0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26461.050000000003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560">
        <v>344.20000000000005</v>
      </c>
      <c r="CY61" s="392"/>
      <c r="CZ61" s="49">
        <v>0</v>
      </c>
      <c r="DA61" s="49">
        <v>0</v>
      </c>
      <c r="DB61" s="49">
        <v>61.050000000000004</v>
      </c>
      <c r="DC61" s="560">
        <v>180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56496.625000000058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560">
        <v>753.1</v>
      </c>
      <c r="CY62" s="392"/>
      <c r="CZ62" s="49">
        <v>4.5500000000010914</v>
      </c>
      <c r="DA62" s="49">
        <v>62.25</v>
      </c>
      <c r="DB62" s="49">
        <v>0</v>
      </c>
      <c r="DC62" s="560">
        <v>30.7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9255.6999999999989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560">
        <v>698.1</v>
      </c>
      <c r="CY63" s="392"/>
      <c r="CZ63" s="49">
        <v>0</v>
      </c>
      <c r="DA63" s="49">
        <v>0</v>
      </c>
      <c r="DB63" s="49">
        <v>0</v>
      </c>
      <c r="DC63" s="560">
        <v>42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32921.924999999988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560">
        <v>483.5</v>
      </c>
      <c r="CY64" s="392"/>
      <c r="CZ64" s="49">
        <v>0</v>
      </c>
      <c r="DA64" s="49">
        <v>0</v>
      </c>
      <c r="DB64" s="49">
        <v>33</v>
      </c>
      <c r="DC64" s="560">
        <v>0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52744.58749999998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560">
        <v>164.70000000000002</v>
      </c>
      <c r="CY65" s="392"/>
      <c r="CZ65" s="49">
        <v>21.000000000000455</v>
      </c>
      <c r="DA65" s="49">
        <v>122.35</v>
      </c>
      <c r="DB65" s="49">
        <v>66.300000000000011</v>
      </c>
      <c r="DC65" s="560">
        <v>297.3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66504.974999999919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560">
        <v>470.80000000000007</v>
      </c>
      <c r="CY66" s="392"/>
      <c r="CZ66" s="49">
        <v>9</v>
      </c>
      <c r="DA66" s="49">
        <v>21</v>
      </c>
      <c r="DB66" s="49">
        <v>76.5</v>
      </c>
      <c r="DC66" s="560">
        <v>82.5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61629.099999999984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560">
        <v>715.2</v>
      </c>
      <c r="CY67" s="392"/>
      <c r="CZ67" s="49">
        <v>61.974999999999909</v>
      </c>
      <c r="DA67" s="49">
        <v>138.75</v>
      </c>
      <c r="DB67" s="49">
        <v>0</v>
      </c>
      <c r="DC67" s="560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16849.724999999984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560">
        <v>61.2</v>
      </c>
      <c r="CY68" s="392"/>
      <c r="CZ68" s="49">
        <v>0</v>
      </c>
      <c r="DA68" s="49">
        <v>87.15</v>
      </c>
      <c r="DB68" s="49">
        <v>0</v>
      </c>
      <c r="DC68" s="560">
        <v>308.8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43536.725000000028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560">
        <v>363.9</v>
      </c>
      <c r="CY69" s="392"/>
      <c r="CZ69" s="49">
        <v>42.025000000000318</v>
      </c>
      <c r="DA69" s="49">
        <v>24.149999999999995</v>
      </c>
      <c r="DB69" s="49">
        <v>81.900000000000006</v>
      </c>
      <c r="DC69" s="560">
        <v>217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8320.2000000000007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560">
        <v>568</v>
      </c>
      <c r="CY70" s="392"/>
      <c r="CZ70" s="49">
        <v>0</v>
      </c>
      <c r="DA70" s="49">
        <v>0</v>
      </c>
      <c r="DB70" s="49">
        <v>0</v>
      </c>
      <c r="DC70" s="560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31220.624999999996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560">
        <v>389.70000000000005</v>
      </c>
      <c r="CY71" s="392"/>
      <c r="CZ71" s="49">
        <v>0</v>
      </c>
      <c r="DA71" s="49">
        <v>0</v>
      </c>
      <c r="DB71" s="49">
        <v>23.400000000000002</v>
      </c>
      <c r="DC71" s="560">
        <v>1.3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46176.162499999984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560">
        <v>706</v>
      </c>
      <c r="CY72" s="392"/>
      <c r="CZ72" s="49">
        <v>0</v>
      </c>
      <c r="DA72" s="49">
        <v>149.84999999999997</v>
      </c>
      <c r="DB72" s="49">
        <v>97.125</v>
      </c>
      <c r="DC72" s="560">
        <v>0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55416.325000000012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560">
        <v>327.70000000000005</v>
      </c>
      <c r="CY73" s="392"/>
      <c r="CZ73" s="49">
        <v>11.274999999999636</v>
      </c>
      <c r="DA73" s="49">
        <v>19.5</v>
      </c>
      <c r="DB73" s="49">
        <v>172.125</v>
      </c>
      <c r="DC73" s="560">
        <v>300.75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8299.0000000000018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560">
        <v>259</v>
      </c>
      <c r="CY74" s="392"/>
      <c r="CZ74" s="49">
        <v>0</v>
      </c>
      <c r="DA74" s="49">
        <v>0</v>
      </c>
      <c r="DB74" s="49">
        <v>0</v>
      </c>
      <c r="DC74" s="560">
        <v>1.4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8389.4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560">
        <v>517.20000000000005</v>
      </c>
      <c r="CY75" s="392"/>
      <c r="CZ75" s="49">
        <v>0</v>
      </c>
      <c r="DA75" s="49">
        <v>0</v>
      </c>
      <c r="DB75" s="49">
        <v>0</v>
      </c>
      <c r="DC75" s="560">
        <v>105.4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58829.674999999945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560">
        <v>799.49999999999989</v>
      </c>
      <c r="CY76" s="392"/>
      <c r="CZ76" s="49">
        <v>60.125000000000455</v>
      </c>
      <c r="DA76" s="49">
        <v>91.2</v>
      </c>
      <c r="DB76" s="49">
        <v>185.25</v>
      </c>
      <c r="DC76" s="560">
        <v>0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45066.162500000028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560">
        <v>645.99999999999989</v>
      </c>
      <c r="CY77" s="392"/>
      <c r="CZ77" s="49">
        <v>0</v>
      </c>
      <c r="DA77" s="49">
        <v>83.25</v>
      </c>
      <c r="DB77" s="49">
        <v>43.650000000000006</v>
      </c>
      <c r="DC77" s="560">
        <v>0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41927.025000000031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560">
        <v>516.79999999999995</v>
      </c>
      <c r="CY78" s="392"/>
      <c r="CZ78" s="49">
        <v>0</v>
      </c>
      <c r="DA78" s="49">
        <v>7.15</v>
      </c>
      <c r="DB78" s="49">
        <v>19.8</v>
      </c>
      <c r="DC78" s="560">
        <v>9.7999999999999989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49189.012500000033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560">
        <v>230.2</v>
      </c>
      <c r="CY79" s="392"/>
      <c r="CZ79" s="49">
        <v>32.124999999999318</v>
      </c>
      <c r="DA79" s="49">
        <v>21</v>
      </c>
      <c r="DB79" s="49">
        <v>40.5</v>
      </c>
      <c r="DC79" s="560">
        <v>53.7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8847.7000000000007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560">
        <v>396.49999999999994</v>
      </c>
      <c r="CY80" s="392"/>
      <c r="CZ80" s="49">
        <v>0</v>
      </c>
      <c r="DA80" s="49">
        <v>0</v>
      </c>
      <c r="DB80" s="49">
        <v>0</v>
      </c>
      <c r="DC80" s="560">
        <v>82.5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53743.212500000031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560">
        <v>757.8</v>
      </c>
      <c r="CY81" s="392"/>
      <c r="CZ81" s="49">
        <v>50.424999999999727</v>
      </c>
      <c r="DA81" s="49">
        <v>53.25</v>
      </c>
      <c r="DB81" s="49">
        <v>342</v>
      </c>
      <c r="DC81" s="560">
        <v>96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65116.025000000096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560">
        <v>588.5</v>
      </c>
      <c r="CY82" s="392"/>
      <c r="CZ82" s="49">
        <v>55.349999999999454</v>
      </c>
      <c r="DA82" s="49">
        <v>52.5</v>
      </c>
      <c r="DB82" s="49">
        <v>54.599999999999994</v>
      </c>
      <c r="DC82" s="560">
        <v>23.1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33764.9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560">
        <v>677.3</v>
      </c>
      <c r="CY83" s="392"/>
      <c r="CZ83" s="49">
        <v>0</v>
      </c>
      <c r="DA83" s="49">
        <v>0</v>
      </c>
      <c r="DB83" s="49">
        <v>131.25</v>
      </c>
      <c r="DC83" s="560">
        <v>0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59263.550000000039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560">
        <v>457.9</v>
      </c>
      <c r="CY84" s="392"/>
      <c r="CZ84" s="49">
        <v>48.000000000000455</v>
      </c>
      <c r="DA84" s="49">
        <v>78.2</v>
      </c>
      <c r="DB84" s="49">
        <v>26.700000000000003</v>
      </c>
      <c r="DC84" s="560">
        <v>0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53249.012499999968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560">
        <v>402.3</v>
      </c>
      <c r="CY85" s="392"/>
      <c r="CZ85" s="49">
        <v>61.324999999999818</v>
      </c>
      <c r="DA85" s="49">
        <v>91.95</v>
      </c>
      <c r="DB85" s="49">
        <v>36</v>
      </c>
      <c r="DC85" s="560">
        <v>0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31030.875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560">
        <v>412.8</v>
      </c>
      <c r="CY86" s="392"/>
      <c r="CZ86" s="49">
        <v>0</v>
      </c>
      <c r="DA86" s="49">
        <v>0</v>
      </c>
      <c r="DB86" s="49">
        <v>45.599999999999994</v>
      </c>
      <c r="DC86" s="560">
        <v>90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8258.9000000000015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560">
        <v>472</v>
      </c>
      <c r="CY87" s="392"/>
      <c r="CZ87" s="49">
        <v>0</v>
      </c>
      <c r="DA87" s="49">
        <v>0</v>
      </c>
      <c r="DB87" s="49">
        <v>0</v>
      </c>
      <c r="DC87" s="560">
        <v>49.500000000000007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10250.800000000001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560">
        <v>626.5</v>
      </c>
      <c r="CY88" s="392"/>
      <c r="CZ88" s="49">
        <v>0</v>
      </c>
      <c r="DA88" s="49">
        <v>0</v>
      </c>
      <c r="DB88" s="49">
        <v>0</v>
      </c>
      <c r="DC88" s="560">
        <v>12.100000000000001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39775.950000000019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560">
        <v>586.19999999999993</v>
      </c>
      <c r="CY89" s="392"/>
      <c r="CZ89" s="49">
        <v>0</v>
      </c>
      <c r="DA89" s="49">
        <v>135</v>
      </c>
      <c r="DB89" s="49">
        <v>41.250000000000007</v>
      </c>
      <c r="DC89" s="560">
        <v>12.100000000000001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64307.762500000099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560">
        <v>710.90000000000009</v>
      </c>
      <c r="CY90" s="392"/>
      <c r="CZ90" s="49">
        <v>32.999999999999091</v>
      </c>
      <c r="DA90" s="49">
        <v>26.649999999999995</v>
      </c>
      <c r="DB90" s="49">
        <v>16.2</v>
      </c>
      <c r="DC90" s="560">
        <v>0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60728.924999999894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560">
        <v>696.2</v>
      </c>
      <c r="CY91" s="392"/>
      <c r="CZ91" s="49">
        <v>5.3999999999991815</v>
      </c>
      <c r="DA91" s="49">
        <v>21</v>
      </c>
      <c r="DB91" s="49">
        <v>188.25</v>
      </c>
      <c r="DC91" s="560">
        <v>54.300000000000004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30281.25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560">
        <v>809.8</v>
      </c>
      <c r="CY92" s="392"/>
      <c r="CZ92" s="49">
        <v>0</v>
      </c>
      <c r="DA92" s="49">
        <v>0</v>
      </c>
      <c r="DB92" s="49">
        <v>0</v>
      </c>
      <c r="DC92" s="560">
        <v>121.80000000000001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30251.600000000002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560">
        <v>213.20000000000002</v>
      </c>
      <c r="CY93" s="392"/>
      <c r="CZ93" s="49">
        <v>0</v>
      </c>
      <c r="DA93" s="49">
        <v>0</v>
      </c>
      <c r="DB93" s="49">
        <v>66.824999999999989</v>
      </c>
      <c r="DC93" s="560">
        <v>49.500000000000007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6994.7000000000007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560">
        <v>276.79999999999995</v>
      </c>
      <c r="CY94" s="392"/>
      <c r="CZ94" s="49">
        <v>0</v>
      </c>
      <c r="DA94" s="49">
        <v>0</v>
      </c>
      <c r="DB94" s="49">
        <v>0</v>
      </c>
      <c r="DC94" s="560">
        <v>49.3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7873.550000000002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560">
        <v>431.70000000000005</v>
      </c>
      <c r="CY95" s="392"/>
      <c r="CZ95" s="49">
        <v>0</v>
      </c>
      <c r="DA95" s="49">
        <v>0</v>
      </c>
      <c r="DB95" s="49">
        <v>0</v>
      </c>
      <c r="DC95" s="560">
        <v>220.1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66648.412499999933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560">
        <v>740.5</v>
      </c>
      <c r="CY96" s="392"/>
      <c r="CZ96" s="49">
        <v>53.425000000000637</v>
      </c>
      <c r="DA96" s="49">
        <v>0</v>
      </c>
      <c r="DB96" s="49">
        <v>21.599999999999998</v>
      </c>
      <c r="DC96" s="560">
        <v>23.1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45580.675000000017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560">
        <v>391.3</v>
      </c>
      <c r="CY97" s="392"/>
      <c r="CZ97" s="49">
        <v>0</v>
      </c>
      <c r="DA97" s="49">
        <v>109.5</v>
      </c>
      <c r="DB97" s="49">
        <v>31.875</v>
      </c>
      <c r="DC97" s="560">
        <v>0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54883.600000000006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560">
        <v>789.5</v>
      </c>
      <c r="CY98" s="392"/>
      <c r="CZ98" s="49">
        <v>29.999999999999545</v>
      </c>
      <c r="DA98" s="49">
        <v>48.75</v>
      </c>
      <c r="DB98" s="49">
        <v>0</v>
      </c>
      <c r="DC98" s="560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34536.100000000006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560">
        <v>678.1</v>
      </c>
      <c r="CY99" s="392"/>
      <c r="CZ99" s="49">
        <v>0</v>
      </c>
      <c r="DA99" s="49">
        <v>0</v>
      </c>
      <c r="DB99" s="49">
        <v>186.6</v>
      </c>
      <c r="DC99" s="560">
        <v>0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63990.262500000012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560">
        <v>808.60000000000014</v>
      </c>
      <c r="CY100" s="392"/>
      <c r="CZ100" s="49">
        <v>45.000000000000455</v>
      </c>
      <c r="DA100" s="49">
        <v>139.59999999999997</v>
      </c>
      <c r="DB100" s="49">
        <v>35.099999999999994</v>
      </c>
      <c r="DC100" s="560">
        <v>0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56907.774999999921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560">
        <v>509.4</v>
      </c>
      <c r="CY101" s="392"/>
      <c r="CZ101" s="49">
        <v>12.799999999998363</v>
      </c>
      <c r="DA101" s="49">
        <v>97.300000000000011</v>
      </c>
      <c r="DB101" s="49">
        <v>89.25</v>
      </c>
      <c r="DC101" s="560">
        <v>0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65746.375000000058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560">
        <v>711</v>
      </c>
      <c r="CY102" s="392"/>
      <c r="CZ102" s="49">
        <v>48.749999999999545</v>
      </c>
      <c r="DA102" s="49">
        <v>45</v>
      </c>
      <c r="DB102" s="49">
        <v>0</v>
      </c>
      <c r="DC102" s="560">
        <v>58.5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28927.099999999995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560">
        <v>377.90000000000003</v>
      </c>
      <c r="CY103" s="392"/>
      <c r="CZ103" s="49">
        <v>0</v>
      </c>
      <c r="DA103" s="49">
        <v>0</v>
      </c>
      <c r="DB103" s="49">
        <v>0</v>
      </c>
      <c r="DC103" s="560">
        <v>134.69999999999999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7350.4000000000005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560">
        <v>198.9</v>
      </c>
      <c r="CY104" s="392"/>
      <c r="CZ104" s="49">
        <v>0</v>
      </c>
      <c r="DA104" s="49">
        <v>0</v>
      </c>
      <c r="DB104" s="49">
        <v>0</v>
      </c>
      <c r="DC104" s="560">
        <v>108.2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42072.512500000004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560">
        <v>401.1</v>
      </c>
      <c r="CY105" s="392"/>
      <c r="CZ105" s="49">
        <v>76.875000000000227</v>
      </c>
      <c r="DA105" s="49">
        <v>42.3</v>
      </c>
      <c r="DB105" s="49">
        <v>105</v>
      </c>
      <c r="DC105" s="560">
        <v>209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62328.475000000006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560">
        <v>517.9</v>
      </c>
      <c r="CY106" s="392"/>
      <c r="CZ106" s="49">
        <v>14.100000000000819</v>
      </c>
      <c r="DA106" s="49">
        <v>32.549999999999997</v>
      </c>
      <c r="DB106" s="49">
        <v>67.650000000000006</v>
      </c>
      <c r="DC106" s="560">
        <v>162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60093.362500000054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560">
        <v>875.40000000000009</v>
      </c>
      <c r="CY107" s="392"/>
      <c r="CZ107" s="49">
        <v>54.574999999999818</v>
      </c>
      <c r="DA107" s="49">
        <v>73.599999999999994</v>
      </c>
      <c r="DB107" s="49">
        <v>0</v>
      </c>
      <c r="DC107" s="560">
        <v>1.3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55264.150000000089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560">
        <v>450.59999999999991</v>
      </c>
      <c r="CY108" s="392"/>
      <c r="CZ108" s="49">
        <v>55.5</v>
      </c>
      <c r="DA108" s="49">
        <v>35.25</v>
      </c>
      <c r="DB108" s="49">
        <v>0</v>
      </c>
      <c r="DC108" s="560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59645.749999999825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560">
        <v>667.1</v>
      </c>
      <c r="CY109" s="392"/>
      <c r="CZ109" s="49">
        <v>54.749999999999545</v>
      </c>
      <c r="DA109" s="49">
        <v>52.5</v>
      </c>
      <c r="DB109" s="49">
        <v>5.7750000000000004</v>
      </c>
      <c r="DC109" s="560">
        <v>1.1000000000000001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57717.937500000015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560">
        <v>373.8</v>
      </c>
      <c r="CY110" s="392"/>
      <c r="CZ110" s="49">
        <v>7.9000000000000909</v>
      </c>
      <c r="DA110" s="49">
        <v>114.75</v>
      </c>
      <c r="DB110" s="49">
        <v>165.14999999999998</v>
      </c>
      <c r="DC110" s="560">
        <v>112.5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26027.924999999999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560">
        <v>438.4</v>
      </c>
      <c r="CY111" s="392"/>
      <c r="CZ111" s="49">
        <v>0</v>
      </c>
      <c r="DA111" s="49">
        <v>0</v>
      </c>
      <c r="DB111" s="49">
        <v>134.625</v>
      </c>
      <c r="DC111" s="560">
        <v>66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32594.85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560">
        <v>602</v>
      </c>
      <c r="CY112" s="392"/>
      <c r="CZ112" s="49">
        <v>0</v>
      </c>
      <c r="DA112" s="49">
        <v>0</v>
      </c>
      <c r="DB112" s="49">
        <v>39</v>
      </c>
      <c r="DC112" s="560">
        <v>24.1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7801.4999999999991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560">
        <v>265.8</v>
      </c>
      <c r="CY113" s="392"/>
      <c r="CZ113" s="49">
        <v>0</v>
      </c>
      <c r="DA113" s="49">
        <v>0</v>
      </c>
      <c r="DB113" s="49">
        <v>0</v>
      </c>
      <c r="DC113" s="560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8963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560">
        <v>452.79999999999995</v>
      </c>
      <c r="CY114" s="392"/>
      <c r="CZ114" s="49">
        <v>0</v>
      </c>
      <c r="DA114" s="49">
        <v>0</v>
      </c>
      <c r="DB114" s="49">
        <v>0</v>
      </c>
      <c r="DC114" s="560">
        <v>336.5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66713.787499999977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560">
        <v>968.7</v>
      </c>
      <c r="CY115" s="392"/>
      <c r="CZ115" s="49">
        <v>57.675000000000182</v>
      </c>
      <c r="DA115" s="49">
        <v>147</v>
      </c>
      <c r="DB115" s="49">
        <v>25.199999999999996</v>
      </c>
      <c r="DC115" s="560">
        <v>0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30773.325000000004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560">
        <v>675.3</v>
      </c>
      <c r="CY116" s="392"/>
      <c r="CZ116" s="49">
        <v>0</v>
      </c>
      <c r="DA116" s="49">
        <v>0</v>
      </c>
      <c r="DB116" s="49">
        <v>98.175000000000011</v>
      </c>
      <c r="DC116" s="560">
        <v>58.5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49423.924999999916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560">
        <v>359.9</v>
      </c>
      <c r="CY117" s="392"/>
      <c r="CZ117" s="49">
        <v>35.100000000000819</v>
      </c>
      <c r="DA117" s="49">
        <v>95</v>
      </c>
      <c r="DB117" s="49">
        <v>115.125</v>
      </c>
      <c r="DC117" s="560">
        <v>91.5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8680.7999999999993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560">
        <v>562.39999999999986</v>
      </c>
      <c r="CY118" s="392"/>
      <c r="CZ118" s="49">
        <v>0</v>
      </c>
      <c r="DA118" s="49">
        <v>0</v>
      </c>
      <c r="DB118" s="49">
        <v>0</v>
      </c>
      <c r="DC118" s="560">
        <v>82.5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8434.4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560">
        <v>184.09999999999997</v>
      </c>
      <c r="CY119" s="392"/>
      <c r="CZ119" s="49">
        <v>0</v>
      </c>
      <c r="DA119" s="49">
        <v>0</v>
      </c>
      <c r="DB119" s="49">
        <v>0</v>
      </c>
      <c r="DC119" s="560">
        <v>12.100000000000001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53097.312500000065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560">
        <v>279.90000000000003</v>
      </c>
      <c r="CY120" s="392"/>
      <c r="CZ120" s="49">
        <v>1.0999999999999091</v>
      </c>
      <c r="DA120" s="49">
        <v>7.15</v>
      </c>
      <c r="DB120" s="49">
        <v>34.125</v>
      </c>
      <c r="DC120" s="560">
        <v>9.7999999999999989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64364.462500000038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560">
        <v>436.4</v>
      </c>
      <c r="CY121" s="392"/>
      <c r="CZ121" s="49">
        <v>53.549999999999727</v>
      </c>
      <c r="DA121" s="49">
        <v>63</v>
      </c>
      <c r="DB121" s="49">
        <v>102.67500000000001</v>
      </c>
      <c r="DC121" s="560">
        <v>0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62440.92624999999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560">
        <v>694.69999999999993</v>
      </c>
      <c r="CY122" s="392"/>
      <c r="CZ122" s="49">
        <v>9.75</v>
      </c>
      <c r="DA122" s="49">
        <v>18</v>
      </c>
      <c r="DB122" s="49">
        <v>27.9</v>
      </c>
      <c r="DC122" s="560">
        <v>27.3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62737.23750000009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560">
        <v>701.60000000000014</v>
      </c>
      <c r="CY123" s="392"/>
      <c r="CZ123" s="49">
        <v>8.2499999999995453</v>
      </c>
      <c r="DA123" s="49">
        <v>63.45</v>
      </c>
      <c r="DB123" s="49">
        <v>70.649999999999991</v>
      </c>
      <c r="DC123" s="560">
        <v>111.9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7347.9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560">
        <v>196.3</v>
      </c>
      <c r="CY124" s="392"/>
      <c r="CZ124" s="49">
        <v>0</v>
      </c>
      <c r="DA124" s="49">
        <v>0</v>
      </c>
      <c r="DB124" s="49">
        <v>0</v>
      </c>
      <c r="DC124" s="560">
        <v>134.80000000000001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30104.125000000004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560">
        <v>611</v>
      </c>
      <c r="CY125" s="392"/>
      <c r="CZ125" s="49">
        <v>0</v>
      </c>
      <c r="DA125" s="49">
        <v>0</v>
      </c>
      <c r="DB125" s="49">
        <v>19.8</v>
      </c>
      <c r="DC125" s="560">
        <v>0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66368.825000000041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560">
        <v>765.39999999999986</v>
      </c>
      <c r="CY126" s="392"/>
      <c r="CZ126" s="49">
        <v>69.450000000001182</v>
      </c>
      <c r="DA126" s="49">
        <v>54.899999999999991</v>
      </c>
      <c r="DB126" s="49">
        <v>50.474999999999994</v>
      </c>
      <c r="DC126" s="560">
        <v>1.2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32988.200000000004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560">
        <v>726.9</v>
      </c>
      <c r="CY127" s="392"/>
      <c r="CZ127" s="49">
        <v>0</v>
      </c>
      <c r="DA127" s="49">
        <v>0</v>
      </c>
      <c r="DB127" s="49">
        <v>117</v>
      </c>
      <c r="DC127" s="560">
        <v>13.2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6888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560">
        <v>59.000000000000007</v>
      </c>
      <c r="CY128" s="392"/>
      <c r="CZ128" s="49">
        <v>0</v>
      </c>
      <c r="DA128" s="49">
        <v>0</v>
      </c>
      <c r="DB128" s="49">
        <v>0</v>
      </c>
      <c r="DC128" s="560">
        <v>49.500000000000007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27488.15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560">
        <v>393.19999999999993</v>
      </c>
      <c r="CY129" s="392"/>
      <c r="CZ129" s="49">
        <v>0</v>
      </c>
      <c r="DA129" s="49">
        <v>0</v>
      </c>
      <c r="DB129" s="49">
        <v>39.6</v>
      </c>
      <c r="DC129" s="560">
        <v>106.6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51761.96249999998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560">
        <v>671.69999999999993</v>
      </c>
      <c r="CY130" s="392"/>
      <c r="CZ130" s="49">
        <v>1.6249999999995453</v>
      </c>
      <c r="DA130" s="49">
        <v>89.84999999999998</v>
      </c>
      <c r="DB130" s="49">
        <v>162.60000000000002</v>
      </c>
      <c r="DC130" s="560">
        <v>2.2000000000000002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45063.250000000036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560">
        <v>655.80000000000007</v>
      </c>
      <c r="CY131" s="392"/>
      <c r="CZ131" s="49">
        <v>0</v>
      </c>
      <c r="DA131" s="49">
        <v>137.65</v>
      </c>
      <c r="DB131" s="49">
        <v>54.900000000000006</v>
      </c>
      <c r="DC131" s="560">
        <v>0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31563.1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560">
        <v>201</v>
      </c>
      <c r="CY132" s="392"/>
      <c r="CZ132" s="49">
        <v>0</v>
      </c>
      <c r="DA132" s="49">
        <v>0</v>
      </c>
      <c r="DB132" s="49">
        <v>114.45000000000002</v>
      </c>
      <c r="DC132" s="560">
        <v>147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41729.400000000038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560">
        <v>505.09999999999997</v>
      </c>
      <c r="CY133" s="392"/>
      <c r="CZ133" s="49">
        <v>0</v>
      </c>
      <c r="DA133" s="49">
        <v>16.5</v>
      </c>
      <c r="DB133" s="49">
        <v>0</v>
      </c>
      <c r="DC133" s="560">
        <v>9.1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31168.400000000005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560">
        <v>590.20000000000005</v>
      </c>
      <c r="CY134" s="392"/>
      <c r="CZ134" s="49">
        <v>0</v>
      </c>
      <c r="DA134" s="49">
        <v>0</v>
      </c>
      <c r="DB134" s="49">
        <v>141.60000000000002</v>
      </c>
      <c r="DC134" s="560">
        <v>79.900000000000006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66438.649999999892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560">
        <v>844.30000000000007</v>
      </c>
      <c r="CY135" s="392"/>
      <c r="CZ135" s="49">
        <v>49.350000000000819</v>
      </c>
      <c r="DA135" s="49">
        <v>19.5</v>
      </c>
      <c r="DB135" s="49">
        <v>60.150000000000006</v>
      </c>
      <c r="DC135" s="560">
        <v>5.2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8265.4000000000015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560">
        <v>635.19999999999993</v>
      </c>
      <c r="CY136" s="392"/>
      <c r="CZ136" s="49">
        <v>0</v>
      </c>
      <c r="DA136" s="49">
        <v>0</v>
      </c>
      <c r="DB136" s="49">
        <v>0</v>
      </c>
      <c r="DC136" s="560">
        <v>12.100000000000001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28887.625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560">
        <v>76.7</v>
      </c>
      <c r="CY137" s="392"/>
      <c r="CZ137" s="49">
        <v>0</v>
      </c>
      <c r="DA137" s="49">
        <v>0</v>
      </c>
      <c r="DB137" s="49">
        <v>0</v>
      </c>
      <c r="DC137" s="560">
        <v>49.500000000000007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33946.349999999991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560">
        <v>789.00000000000023</v>
      </c>
      <c r="CY138" s="392"/>
      <c r="CZ138" s="49">
        <v>0</v>
      </c>
      <c r="DA138" s="49">
        <v>0</v>
      </c>
      <c r="DB138" s="49">
        <v>0</v>
      </c>
      <c r="DC138" s="560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30017.112499999999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560">
        <v>602.29999999999995</v>
      </c>
      <c r="CY139" s="392"/>
      <c r="CZ139" s="49">
        <v>0</v>
      </c>
      <c r="DA139" s="49">
        <v>0</v>
      </c>
      <c r="DB139" s="49">
        <v>119.625</v>
      </c>
      <c r="DC139" s="560">
        <v>14.399999999999999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58299.024999999994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560">
        <v>406.29999999999995</v>
      </c>
      <c r="CY140" s="392"/>
      <c r="CZ140" s="49">
        <v>9</v>
      </c>
      <c r="DA140" s="49">
        <v>25.8</v>
      </c>
      <c r="DB140" s="49">
        <v>23.400000000000002</v>
      </c>
      <c r="DC140" s="560">
        <v>0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64752.662499999991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560">
        <v>691.3</v>
      </c>
      <c r="CY141" s="392"/>
      <c r="CZ141" s="49">
        <v>47.100000000000364</v>
      </c>
      <c r="DA141" s="49">
        <v>111</v>
      </c>
      <c r="DB141" s="49">
        <v>61.875</v>
      </c>
      <c r="DC141" s="560">
        <v>5.6000000000000005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2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29363.275000000012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2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9386.3625000000502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2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36495.699999999983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2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18942.300000000003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2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28786.662499999944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2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37467.300000000017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2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36650.175000000054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2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39549.987499999967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2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3338.5874999999851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2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34110.650000000009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2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3242.3499999999526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2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53808.512500000048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2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14478.974999999973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2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24107.850000000006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2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45810.837500000067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2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29444.274999999987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2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2998.2624999999725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2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41701.012499999997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2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20108.849999999999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2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3070.1249999999704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2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45502.412499999991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2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15292.675000000001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2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8451.1624999999458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2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24778.67499999985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2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2558.0999999999935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2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48329.999999999971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2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32281.012499999983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2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16803.08750000006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2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31496.975000000013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2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8540.5375000000058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2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14047.849999999995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2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12602.750000000011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2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30217.712500000009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2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22460.025000000012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2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11816.275000000092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2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10253.262500000003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2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48890.462499999929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2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32956.650000000009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2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4215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4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4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4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10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4"/>
      <c r="CK193" s="49"/>
      <c r="CP193" s="49"/>
      <c r="CU193" s="49"/>
      <c r="CZ193" s="49"/>
      <c r="DA193" s="18"/>
    </row>
    <row r="194" spans="1:10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4"/>
      <c r="CK194" s="49"/>
      <c r="CP194" s="49"/>
      <c r="CU194" s="49"/>
      <c r="CZ194" s="49"/>
      <c r="DA194" s="18"/>
    </row>
    <row r="195" spans="1:10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4"/>
      <c r="CK195" s="49"/>
      <c r="CP195" s="49"/>
      <c r="CU195" s="49"/>
      <c r="CZ195" s="49"/>
      <c r="DA195" s="18"/>
    </row>
    <row r="196" spans="1:10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4"/>
      <c r="CK196" s="49"/>
      <c r="CP196" s="49"/>
      <c r="CU196" s="49"/>
      <c r="CZ196" s="49"/>
      <c r="DA196" s="18"/>
    </row>
    <row r="197" spans="1:10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4"/>
      <c r="CK197" s="49"/>
      <c r="CP197" s="49"/>
      <c r="CU197" s="49"/>
      <c r="CZ197" s="49"/>
      <c r="DA197" s="18"/>
    </row>
    <row r="198" spans="1:10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4"/>
      <c r="CK198" s="49"/>
      <c r="CP198" s="49"/>
      <c r="CU198" s="49"/>
      <c r="CZ198" s="49"/>
      <c r="DA198" s="18"/>
    </row>
    <row r="199" spans="1:10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4"/>
      <c r="CK199" s="49"/>
      <c r="CP199" s="49"/>
      <c r="CU199" s="49"/>
      <c r="CZ199" s="49"/>
      <c r="DA199" s="18"/>
    </row>
    <row r="200" spans="1:10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4"/>
      <c r="CK200" s="49"/>
      <c r="CP200" s="49"/>
      <c r="CU200" s="49"/>
      <c r="CZ200" s="49"/>
      <c r="DA200" s="18"/>
    </row>
    <row r="201" spans="1:10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4"/>
      <c r="CK201" s="49"/>
      <c r="CP201" s="49"/>
      <c r="CU201" s="49"/>
      <c r="CZ201" s="49"/>
      <c r="DA201" s="18"/>
    </row>
    <row r="202" spans="1:10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4"/>
      <c r="CK202" s="49"/>
      <c r="CP202" s="49"/>
      <c r="CU202" s="49"/>
      <c r="CZ202" s="49"/>
      <c r="DA202" s="18"/>
    </row>
    <row r="203" spans="1:10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4"/>
      <c r="CK203" s="49"/>
      <c r="CP203" s="49"/>
      <c r="CU203" s="49"/>
      <c r="CZ203" s="49"/>
      <c r="DA203" s="18"/>
    </row>
    <row r="204" spans="1:10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4"/>
      <c r="CK204" s="49"/>
      <c r="CP204" s="49"/>
      <c r="CU204" s="49"/>
      <c r="CZ204" s="49"/>
      <c r="DA204" s="18"/>
    </row>
    <row r="205" spans="1:10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4"/>
      <c r="CK205" s="49"/>
      <c r="CP205" s="49"/>
      <c r="CU205" s="49"/>
      <c r="CZ205" s="49"/>
      <c r="DA205" s="18"/>
    </row>
    <row r="206" spans="1:10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4"/>
      <c r="CK206" s="49"/>
      <c r="CP206" s="49"/>
      <c r="CU206" s="49"/>
      <c r="CZ206" s="49"/>
      <c r="DA206" s="18"/>
    </row>
    <row r="207" spans="1:10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4"/>
      <c r="CK207" s="49"/>
      <c r="CP207" s="49"/>
      <c r="CU207" s="49"/>
      <c r="CZ207" s="49"/>
      <c r="DA207" s="18"/>
    </row>
    <row r="208" spans="1:10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4"/>
      <c r="CK208" s="49"/>
      <c r="CP208" s="49"/>
      <c r="CU208" s="49"/>
      <c r="CZ208" s="49"/>
      <c r="DA208" s="18"/>
    </row>
    <row r="209" spans="4:10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4"/>
      <c r="CK209" s="49"/>
      <c r="CP209" s="49"/>
      <c r="CU209" s="49"/>
      <c r="CZ209" s="49"/>
      <c r="DA209" s="18"/>
    </row>
    <row r="210" spans="4:10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4"/>
      <c r="CK210" s="49"/>
      <c r="CP210" s="49"/>
      <c r="CU210" s="49"/>
      <c r="CZ210" s="49"/>
      <c r="DA210" s="18"/>
    </row>
    <row r="211" spans="4:10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4"/>
      <c r="CK211" s="49"/>
      <c r="CP211" s="49"/>
      <c r="CU211" s="49"/>
      <c r="CZ211" s="49"/>
      <c r="DA211" s="18"/>
    </row>
    <row r="212" spans="4:10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4"/>
      <c r="CK212" s="49"/>
      <c r="CP212" s="49"/>
      <c r="CU212" s="49"/>
      <c r="CZ212" s="49"/>
      <c r="DA212" s="18"/>
    </row>
    <row r="213" spans="4:10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4"/>
      <c r="CK213" s="49"/>
      <c r="CP213" s="49"/>
      <c r="CU213" s="49"/>
      <c r="CZ213" s="49"/>
      <c r="DA213" s="18"/>
    </row>
    <row r="214" spans="4:10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4"/>
      <c r="CK214" s="49"/>
      <c r="CP214" s="49"/>
      <c r="CU214" s="49"/>
      <c r="CZ214" s="49"/>
      <c r="DA214" s="18"/>
    </row>
    <row r="215" spans="4:10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4"/>
      <c r="CK215" s="49"/>
      <c r="CP215" s="49"/>
      <c r="CU215" s="49"/>
      <c r="CZ215" s="49"/>
      <c r="DA215" s="18"/>
    </row>
    <row r="216" spans="4:10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4"/>
      <c r="CK216" s="49"/>
      <c r="CP216" s="49"/>
      <c r="CU216" s="49"/>
      <c r="CZ216" s="49"/>
      <c r="DA216" s="18"/>
    </row>
    <row r="217" spans="4:10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4"/>
      <c r="CK217" s="49"/>
      <c r="CP217" s="49"/>
      <c r="CU217" s="49"/>
      <c r="CZ217" s="49"/>
      <c r="DA217" s="18"/>
    </row>
    <row r="218" spans="4:10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4"/>
      <c r="CK218" s="49"/>
      <c r="CP218" s="49"/>
      <c r="CU218" s="49"/>
      <c r="CZ218" s="49"/>
      <c r="DA218" s="18"/>
    </row>
    <row r="219" spans="4:10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4"/>
      <c r="CK219" s="49"/>
      <c r="CP219" s="49"/>
      <c r="CU219" s="49"/>
      <c r="CZ219" s="49"/>
      <c r="DA219" s="18"/>
    </row>
    <row r="220" spans="4:10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4"/>
      <c r="CK220" s="49"/>
      <c r="CP220" s="49"/>
      <c r="CU220" s="49"/>
      <c r="CZ220" s="49"/>
      <c r="DA220" s="18"/>
    </row>
    <row r="221" spans="4:10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4"/>
      <c r="CK221" s="49"/>
      <c r="CP221" s="49"/>
      <c r="CU221" s="49"/>
      <c r="CZ221" s="49"/>
      <c r="DA221" s="18"/>
    </row>
    <row r="222" spans="4:10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4"/>
      <c r="CK222" s="49"/>
      <c r="CP222" s="49"/>
      <c r="CU222" s="49"/>
      <c r="CZ222" s="49"/>
      <c r="DA222" s="18"/>
    </row>
    <row r="223" spans="4:10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4"/>
      <c r="CK223" s="49"/>
      <c r="CP223" s="49"/>
      <c r="CU223" s="49"/>
      <c r="CZ223" s="49"/>
      <c r="DA223" s="18"/>
    </row>
    <row r="224" spans="4:10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4"/>
      <c r="CK224" s="49"/>
      <c r="CP224" s="49"/>
      <c r="CU224" s="49"/>
      <c r="CZ224" s="49"/>
      <c r="DA224" s="18"/>
    </row>
    <row r="225" spans="12:10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4"/>
      <c r="CK225" s="49"/>
      <c r="CP225" s="49"/>
      <c r="CU225" s="49"/>
      <c r="CZ225" s="49"/>
      <c r="DA225" s="18"/>
    </row>
    <row r="226" spans="12:10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4"/>
      <c r="CK226" s="49"/>
      <c r="CP226" s="49"/>
      <c r="CU226" s="49"/>
      <c r="CZ226" s="49"/>
      <c r="DA226" s="18"/>
    </row>
    <row r="227" spans="12:10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4"/>
      <c r="CK227" s="49"/>
      <c r="CP227" s="49"/>
      <c r="CU227" s="49"/>
      <c r="CZ227" s="49"/>
      <c r="DA227" s="18"/>
    </row>
    <row r="228" spans="12:10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4"/>
      <c r="CK228" s="49"/>
      <c r="CP228" s="49"/>
      <c r="CU228" s="49"/>
      <c r="CZ228" s="49"/>
      <c r="DA228" s="18"/>
    </row>
    <row r="229" spans="12:10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4"/>
      <c r="CK229" s="49"/>
      <c r="CP229" s="49"/>
      <c r="CU229" s="49"/>
      <c r="CZ229" s="49"/>
      <c r="DA229" s="18"/>
    </row>
    <row r="230" spans="12:10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4"/>
      <c r="CK230" s="49"/>
      <c r="CP230" s="49"/>
      <c r="CU230" s="49"/>
      <c r="CZ230" s="49"/>
      <c r="DA230" s="18"/>
    </row>
    <row r="231" spans="12:10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4"/>
      <c r="CK231" s="49"/>
      <c r="CP231" s="49"/>
      <c r="CU231" s="49"/>
      <c r="CZ231" s="49"/>
      <c r="DA231" s="18"/>
    </row>
    <row r="232" spans="12:10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4"/>
      <c r="CK232" s="49"/>
      <c r="CP232" s="49"/>
      <c r="CU232" s="49"/>
      <c r="CZ232" s="49"/>
      <c r="DA232" s="18"/>
    </row>
    <row r="233" spans="12:10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4"/>
      <c r="CK233" s="49"/>
      <c r="CP233" s="49"/>
      <c r="CU233" s="49"/>
      <c r="CZ233" s="49"/>
      <c r="DA233" s="18"/>
    </row>
    <row r="234" spans="12:10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4"/>
      <c r="CK234" s="49"/>
      <c r="CP234" s="49"/>
      <c r="CU234" s="49"/>
      <c r="CZ234" s="49"/>
      <c r="DA234" s="18"/>
    </row>
    <row r="235" spans="12:10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4"/>
      <c r="CK235" s="49"/>
      <c r="CP235" s="49"/>
      <c r="CU235" s="49"/>
      <c r="CZ235" s="49"/>
      <c r="DA235" s="18"/>
    </row>
    <row r="236" spans="12:10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4"/>
      <c r="CK236" s="49"/>
      <c r="CP236" s="49"/>
      <c r="CU236" s="49"/>
      <c r="CZ236" s="49"/>
      <c r="DA236" s="18"/>
    </row>
    <row r="237" spans="12:10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4"/>
      <c r="CK237" s="49"/>
      <c r="CP237" s="49"/>
      <c r="CU237" s="49"/>
      <c r="CZ237" s="49"/>
      <c r="DA237" s="18"/>
    </row>
    <row r="238" spans="12:10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4"/>
      <c r="CK238" s="49"/>
      <c r="CP238" s="49"/>
      <c r="CU238" s="49"/>
      <c r="CZ238" s="49"/>
      <c r="DA238" s="18"/>
    </row>
    <row r="239" spans="12:10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4"/>
      <c r="CK239" s="49"/>
      <c r="CP239" s="49"/>
      <c r="CU239" s="49"/>
      <c r="CZ239" s="49"/>
      <c r="DA239" s="18"/>
    </row>
    <row r="240" spans="12:10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4"/>
      <c r="CK240" s="49"/>
      <c r="CP240" s="49"/>
      <c r="CU240" s="49"/>
      <c r="CZ240" s="49"/>
      <c r="DA240" s="18"/>
    </row>
    <row r="241" spans="21:10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4"/>
      <c r="CK241" s="49"/>
      <c r="CP241" s="49"/>
      <c r="CU241" s="49"/>
      <c r="CZ241" s="49"/>
      <c r="DA241" s="18"/>
    </row>
    <row r="242" spans="21:10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4"/>
      <c r="CK242" s="49"/>
      <c r="CP242" s="49"/>
      <c r="CU242" s="49"/>
      <c r="CZ242" s="49"/>
      <c r="DA242" s="18"/>
    </row>
    <row r="243" spans="21:10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4"/>
      <c r="CK243" s="49"/>
      <c r="CP243" s="49"/>
      <c r="CU243" s="49"/>
      <c r="CZ243" s="49"/>
      <c r="DA243" s="18"/>
    </row>
    <row r="244" spans="21:10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4"/>
      <c r="CK244" s="49"/>
      <c r="CP244" s="49"/>
      <c r="CU244" s="49"/>
      <c r="CZ244" s="49"/>
      <c r="DA244" s="18"/>
    </row>
    <row r="245" spans="21:10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4"/>
      <c r="CK245" s="49"/>
      <c r="CP245" s="49"/>
      <c r="CU245" s="49"/>
      <c r="CZ245" s="49"/>
      <c r="DA245" s="18"/>
    </row>
    <row r="246" spans="21:10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4"/>
      <c r="CK246" s="49"/>
      <c r="CP246" s="49"/>
      <c r="CU246" s="49"/>
      <c r="CZ246" s="49"/>
      <c r="DA246" s="18"/>
    </row>
    <row r="247" spans="21:10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4"/>
      <c r="CK247" s="49"/>
      <c r="CP247" s="49"/>
      <c r="CU247" s="49"/>
      <c r="CZ247" s="49"/>
      <c r="DA247" s="18"/>
    </row>
    <row r="248" spans="21:10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4"/>
      <c r="CK248" s="49"/>
      <c r="CP248" s="49"/>
      <c r="CU248" s="49"/>
      <c r="CZ248" s="49"/>
      <c r="DA248" s="18"/>
    </row>
    <row r="249" spans="21:10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4"/>
      <c r="CK249" s="49"/>
      <c r="CP249" s="49"/>
      <c r="CU249" s="49"/>
      <c r="CZ249" s="49"/>
      <c r="DA249" s="18"/>
    </row>
    <row r="250" spans="21:10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4"/>
      <c r="CK250" s="49"/>
      <c r="CP250" s="49"/>
      <c r="CU250" s="49"/>
      <c r="CZ250" s="49"/>
      <c r="DA250" s="18"/>
    </row>
    <row r="251" spans="21:10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4"/>
      <c r="CK251" s="49"/>
      <c r="CP251" s="49"/>
      <c r="CU251" s="49"/>
      <c r="CZ251" s="49"/>
      <c r="DA251" s="18"/>
    </row>
    <row r="252" spans="21:10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4"/>
      <c r="CK252" s="49"/>
      <c r="CP252" s="49"/>
      <c r="CU252" s="49"/>
      <c r="CZ252" s="49"/>
      <c r="DA252" s="18"/>
    </row>
    <row r="253" spans="21:10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4"/>
      <c r="CK253" s="49"/>
      <c r="CP253" s="49"/>
      <c r="CU253" s="49"/>
      <c r="CZ253" s="49"/>
      <c r="DA253" s="18"/>
    </row>
    <row r="254" spans="21:10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4"/>
      <c r="CK254" s="49"/>
      <c r="CP254" s="49"/>
      <c r="CU254" s="49"/>
      <c r="CZ254" s="49"/>
      <c r="DA254" s="18"/>
    </row>
    <row r="255" spans="21:10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4"/>
      <c r="CK255" s="49"/>
      <c r="CP255" s="49"/>
      <c r="CU255" s="49"/>
      <c r="CZ255" s="49"/>
      <c r="DA255" s="18"/>
    </row>
    <row r="256" spans="21:10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4"/>
      <c r="CK256" s="49"/>
      <c r="CP256" s="49"/>
      <c r="CU256" s="49"/>
      <c r="CZ256" s="49"/>
      <c r="DA256" s="18"/>
    </row>
    <row r="257" spans="23:10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4"/>
      <c r="CK257" s="49"/>
      <c r="CP257" s="49"/>
      <c r="CU257" s="49"/>
      <c r="CZ257" s="49"/>
      <c r="DA257" s="18"/>
    </row>
    <row r="258" spans="23:10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4"/>
      <c r="CK258" s="49"/>
      <c r="CP258" s="49"/>
      <c r="CU258" s="49"/>
      <c r="CZ258" s="49"/>
      <c r="DA258" s="18"/>
    </row>
    <row r="259" spans="23:10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4"/>
      <c r="CK259" s="49"/>
      <c r="CP259" s="49"/>
      <c r="CU259" s="49"/>
      <c r="CZ259" s="49"/>
      <c r="DA259" s="18"/>
    </row>
    <row r="260" spans="23:10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4"/>
      <c r="CK260" s="49"/>
      <c r="CP260" s="49"/>
      <c r="CU260" s="49"/>
      <c r="CZ260" s="49"/>
      <c r="DA260" s="18"/>
    </row>
    <row r="261" spans="23:10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4"/>
      <c r="CK261" s="49"/>
      <c r="CP261" s="49"/>
      <c r="CU261" s="49"/>
      <c r="CZ261" s="49"/>
      <c r="DA261" s="18"/>
    </row>
    <row r="262" spans="23:10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4"/>
      <c r="CK262" s="49"/>
      <c r="CP262" s="49"/>
      <c r="CU262" s="49"/>
      <c r="CZ262" s="49"/>
      <c r="DA262" s="18"/>
    </row>
    <row r="263" spans="23:10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4"/>
      <c r="CK263" s="49"/>
      <c r="CP263" s="49"/>
      <c r="CU263" s="49"/>
      <c r="CZ263" s="49"/>
      <c r="DA263" s="18"/>
    </row>
    <row r="264" spans="23:10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4"/>
      <c r="CK264" s="49"/>
      <c r="CP264" s="49"/>
      <c r="CU264" s="49"/>
      <c r="CZ264" s="49"/>
      <c r="DA264" s="18"/>
    </row>
    <row r="265" spans="23:10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4"/>
      <c r="CK265" s="49"/>
      <c r="CP265" s="49"/>
      <c r="CU265" s="49"/>
      <c r="CZ265" s="49"/>
      <c r="DA265" s="18"/>
    </row>
    <row r="266" spans="23:10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4"/>
      <c r="CK266" s="49"/>
      <c r="CP266" s="49"/>
      <c r="CU266" s="49"/>
      <c r="CZ266" s="49"/>
      <c r="DA266" s="18"/>
    </row>
    <row r="267" spans="23:10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4"/>
      <c r="CK267" s="49"/>
      <c r="CP267" s="49"/>
      <c r="CU267" s="49"/>
      <c r="CZ267" s="49"/>
      <c r="DA267" s="18"/>
    </row>
    <row r="268" spans="23:10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4"/>
      <c r="CK268" s="49"/>
      <c r="CP268" s="49"/>
      <c r="CU268" s="49"/>
      <c r="CZ268" s="49"/>
      <c r="DA268" s="18"/>
    </row>
    <row r="269" spans="23:10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4"/>
      <c r="CK269" s="49"/>
      <c r="CP269" s="49"/>
      <c r="CU269" s="49"/>
      <c r="CZ269" s="49"/>
      <c r="DA269" s="18"/>
    </row>
    <row r="270" spans="23:10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4"/>
      <c r="CK270" s="49"/>
      <c r="CP270" s="49"/>
      <c r="CU270" s="49"/>
      <c r="CZ270" s="49"/>
      <c r="DA270" s="18"/>
    </row>
    <row r="271" spans="23:10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4"/>
      <c r="CK271" s="49"/>
      <c r="CP271" s="49"/>
      <c r="CU271" s="49"/>
      <c r="CZ271" s="49"/>
      <c r="DA271" s="18"/>
    </row>
    <row r="272" spans="23:10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4"/>
      <c r="CK272" s="49"/>
      <c r="CP272" s="49"/>
      <c r="CU272" s="49"/>
      <c r="CZ272" s="49"/>
      <c r="DA272" s="18"/>
    </row>
    <row r="273" spans="23:10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4"/>
      <c r="CK273" s="49"/>
      <c r="CP273" s="49"/>
      <c r="CU273" s="49"/>
      <c r="CZ273" s="49"/>
      <c r="DA273" s="18"/>
    </row>
    <row r="274" spans="23:10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4"/>
      <c r="CK274" s="49"/>
      <c r="CP274" s="49"/>
      <c r="CU274" s="49"/>
      <c r="CZ274" s="49"/>
      <c r="DA274" s="18"/>
    </row>
    <row r="275" spans="23:10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4"/>
      <c r="CK275" s="49"/>
      <c r="CP275" s="49"/>
      <c r="CU275" s="49"/>
      <c r="CZ275" s="49"/>
      <c r="DA275" s="18"/>
    </row>
    <row r="276" spans="23:10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4"/>
      <c r="CK276" s="49"/>
      <c r="CP276" s="49"/>
      <c r="CU276" s="49"/>
      <c r="CZ276" s="49"/>
      <c r="DA276" s="18"/>
    </row>
    <row r="277" spans="23:10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4"/>
      <c r="CK277" s="49"/>
      <c r="CP277" s="49"/>
      <c r="CU277" s="49"/>
      <c r="CZ277" s="49"/>
      <c r="DA277" s="18"/>
    </row>
    <row r="278" spans="23:10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4"/>
      <c r="CK278" s="49"/>
      <c r="CP278" s="49"/>
      <c r="CU278" s="49"/>
      <c r="CZ278" s="49"/>
      <c r="DA278" s="18"/>
    </row>
    <row r="279" spans="23:10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4"/>
      <c r="CK279" s="49"/>
      <c r="CP279" s="49"/>
      <c r="CU279" s="49"/>
      <c r="CZ279" s="49"/>
      <c r="DA279" s="18"/>
    </row>
    <row r="280" spans="23:10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4"/>
      <c r="CK280" s="49"/>
      <c r="CP280" s="49"/>
      <c r="CU280" s="49"/>
      <c r="CZ280" s="49"/>
      <c r="DA280" s="18"/>
    </row>
    <row r="281" spans="23:10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4"/>
      <c r="CK281" s="49"/>
      <c r="CP281" s="49"/>
      <c r="CU281" s="49"/>
      <c r="CZ281" s="49"/>
      <c r="DA281" s="18"/>
    </row>
    <row r="282" spans="23:10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4"/>
      <c r="CK282" s="49"/>
      <c r="CP282" s="49"/>
      <c r="CU282" s="49"/>
      <c r="CZ282" s="49"/>
      <c r="DA282" s="18"/>
    </row>
    <row r="283" spans="23:10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4"/>
      <c r="CK283" s="49"/>
      <c r="CP283" s="49"/>
      <c r="CU283" s="49"/>
      <c r="CZ283" s="49"/>
      <c r="DA283" s="18"/>
    </row>
    <row r="284" spans="23:10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4"/>
      <c r="CK284" s="49"/>
      <c r="CP284" s="49"/>
      <c r="CU284" s="49"/>
      <c r="CZ284" s="49"/>
      <c r="DA284" s="18"/>
    </row>
    <row r="285" spans="23:10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4"/>
      <c r="CK285" s="49"/>
      <c r="CP285" s="49"/>
      <c r="CU285" s="49"/>
      <c r="CZ285" s="49"/>
      <c r="DA285" s="18"/>
    </row>
    <row r="286" spans="23:10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4"/>
      <c r="CK286" s="49"/>
      <c r="CP286" s="49"/>
      <c r="CU286" s="49"/>
      <c r="CZ286" s="49"/>
      <c r="DA286" s="18"/>
    </row>
    <row r="287" spans="23:10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4"/>
      <c r="CK287" s="49"/>
      <c r="CP287" s="49"/>
      <c r="CU287" s="49"/>
      <c r="CZ287" s="49"/>
      <c r="DA287" s="18"/>
    </row>
    <row r="288" spans="23:10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4"/>
      <c r="CK288" s="49"/>
      <c r="CP288" s="49"/>
      <c r="CU288" s="49"/>
      <c r="CZ288" s="49"/>
      <c r="DA288" s="18"/>
    </row>
    <row r="289" spans="23:10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4"/>
      <c r="CK289" s="49"/>
      <c r="CP289" s="49"/>
      <c r="CU289" s="49"/>
      <c r="CZ289" s="49"/>
      <c r="DA289" s="18"/>
    </row>
    <row r="290" spans="23:10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4"/>
      <c r="CK290" s="49"/>
      <c r="CP290" s="49"/>
      <c r="CU290" s="49"/>
      <c r="CZ290" s="49"/>
      <c r="DA290" s="18"/>
    </row>
    <row r="291" spans="23:10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4"/>
      <c r="CK291" s="49"/>
      <c r="CP291" s="49"/>
      <c r="CU291" s="49"/>
      <c r="CZ291" s="49"/>
      <c r="DA291" s="18"/>
    </row>
    <row r="292" spans="23:10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4"/>
      <c r="CK292" s="49"/>
      <c r="CP292" s="49"/>
      <c r="CU292" s="49"/>
      <c r="CZ292" s="49"/>
      <c r="DA292" s="18"/>
    </row>
    <row r="293" spans="23:10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4"/>
      <c r="CK293" s="49"/>
      <c r="CP293" s="49"/>
      <c r="CU293" s="49"/>
      <c r="CZ293" s="49"/>
      <c r="DA293" s="18"/>
    </row>
    <row r="294" spans="23:10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4"/>
      <c r="CK294" s="49"/>
      <c r="CP294" s="49"/>
      <c r="CU294" s="49"/>
      <c r="CZ294" s="49"/>
      <c r="DA294" s="18"/>
    </row>
    <row r="295" spans="23:10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4"/>
      <c r="CK295" s="49"/>
      <c r="CP295" s="49"/>
      <c r="CU295" s="49"/>
      <c r="CZ295" s="49"/>
      <c r="DA295" s="18"/>
    </row>
    <row r="296" spans="23:10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4"/>
      <c r="CK296" s="49"/>
      <c r="CP296" s="49"/>
      <c r="CU296" s="49"/>
      <c r="CZ296" s="49"/>
      <c r="DA296" s="18"/>
    </row>
    <row r="297" spans="23:10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4"/>
      <c r="CK297" s="49"/>
      <c r="CP297" s="49"/>
      <c r="CU297" s="49"/>
      <c r="CZ297" s="49"/>
      <c r="DA297" s="18"/>
    </row>
    <row r="298" spans="23:10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4"/>
      <c r="CK298" s="49"/>
      <c r="CP298" s="49"/>
      <c r="CU298" s="49"/>
      <c r="CZ298" s="49"/>
      <c r="DA298" s="18"/>
    </row>
    <row r="299" spans="23:10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4"/>
      <c r="CK299" s="49"/>
      <c r="CP299" s="49"/>
      <c r="CU299" s="49"/>
      <c r="CZ299" s="49"/>
      <c r="DA299" s="18"/>
    </row>
    <row r="300" spans="23:10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4"/>
      <c r="CK300" s="49"/>
      <c r="CP300" s="49"/>
      <c r="CU300" s="49"/>
      <c r="CZ300" s="49"/>
      <c r="DA300" s="18"/>
    </row>
    <row r="301" spans="23:10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4"/>
      <c r="CK301" s="49"/>
      <c r="CP301" s="49"/>
      <c r="CU301" s="49"/>
      <c r="CZ301" s="49"/>
      <c r="DA301" s="18"/>
    </row>
    <row r="302" spans="23:10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4"/>
      <c r="CK302" s="49"/>
      <c r="CP302" s="49"/>
      <c r="CU302" s="49"/>
      <c r="CZ302" s="49"/>
      <c r="DA302" s="18"/>
    </row>
    <row r="303" spans="23:10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4"/>
      <c r="CK303" s="49"/>
      <c r="CP303" s="49"/>
      <c r="CU303" s="49"/>
      <c r="CZ303" s="49"/>
      <c r="DA303" s="18"/>
    </row>
    <row r="304" spans="23:10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4"/>
      <c r="CK304" s="49"/>
      <c r="CP304" s="49"/>
      <c r="CU304" s="49"/>
      <c r="CZ304" s="49"/>
      <c r="DA304" s="18"/>
    </row>
    <row r="305" spans="23:10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4"/>
      <c r="CK305" s="49"/>
      <c r="CP305" s="49"/>
      <c r="CU305" s="49"/>
      <c r="CZ305" s="49"/>
      <c r="DA305" s="18"/>
    </row>
    <row r="306" spans="23:10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4"/>
      <c r="CK306" s="49"/>
      <c r="CP306" s="49"/>
      <c r="CU306" s="49"/>
      <c r="CZ306" s="49"/>
      <c r="DA306" s="18"/>
    </row>
    <row r="307" spans="23:10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4"/>
      <c r="CK307" s="49"/>
      <c r="CP307" s="49"/>
      <c r="CU307" s="49"/>
      <c r="CZ307" s="49"/>
      <c r="DA307" s="18"/>
    </row>
    <row r="308" spans="23:10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4"/>
      <c r="CK308" s="49"/>
      <c r="CP308" s="49"/>
      <c r="CU308" s="49"/>
      <c r="CZ308" s="49"/>
      <c r="DA308" s="18"/>
    </row>
    <row r="309" spans="23:10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4"/>
      <c r="CK309" s="49"/>
      <c r="CP309" s="49"/>
      <c r="CU309" s="49"/>
      <c r="CZ309" s="49"/>
      <c r="DA309" s="18"/>
    </row>
    <row r="310" spans="23:10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4"/>
      <c r="CK310" s="49"/>
      <c r="CP310" s="49"/>
      <c r="CU310" s="49"/>
      <c r="CZ310" s="49"/>
      <c r="DA310" s="18"/>
    </row>
    <row r="311" spans="23:10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4"/>
      <c r="CK311" s="49"/>
      <c r="CP311" s="49"/>
      <c r="CU311" s="49"/>
      <c r="CZ311" s="49"/>
      <c r="DA311" s="18"/>
    </row>
    <row r="312" spans="23:10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4"/>
      <c r="CK312" s="49"/>
      <c r="CP312" s="49"/>
      <c r="CU312" s="49"/>
      <c r="CZ312" s="49"/>
      <c r="DA312" s="18"/>
    </row>
    <row r="313" spans="23:10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4"/>
      <c r="CK313" s="49"/>
      <c r="CP313" s="49"/>
      <c r="CU313" s="49"/>
      <c r="CZ313" s="49"/>
      <c r="DA313" s="18"/>
    </row>
    <row r="314" spans="23:10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4"/>
      <c r="CK314" s="49"/>
      <c r="CP314" s="49"/>
      <c r="CU314" s="49"/>
      <c r="CZ314" s="49"/>
      <c r="DA314" s="18"/>
    </row>
    <row r="315" spans="23:10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4"/>
      <c r="CK315" s="49"/>
      <c r="CP315" s="49"/>
      <c r="CU315" s="49"/>
      <c r="CZ315" s="49"/>
      <c r="DA315" s="18"/>
    </row>
    <row r="316" spans="23:10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4"/>
      <c r="CK316" s="49"/>
      <c r="CP316" s="49"/>
      <c r="CU316" s="49"/>
      <c r="CZ316" s="49"/>
      <c r="DA316" s="18"/>
    </row>
    <row r="317" spans="23:10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4"/>
      <c r="CK317" s="49"/>
      <c r="CP317" s="49"/>
      <c r="CU317" s="49"/>
      <c r="CZ317" s="49"/>
      <c r="DA317" s="18"/>
    </row>
    <row r="318" spans="23:10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4"/>
      <c r="CK318" s="49"/>
      <c r="CP318" s="49"/>
      <c r="CU318" s="49"/>
      <c r="CZ318" s="49"/>
      <c r="DA318" s="18"/>
    </row>
    <row r="319" spans="23:10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4"/>
      <c r="CK319" s="49"/>
      <c r="CP319" s="49"/>
      <c r="CU319" s="49"/>
      <c r="CZ319" s="49"/>
      <c r="DA319" s="18"/>
    </row>
    <row r="320" spans="23:10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4"/>
      <c r="CK320" s="49"/>
      <c r="CP320" s="49"/>
      <c r="CU320" s="49"/>
      <c r="CZ320" s="49"/>
      <c r="DA320" s="18"/>
    </row>
    <row r="321" spans="23:10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4"/>
      <c r="CK321" s="49"/>
      <c r="CP321" s="49"/>
      <c r="CU321" s="49"/>
      <c r="CZ321" s="49"/>
      <c r="DA321" s="18"/>
    </row>
    <row r="322" spans="23:10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4"/>
      <c r="CK322" s="49"/>
      <c r="CP322" s="49"/>
      <c r="CU322" s="49"/>
      <c r="CZ322" s="49"/>
      <c r="DA322" s="18"/>
    </row>
    <row r="323" spans="23:10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4"/>
      <c r="CK323" s="49"/>
      <c r="CP323" s="49"/>
      <c r="CU323" s="49"/>
      <c r="CZ323" s="49"/>
      <c r="DA323" s="18"/>
    </row>
    <row r="324" spans="23:10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4"/>
      <c r="CK324" s="49"/>
      <c r="CP324" s="49"/>
      <c r="CU324" s="49"/>
      <c r="CZ324" s="49"/>
      <c r="DA324" s="18"/>
    </row>
    <row r="325" spans="23:10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4"/>
      <c r="CK325" s="49"/>
      <c r="CP325" s="49"/>
      <c r="CU325" s="49"/>
      <c r="CZ325" s="49"/>
      <c r="DA325" s="18"/>
    </row>
    <row r="326" spans="23:10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4"/>
      <c r="CK326" s="49"/>
      <c r="CP326" s="49"/>
      <c r="CU326" s="49"/>
      <c r="CZ326" s="49"/>
      <c r="DA326" s="18"/>
    </row>
    <row r="327" spans="23:10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4"/>
      <c r="CK327" s="49"/>
      <c r="CP327" s="49"/>
      <c r="CU327" s="49"/>
      <c r="CZ327" s="49"/>
      <c r="DA327" s="18"/>
    </row>
    <row r="328" spans="23:10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4"/>
      <c r="CK328" s="49"/>
      <c r="CP328" s="49"/>
      <c r="CU328" s="49"/>
      <c r="CZ328" s="49"/>
      <c r="DA328" s="18"/>
    </row>
    <row r="329" spans="23:10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4"/>
      <c r="CK329" s="49"/>
      <c r="CP329" s="49"/>
      <c r="CU329" s="49"/>
      <c r="CZ329" s="49"/>
      <c r="DA329" s="18"/>
    </row>
    <row r="330" spans="23:10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4"/>
      <c r="CK330" s="49"/>
      <c r="CP330" s="49"/>
      <c r="CU330" s="49"/>
      <c r="CZ330" s="49"/>
      <c r="DA330" s="18"/>
    </row>
    <row r="331" spans="23:10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4"/>
      <c r="CK331" s="49"/>
      <c r="CP331" s="49"/>
      <c r="CU331" s="49"/>
      <c r="CZ331" s="49"/>
      <c r="DA331" s="18"/>
    </row>
    <row r="332" spans="23:10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4"/>
      <c r="CK332" s="49"/>
      <c r="CP332" s="49"/>
      <c r="CU332" s="49"/>
      <c r="CZ332" s="49"/>
      <c r="DA332" s="18"/>
    </row>
    <row r="333" spans="23:10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4"/>
      <c r="CK333" s="49"/>
      <c r="CP333" s="49"/>
      <c r="CU333" s="49"/>
      <c r="CZ333" s="49"/>
      <c r="DA333" s="18"/>
    </row>
    <row r="334" spans="23:10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4"/>
      <c r="CK334" s="49"/>
      <c r="CP334" s="49"/>
      <c r="CU334" s="49"/>
      <c r="CZ334" s="49"/>
      <c r="DA334" s="18"/>
    </row>
    <row r="335" spans="23:10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4"/>
      <c r="CK335" s="49"/>
      <c r="CP335" s="49"/>
      <c r="CU335" s="49"/>
      <c r="CZ335" s="49"/>
      <c r="DA335" s="18"/>
    </row>
    <row r="336" spans="23:10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4"/>
      <c r="CK336" s="49"/>
      <c r="CP336" s="49"/>
      <c r="CU336" s="49"/>
      <c r="CZ336" s="49"/>
      <c r="DA336" s="18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4"/>
      <c r="CK337" s="49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4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4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4"/>
      <c r="CK340" s="49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4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4"/>
      <c r="CK342" s="49"/>
      <c r="CP342" s="49"/>
      <c r="CU342" s="49"/>
      <c r="CZ342" s="49"/>
      <c r="DA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4"/>
      <c r="CK343" s="49"/>
      <c r="CP343" s="49"/>
      <c r="CU343" s="49"/>
      <c r="CZ343" s="49"/>
      <c r="DA343" s="18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4"/>
      <c r="CK344" s="49"/>
      <c r="CP344" s="49"/>
      <c r="CU344" s="49"/>
      <c r="CZ344" s="49"/>
      <c r="DA344" s="18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4"/>
      <c r="CK345" s="49"/>
      <c r="CP345" s="49"/>
      <c r="CU345" s="49"/>
      <c r="CZ345" s="49"/>
      <c r="DA345" s="18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4"/>
      <c r="CK346" s="49"/>
      <c r="CP346" s="49"/>
      <c r="CU346" s="49"/>
      <c r="CZ346" s="49"/>
      <c r="DA346" s="18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4"/>
      <c r="CK347" s="49"/>
      <c r="CP347" s="49"/>
      <c r="CU347" s="49"/>
      <c r="CZ347" s="49"/>
      <c r="DA347" s="18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4"/>
      <c r="CK348" s="49"/>
      <c r="CP348" s="49"/>
      <c r="CU348" s="49"/>
      <c r="CZ348" s="49"/>
      <c r="DA348" s="18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4"/>
      <c r="CK349" s="49"/>
      <c r="CP349" s="49"/>
      <c r="CU349" s="49"/>
      <c r="CZ349" s="49"/>
      <c r="DA349" s="18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4"/>
      <c r="CK350" s="49"/>
      <c r="CP350" s="49"/>
      <c r="CU350" s="49"/>
      <c r="CZ350" s="49"/>
      <c r="DA350" s="18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4"/>
      <c r="CK351" s="49"/>
      <c r="CP351" s="49"/>
      <c r="CU351" s="49"/>
      <c r="CZ351" s="49"/>
      <c r="DA351" s="18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4"/>
      <c r="CK352" s="49"/>
      <c r="CP352" s="49"/>
      <c r="CU352" s="49"/>
      <c r="CZ352" s="49"/>
      <c r="DA352" s="18"/>
    </row>
    <row r="353" spans="23:10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4"/>
      <c r="CK353" s="49"/>
      <c r="CP353" s="49"/>
      <c r="CU353" s="49"/>
      <c r="CZ353" s="49"/>
      <c r="DA353" s="18"/>
    </row>
    <row r="354" spans="23:10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4"/>
      <c r="CK354" s="49"/>
      <c r="CP354" s="49"/>
      <c r="CU354" s="49"/>
      <c r="CZ354" s="49"/>
      <c r="DA354" s="18"/>
    </row>
    <row r="355" spans="23:10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4"/>
      <c r="CK355" s="49"/>
      <c r="CP355" s="49"/>
      <c r="CU355" s="49"/>
      <c r="CZ355" s="49"/>
      <c r="DA355" s="18"/>
    </row>
    <row r="356" spans="23:10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4"/>
      <c r="CK356" s="49"/>
      <c r="CP356" s="49"/>
      <c r="CU356" s="49"/>
      <c r="CZ356" s="49"/>
      <c r="DA356" s="18"/>
    </row>
    <row r="357" spans="23:10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4"/>
      <c r="CK357" s="49"/>
      <c r="CP357" s="49"/>
      <c r="CU357" s="49"/>
      <c r="CZ357" s="49"/>
      <c r="DA357" s="18"/>
    </row>
    <row r="358" spans="23:10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4"/>
      <c r="CK358" s="49"/>
      <c r="CP358" s="49"/>
      <c r="CU358" s="49"/>
      <c r="CZ358" s="49"/>
      <c r="DA358" s="18"/>
    </row>
    <row r="359" spans="23:10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4"/>
      <c r="CK359" s="49"/>
      <c r="CP359" s="49"/>
      <c r="CU359" s="49"/>
      <c r="CZ359" s="49"/>
      <c r="DA359" s="18"/>
    </row>
    <row r="360" spans="23:10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4"/>
      <c r="CK360" s="49"/>
      <c r="CP360" s="49"/>
      <c r="CU360" s="49"/>
      <c r="CZ360" s="49"/>
      <c r="DA360" s="18"/>
    </row>
    <row r="361" spans="23:10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4"/>
      <c r="CK361" s="49"/>
      <c r="CP361" s="49"/>
      <c r="CU361" s="49"/>
      <c r="CZ361" s="49"/>
      <c r="DA361" s="18"/>
    </row>
    <row r="362" spans="23:10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4"/>
      <c r="CK362" s="49"/>
      <c r="CP362" s="49"/>
      <c r="CU362" s="49"/>
      <c r="CZ362" s="49"/>
      <c r="DA362" s="18"/>
    </row>
    <row r="363" spans="23:10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4"/>
    </row>
    <row r="364" spans="23:10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4"/>
    </row>
    <row r="365" spans="23:10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0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0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0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BP90" activePane="bottomRight" state="frozen"/>
      <selection pane="topRight" activeCell="E1" sqref="E1"/>
      <selection pane="bottomLeft" activeCell="A3" sqref="A3"/>
      <selection pane="bottomRight" activeCell="CM138" sqref="CM3:CM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4533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M3" s="553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3909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M4" s="553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>SUM(E5:HQ5)</f>
        <v>5135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M5" s="553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5356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M6" s="553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5025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M7" s="553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4010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M8" s="553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3393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M9" s="553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4140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M10" s="553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>SUM(E11:HQ11)</f>
        <v>4746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M11" s="553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5071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M12" s="553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>SUM(E13:HQ13)</f>
        <v>4482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M13" s="553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4877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M14" s="553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4462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M15" s="553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4537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M16" s="553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4656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M17" s="553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>SUM(E18:HQ18)</f>
        <v>2963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M18" s="553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4808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M19" s="553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3958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M20" s="553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5276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M21" s="553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5063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M22" s="553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>SUM(E23:HQ23)</f>
        <v>5654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M23" s="553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5254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M24" s="553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>SUM(E25:HQ25)</f>
        <v>4804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M25" s="553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4668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M26" s="553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4373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M27" s="553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4022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M28" s="553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3346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M29" s="553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5272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M30" s="553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5013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M31" s="553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4274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M32" s="553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3604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M33" s="553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5227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M34" s="553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>SUM(E35:HQ35)</f>
        <v>3562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M35" s="553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5368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M36" s="553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4022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M37" s="553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>SUM(E38:HQ38)</f>
        <v>5450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M38" s="553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4637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M39" s="553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4824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M40" s="553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>SUM(E41:HQ41)</f>
        <v>4558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M41" s="553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4858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M42" s="553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>SUM(E43:HQ43)</f>
        <v>4431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M43" s="553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4473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M44" s="553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4918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M45" s="553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>SUM(E46:HQ46)</f>
        <v>5006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M46" s="553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4210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M47" s="553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4384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M48" s="553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>SUM(E49:HQ49)</f>
        <v>5180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M49" s="553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5505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M50" s="553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5195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M51" s="553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4459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M52" s="553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>SUM(E53:HQ53)</f>
        <v>4669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M53" s="553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4617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M54" s="553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>SUM(E55:HQ55)</f>
        <v>4723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M55" s="553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6070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M56" s="553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4954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M57" s="553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4888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M58" s="553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5450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M59" s="553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>SUM(E60:HQ60)</f>
        <v>5045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M60" s="553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5129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M61" s="553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4454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M62" s="553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5069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M63" s="553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4137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M64" s="553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5068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M65" s="553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4166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M66" s="553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>SUM(E67:HQ67)</f>
        <v>4763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M67" s="553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5121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M68" s="553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4345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M69" s="553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3658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M70" s="553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>SUM(E71:HQ71)</f>
        <v>4249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M71" s="553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>SUM(E72:HQ72)</f>
        <v>4540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M72" s="553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6201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M73" s="553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4322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M74" s="553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4901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M75" s="553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4909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M76" s="553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>SUM(E77:HQ77)</f>
        <v>4981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M77" s="553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4919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M78" s="553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5045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M79" s="553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5757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M80" s="553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4936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M81" s="553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5245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M82" s="553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4888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M83" s="553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>SUM(E84:HQ84)</f>
        <v>5135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M84" s="553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>SUM(E85:HQ85)</f>
        <v>5439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M85" s="553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3610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M86" s="553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4600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M87" s="553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4420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M88" s="553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4789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M89" s="553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4956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M90" s="553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>SUM(E91:HQ91)</f>
        <v>3660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M91" s="553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>SUM(E92:HQ92)</f>
        <v>5114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M92" s="553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4556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M93" s="553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5728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M94" s="553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5253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M95" s="553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4704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M96" s="553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4559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M97" s="553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4755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M98" s="553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4381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M99" s="553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5635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M100" s="553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>SUM(E101:HQ101)</f>
        <v>3548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M101" s="553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3674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M102" s="553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4361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M103" s="553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4278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M104" s="553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3863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M105" s="553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4880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M106" s="553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3630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M107" s="553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3719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M108" s="553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3763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M109" s="553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>SUM(E110:HQ110)</f>
        <v>3052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M110" s="553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>SUM(E111:HQ111)</f>
        <v>4409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M111" s="553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4323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M112" s="553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5809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M113" s="553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5149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M114" s="553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>SUM(E115:HQ115)</f>
        <v>5162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M115" s="553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>SUM(E116:HQ116)</f>
        <v>4821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M116" s="553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3748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M117" s="553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4589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M118" s="553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4460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M119" s="553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4933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M120" s="553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>SUM(E121:HQ121)</f>
        <v>5366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M121" s="553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3598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M122" s="553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5165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M123" s="553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4862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M124" s="553"/>
    </row>
    <row r="125" spans="1:198" ht="15.75">
      <c r="A125" s="284" t="s">
        <v>3647</v>
      </c>
      <c r="B125" s="61"/>
      <c r="C125" s="253"/>
      <c r="D125" s="56">
        <f>SUM(E125:HQ125)</f>
        <v>4155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M125" s="553"/>
    </row>
    <row r="126" spans="1:198" ht="15.75">
      <c r="A126" s="107" t="s">
        <v>2727</v>
      </c>
      <c r="B126" s="3"/>
      <c r="C126" s="252"/>
      <c r="D126" s="56">
        <f>SUM(E126:HQ126)</f>
        <v>3465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M126" s="553"/>
    </row>
    <row r="127" spans="1:198" ht="15.75">
      <c r="A127" s="285" t="s">
        <v>1671</v>
      </c>
      <c r="B127" s="3"/>
      <c r="C127" s="253"/>
      <c r="D127" s="56">
        <f>SUM(E127:HQ127)</f>
        <v>4581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M127" s="553"/>
    </row>
    <row r="128" spans="1:198" ht="15.75">
      <c r="A128" s="107" t="s">
        <v>180</v>
      </c>
      <c r="B128" s="3"/>
      <c r="C128" s="253"/>
      <c r="D128" s="56">
        <f>SUM(E128:HQ128)</f>
        <v>4979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M128" s="553"/>
    </row>
    <row r="129" spans="1:91" ht="15.75">
      <c r="A129" s="107" t="s">
        <v>2710</v>
      </c>
      <c r="B129" s="3"/>
      <c r="C129" s="253"/>
      <c r="D129" s="56">
        <f>SUM(E129:HQ129)</f>
        <v>5734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M129" s="553"/>
    </row>
    <row r="130" spans="1:91" ht="15.75">
      <c r="A130" s="107" t="s">
        <v>2217</v>
      </c>
      <c r="B130" s="3"/>
      <c r="C130" s="253"/>
      <c r="D130" s="56">
        <f>SUM(E130:HQ130)</f>
        <v>3412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M130" s="553"/>
    </row>
    <row r="131" spans="1:91" ht="15.75">
      <c r="A131" s="107" t="s">
        <v>2729</v>
      </c>
      <c r="B131" s="3"/>
      <c r="C131" s="253"/>
      <c r="D131" s="56">
        <f>SUM(E131:HQ131)</f>
        <v>4851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M131" s="553"/>
    </row>
    <row r="132" spans="1:91" ht="15.75">
      <c r="A132" s="107" t="s">
        <v>155</v>
      </c>
      <c r="B132" s="3"/>
      <c r="C132" s="253"/>
      <c r="D132" s="56">
        <f>SUM(E132:HQ132)</f>
        <v>4427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M132" s="553"/>
    </row>
    <row r="133" spans="1:91" ht="15.75">
      <c r="A133" s="284" t="s">
        <v>3648</v>
      </c>
      <c r="B133" s="61"/>
      <c r="C133" s="252"/>
      <c r="D133" s="56">
        <f>SUM(E133:HQ133)</f>
        <v>5545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M133" s="553"/>
    </row>
    <row r="134" spans="1:91" ht="15.75">
      <c r="A134" s="107" t="s">
        <v>2730</v>
      </c>
      <c r="B134" s="3"/>
      <c r="C134" s="253"/>
      <c r="D134" s="56">
        <f>SUM(E134:HQ134)</f>
        <v>4776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M134" s="553"/>
    </row>
    <row r="135" spans="1:91" ht="15.75">
      <c r="A135" s="107" t="s">
        <v>2728</v>
      </c>
      <c r="B135" s="3"/>
      <c r="C135" s="252"/>
      <c r="D135" s="56">
        <f>SUM(E135:HQ135)</f>
        <v>4699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M135" s="553"/>
    </row>
    <row r="136" spans="1:91" ht="15.75">
      <c r="A136" s="107" t="s">
        <v>2709</v>
      </c>
      <c r="B136" s="61"/>
      <c r="C136" s="252"/>
      <c r="D136" s="56">
        <f>SUM(E136:HQ136)</f>
        <v>4665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M136" s="553"/>
    </row>
    <row r="137" spans="1:91" ht="15.75">
      <c r="A137" s="107" t="s">
        <v>658</v>
      </c>
      <c r="B137" s="3"/>
      <c r="C137" s="253"/>
      <c r="D137" s="56">
        <f>SUM(E137:HQ137)</f>
        <v>4404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M137" s="553"/>
    </row>
    <row r="138" spans="1:91" ht="15.75">
      <c r="A138" s="285" t="s">
        <v>1655</v>
      </c>
      <c r="B138" s="61"/>
      <c r="C138" s="252"/>
      <c r="D138" s="56">
        <f>SUM(E138:HQ138)</f>
        <v>5020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M138" s="553"/>
    </row>
  </sheetData>
  <sortState xmlns:xlrd2="http://schemas.microsoft.com/office/spreadsheetml/2017/richdata2" ref="CM3:CS138">
    <sortCondition ref="CM3:CM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4219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4220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4221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4222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4223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4224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4225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4226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4227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4228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4229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4230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4231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4232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4233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4234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4219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4220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4221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4222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4223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4224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4225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4226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4227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4228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4229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4230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4231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4232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4233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4234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4219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4220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4221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4222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4223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4224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4225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4226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4227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4228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4229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4230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4231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4232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4233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4234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4219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4220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4221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4222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4223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4224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4225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4226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4227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4228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4229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4230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4231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4232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4233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4234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zoomScale="90" zoomScaleNormal="90" workbookViewId="0">
      <selection sqref="A1:XFD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2.75" customHeight="1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 ht="12.75" customHeight="1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 ht="12.75" customHeight="1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3633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3620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3639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60:G369">
    <sortCondition descending="1" ref="G360:G36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204"/>
  <sheetViews>
    <sheetView workbookViewId="0">
      <selection sqref="A1:XFD4188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4498</v>
      </c>
      <c r="K3" s="178" t="s">
        <v>716</v>
      </c>
      <c r="L3" t="s">
        <v>4442</v>
      </c>
      <c r="M3" s="536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4483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4484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4485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4764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4765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4443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4869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4388</v>
      </c>
      <c r="F65" s="178"/>
      <c r="G65"/>
      <c r="K65" s="178" t="s">
        <v>717</v>
      </c>
      <c r="L65" t="s">
        <v>4290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4711</v>
      </c>
      <c r="F66" s="178"/>
      <c r="G66"/>
      <c r="K66" s="178" t="s">
        <v>717</v>
      </c>
      <c r="L66" t="s">
        <v>4291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4817</v>
      </c>
      <c r="F67" s="533"/>
      <c r="K67" s="178" t="s">
        <v>718</v>
      </c>
      <c r="L67" t="s">
        <v>4389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4766</v>
      </c>
      <c r="M68"/>
      <c r="N68"/>
      <c r="P68" s="25"/>
      <c r="Q68" s="61"/>
    </row>
    <row r="69" spans="1:17" s="38" customFormat="1" ht="15.75">
      <c r="A69" s="533"/>
      <c r="F69" s="533"/>
      <c r="K69" s="178"/>
      <c r="L69"/>
      <c r="M69" s="26"/>
      <c r="N69" s="58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4605</v>
      </c>
      <c r="F96" s="178" t="s">
        <v>718</v>
      </c>
      <c r="G96" t="s">
        <v>4767</v>
      </c>
      <c r="K96" s="178" t="s">
        <v>716</v>
      </c>
      <c r="L96" t="s">
        <v>4442</v>
      </c>
      <c r="M96" s="536"/>
      <c r="P96" s="25"/>
      <c r="Q96" s="61"/>
    </row>
    <row r="97" spans="1:17" s="38" customFormat="1" ht="15.75">
      <c r="A97" s="178" t="s">
        <v>716</v>
      </c>
      <c r="B97" t="s">
        <v>4818</v>
      </c>
      <c r="F97" s="178"/>
      <c r="G97"/>
      <c r="K97" s="178" t="s">
        <v>718</v>
      </c>
      <c r="L97" t="s">
        <v>4712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4292</v>
      </c>
      <c r="C127"/>
      <c r="F127" s="178"/>
      <c r="G127"/>
      <c r="K127" s="178" t="s">
        <v>718</v>
      </c>
      <c r="L127" t="s">
        <v>4293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4663</v>
      </c>
      <c r="F128" s="178"/>
      <c r="G128"/>
      <c r="K128" s="178" t="s">
        <v>717</v>
      </c>
      <c r="L128" t="s">
        <v>4390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4486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4606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4664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4665</v>
      </c>
      <c r="P132" s="25"/>
      <c r="Q132" s="61"/>
    </row>
    <row r="133" spans="1:17" s="38" customFormat="1" ht="15.75">
      <c r="A133" s="532"/>
      <c r="K133" s="178" t="s">
        <v>718</v>
      </c>
      <c r="L133" t="s">
        <v>4768</v>
      </c>
      <c r="P133" s="25"/>
      <c r="Q133" s="61"/>
    </row>
    <row r="134" spans="1:17" s="38" customFormat="1" ht="15.75">
      <c r="A134" s="532"/>
      <c r="K134" s="178" t="s">
        <v>718</v>
      </c>
      <c r="L134" t="s">
        <v>4769</v>
      </c>
      <c r="P134" s="25"/>
      <c r="Q134" s="61"/>
    </row>
    <row r="135" spans="1:17" s="38" customFormat="1" ht="15.75">
      <c r="A135" s="532"/>
      <c r="K135" s="178"/>
      <c r="L135"/>
      <c r="M135" s="21"/>
      <c r="N135" s="58"/>
      <c r="P135" s="25"/>
      <c r="Q135" s="61"/>
    </row>
    <row r="136" spans="1:17" s="38" customFormat="1" ht="15.75">
      <c r="A136" s="532"/>
      <c r="K136" s="178"/>
      <c r="L136"/>
      <c r="M136" s="21"/>
      <c r="N136" s="58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4537</v>
      </c>
      <c r="F158" s="178"/>
      <c r="G158"/>
      <c r="K158" s="178" t="s">
        <v>716</v>
      </c>
      <c r="L158" t="s">
        <v>4391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4819</v>
      </c>
      <c r="F159" s="178"/>
      <c r="G159"/>
      <c r="K159" s="178" t="s">
        <v>717</v>
      </c>
      <c r="L159" t="s">
        <v>4870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4820</v>
      </c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4392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4666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4770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4871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4869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3621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4393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4486</v>
      </c>
    </row>
    <row r="253" spans="1:16" s="38" customFormat="1" ht="15.75">
      <c r="A253" s="533"/>
      <c r="F253" s="533"/>
      <c r="K253" s="178" t="s">
        <v>717</v>
      </c>
      <c r="L253" t="s">
        <v>4487</v>
      </c>
    </row>
    <row r="254" spans="1:16" s="38" customFormat="1" ht="15.75">
      <c r="A254" s="533"/>
      <c r="F254" s="533"/>
      <c r="K254" s="178" t="s">
        <v>718</v>
      </c>
      <c r="L254" t="s">
        <v>4488</v>
      </c>
    </row>
    <row r="255" spans="1:16" s="38" customFormat="1" ht="15.75">
      <c r="A255" s="533"/>
      <c r="F255" s="533"/>
      <c r="K255" s="178" t="s">
        <v>718</v>
      </c>
      <c r="L255" t="s">
        <v>4607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4606</v>
      </c>
      <c r="M256" s="399"/>
      <c r="N256"/>
    </row>
    <row r="257" spans="1:14" s="38" customFormat="1" ht="15.75">
      <c r="A257" s="533"/>
      <c r="F257" s="533"/>
      <c r="K257" s="178" t="s">
        <v>716</v>
      </c>
      <c r="L257" t="s">
        <v>4872</v>
      </c>
      <c r="M257"/>
      <c r="N257"/>
    </row>
    <row r="258" spans="1:14" s="38" customFormat="1" ht="15.75">
      <c r="A258" s="533"/>
      <c r="F258" s="533"/>
      <c r="K258" s="178"/>
      <c r="L258"/>
      <c r="M258" s="21"/>
      <c r="N258" s="25"/>
    </row>
    <row r="259" spans="1:14" s="38" customFormat="1" ht="15.75">
      <c r="A259" s="533"/>
      <c r="F259" s="533"/>
      <c r="K259" s="178"/>
      <c r="L259"/>
      <c r="M259" s="21"/>
      <c r="N259" s="25"/>
    </row>
    <row r="260" spans="1:14" s="38" customFormat="1" ht="15.75">
      <c r="A260" s="533"/>
      <c r="F260" s="533"/>
      <c r="K260" s="178"/>
      <c r="L260"/>
      <c r="M260" s="21"/>
      <c r="N260" s="25"/>
    </row>
    <row r="261" spans="1:14" s="38" customFormat="1" ht="15.75">
      <c r="A261" s="533"/>
      <c r="F261" s="533"/>
      <c r="K261" s="178"/>
      <c r="L261"/>
      <c r="M261" s="21"/>
      <c r="N261" s="25"/>
    </row>
    <row r="262" spans="1:14" s="38" customFormat="1" ht="15.75">
      <c r="A262" s="533"/>
      <c r="F262" s="533"/>
      <c r="K262" s="533"/>
      <c r="M262" s="21"/>
      <c r="N262" s="25"/>
    </row>
    <row r="263" spans="1:14" s="38" customFormat="1" ht="15.75">
      <c r="A263" s="533"/>
      <c r="F263" s="533"/>
      <c r="K263" s="533"/>
      <c r="M263" s="21"/>
      <c r="N263" s="25"/>
    </row>
    <row r="264" spans="1:14" s="38" customFormat="1" ht="15.75">
      <c r="A264" s="533"/>
      <c r="F264" s="533"/>
      <c r="K264" s="533"/>
      <c r="M264" s="21"/>
      <c r="N264" s="25"/>
    </row>
    <row r="265" spans="1:14" s="38" customFormat="1" ht="15.75">
      <c r="A265" s="533"/>
      <c r="F265" s="533"/>
      <c r="K265" s="533"/>
      <c r="M265" s="21"/>
      <c r="N265" s="25"/>
    </row>
    <row r="266" spans="1:14" s="38" customFormat="1" ht="15.75">
      <c r="A266" s="533"/>
      <c r="F266" s="533"/>
      <c r="K266" s="533"/>
      <c r="M266" s="21"/>
      <c r="N266" s="25"/>
    </row>
    <row r="267" spans="1:14" s="38" customFormat="1" ht="15.75">
      <c r="A267" s="533"/>
      <c r="F267" s="533"/>
      <c r="K267" s="533"/>
      <c r="M267" s="21"/>
      <c r="N267" s="25"/>
    </row>
    <row r="268" spans="1:14" s="38" customFormat="1" ht="15.75">
      <c r="A268" s="533"/>
      <c r="F268" s="533"/>
      <c r="K268" s="533"/>
      <c r="M268" s="21"/>
      <c r="N268" s="25"/>
    </row>
    <row r="269" spans="1:14" s="38" customFormat="1" ht="15.75">
      <c r="A269" s="533"/>
      <c r="F269" s="533"/>
      <c r="K269" s="533"/>
      <c r="M269" s="21"/>
      <c r="N269" s="25"/>
    </row>
    <row r="270" spans="1:14" s="38" customFormat="1" ht="15.75">
      <c r="A270" s="533"/>
      <c r="F270" s="533"/>
      <c r="K270" s="533"/>
      <c r="M270" s="21"/>
      <c r="N270" s="25"/>
    </row>
    <row r="271" spans="1:14" s="38" customFormat="1" ht="15.75">
      <c r="A271" s="533"/>
      <c r="F271" s="533"/>
      <c r="K271" s="533"/>
      <c r="M271" s="21"/>
      <c r="N271" s="25"/>
    </row>
    <row r="272" spans="1:14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4667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4294</v>
      </c>
      <c r="M282"/>
      <c r="N282"/>
      <c r="O282"/>
    </row>
    <row r="283" spans="1:15" s="38" customFormat="1" ht="15.75">
      <c r="A283" s="178" t="s">
        <v>717</v>
      </c>
      <c r="B283" t="s">
        <v>4668</v>
      </c>
      <c r="C283"/>
      <c r="D283"/>
      <c r="K283" s="178" t="s">
        <v>716</v>
      </c>
      <c r="L283" t="s">
        <v>4390</v>
      </c>
      <c r="M283"/>
      <c r="N283"/>
    </row>
    <row r="284" spans="1:15" s="38" customFormat="1" ht="15.75">
      <c r="A284" s="178" t="s">
        <v>716</v>
      </c>
      <c r="B284" t="s">
        <v>4713</v>
      </c>
      <c r="K284" s="178" t="s">
        <v>717</v>
      </c>
      <c r="L284" t="s">
        <v>4394</v>
      </c>
      <c r="O284"/>
    </row>
    <row r="285" spans="1:15" s="38" customFormat="1" ht="15.75">
      <c r="A285" s="178"/>
      <c r="B285"/>
      <c r="K285" s="178" t="s">
        <v>717</v>
      </c>
      <c r="L285" t="s">
        <v>4546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4771</v>
      </c>
    </row>
    <row r="287" spans="1:15" s="38" customFormat="1" ht="15.75">
      <c r="A287" s="178"/>
      <c r="B287"/>
      <c r="K287" s="178" t="s">
        <v>718</v>
      </c>
      <c r="L287" t="s">
        <v>4872</v>
      </c>
      <c r="M287"/>
      <c r="N287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3622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4608</v>
      </c>
      <c r="C313"/>
      <c r="D313"/>
      <c r="E313"/>
      <c r="F313" s="178"/>
      <c r="G313"/>
      <c r="K313" s="178" t="s">
        <v>718</v>
      </c>
      <c r="L313" t="s">
        <v>4295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4389</v>
      </c>
      <c r="O314"/>
    </row>
    <row r="315" spans="1:15" s="38" customFormat="1" ht="15.75">
      <c r="A315" s="178"/>
      <c r="B315"/>
      <c r="K315" s="178" t="s">
        <v>717</v>
      </c>
      <c r="L315" t="s">
        <v>4873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4296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3"/>
      <c r="K346" s="178"/>
      <c r="L346"/>
      <c r="N346" s="203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4395</v>
      </c>
      <c r="F375" s="178"/>
      <c r="G375"/>
      <c r="K375" s="178" t="s">
        <v>716</v>
      </c>
      <c r="L375" t="s">
        <v>4396</v>
      </c>
    </row>
    <row r="376" spans="1:14" s="38" customFormat="1" ht="15.75">
      <c r="A376" s="178" t="s">
        <v>717</v>
      </c>
      <c r="B376" t="s">
        <v>4538</v>
      </c>
      <c r="K376" s="178" t="s">
        <v>717</v>
      </c>
      <c r="L376" t="s">
        <v>4547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4663</v>
      </c>
      <c r="K406" s="178" t="s">
        <v>717</v>
      </c>
      <c r="L406" t="s">
        <v>4486</v>
      </c>
    </row>
    <row r="407" spans="1:14" s="38" customFormat="1" ht="15.75">
      <c r="A407" s="178" t="s">
        <v>718</v>
      </c>
      <c r="B407" t="s">
        <v>4714</v>
      </c>
      <c r="C407"/>
      <c r="D407"/>
      <c r="K407" s="178" t="s">
        <v>717</v>
      </c>
      <c r="L407" t="s">
        <v>4606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4444</v>
      </c>
      <c r="F437" s="178" t="s">
        <v>717</v>
      </c>
      <c r="G437" t="s">
        <v>4445</v>
      </c>
      <c r="H437" s="536"/>
      <c r="K437" s="178" t="s">
        <v>718</v>
      </c>
      <c r="L437" t="s">
        <v>4446</v>
      </c>
      <c r="M437" s="536"/>
    </row>
    <row r="438" spans="1:14" s="38" customFormat="1" ht="15.75">
      <c r="A438" s="178" t="s">
        <v>716</v>
      </c>
      <c r="B438" t="s">
        <v>4874</v>
      </c>
      <c r="F438" s="178"/>
      <c r="G438"/>
      <c r="K438" s="178"/>
      <c r="L438"/>
      <c r="N438" s="25"/>
    </row>
    <row r="439" spans="1:14" s="38" customFormat="1" ht="15.75">
      <c r="A439" s="533"/>
      <c r="F439" s="178"/>
      <c r="G439"/>
      <c r="K439" s="178"/>
      <c r="L439"/>
      <c r="N439" s="25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3623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4445</v>
      </c>
      <c r="H468" s="536"/>
      <c r="K468" s="178" t="s">
        <v>718</v>
      </c>
      <c r="L468" t="s">
        <v>4447</v>
      </c>
      <c r="M468" s="536"/>
    </row>
    <row r="469" spans="1:14" s="38" customFormat="1" ht="15.75">
      <c r="A469" s="532"/>
      <c r="K469" s="178" t="s">
        <v>718</v>
      </c>
      <c r="L469" t="s">
        <v>4448</v>
      </c>
      <c r="M469" s="536"/>
    </row>
    <row r="470" spans="1:14" s="38" customFormat="1" ht="15.75">
      <c r="A470" s="532"/>
      <c r="K470" s="178" t="s">
        <v>716</v>
      </c>
      <c r="L470" t="s">
        <v>4446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4712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4297</v>
      </c>
      <c r="H530"/>
      <c r="I530"/>
      <c r="K530" s="178" t="s">
        <v>716</v>
      </c>
      <c r="L530" t="s">
        <v>4290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4291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4548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4292</v>
      </c>
      <c r="C561"/>
      <c r="F561" s="178" t="s">
        <v>717</v>
      </c>
      <c r="G561" t="s">
        <v>4499</v>
      </c>
      <c r="K561" s="178" t="s">
        <v>717</v>
      </c>
      <c r="L561" t="s">
        <v>4443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4397</v>
      </c>
      <c r="F562" s="533"/>
      <c r="K562" s="178" t="s">
        <v>717</v>
      </c>
      <c r="L562" t="s">
        <v>4449</v>
      </c>
      <c r="Q562" s="178"/>
      <c r="R562"/>
    </row>
    <row r="563" spans="1:18" s="38" customFormat="1" ht="15.75">
      <c r="A563" s="545" t="s">
        <v>717</v>
      </c>
      <c r="B563" t="s">
        <v>4539</v>
      </c>
      <c r="C563"/>
      <c r="F563" s="533"/>
      <c r="K563" s="178" t="s">
        <v>717</v>
      </c>
      <c r="L563" t="s">
        <v>4489</v>
      </c>
      <c r="Q563" s="178"/>
      <c r="R563"/>
    </row>
    <row r="564" spans="1:18" s="38" customFormat="1" ht="15.75">
      <c r="A564" s="178" t="s">
        <v>718</v>
      </c>
      <c r="B564" t="s">
        <v>4609</v>
      </c>
      <c r="F564" s="533"/>
      <c r="K564" s="178" t="s">
        <v>717</v>
      </c>
      <c r="L564" t="s">
        <v>4490</v>
      </c>
      <c r="Q564" s="178"/>
      <c r="R564"/>
    </row>
    <row r="565" spans="1:18" s="38" customFormat="1" ht="15.75">
      <c r="A565" s="545" t="s">
        <v>716</v>
      </c>
      <c r="B565" t="s">
        <v>4772</v>
      </c>
      <c r="F565" s="533"/>
      <c r="K565" s="178" t="s">
        <v>717</v>
      </c>
      <c r="L565" t="s">
        <v>4491</v>
      </c>
      <c r="Q565" s="178"/>
      <c r="R565"/>
    </row>
    <row r="566" spans="1:18" s="38" customFormat="1" ht="15.75">
      <c r="A566" s="533"/>
      <c r="F566" s="533"/>
      <c r="K566" s="178" t="s">
        <v>717</v>
      </c>
      <c r="L566" t="s">
        <v>4549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4669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4715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4716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4773</v>
      </c>
      <c r="M570"/>
      <c r="N570"/>
      <c r="Q570" s="178"/>
      <c r="R570"/>
    </row>
    <row r="571" spans="1:18" s="38" customFormat="1" ht="15.75">
      <c r="A571" s="533"/>
      <c r="F571" s="533"/>
      <c r="K571" s="178" t="s">
        <v>717</v>
      </c>
      <c r="L571" t="s">
        <v>4771</v>
      </c>
      <c r="Q571" s="178"/>
      <c r="R571"/>
    </row>
    <row r="572" spans="1:18" s="38" customFormat="1" ht="15.75">
      <c r="A572" s="533"/>
      <c r="F572" s="533"/>
      <c r="K572" s="533"/>
      <c r="N572" s="25"/>
      <c r="Q572" s="178"/>
      <c r="R572"/>
    </row>
    <row r="573" spans="1:18" s="38" customFormat="1" ht="15.75">
      <c r="A573" s="533"/>
      <c r="F573" s="533"/>
      <c r="K573" s="533"/>
      <c r="N573" s="25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4298</v>
      </c>
      <c r="F592" s="178" t="s">
        <v>718</v>
      </c>
      <c r="G592" t="s">
        <v>4499</v>
      </c>
      <c r="K592" s="178" t="s">
        <v>716</v>
      </c>
      <c r="L592" t="s">
        <v>4450</v>
      </c>
      <c r="M592"/>
      <c r="N592"/>
      <c r="O592"/>
    </row>
    <row r="593" spans="1:19" s="38" customFormat="1" ht="15.75">
      <c r="A593" s="178" t="s">
        <v>716</v>
      </c>
      <c r="B593" t="s">
        <v>4299</v>
      </c>
      <c r="F593" s="178"/>
      <c r="G593"/>
      <c r="K593" s="178" t="s">
        <v>718</v>
      </c>
      <c r="L593" t="s">
        <v>4489</v>
      </c>
    </row>
    <row r="594" spans="1:19" s="38" customFormat="1" ht="15.75">
      <c r="A594" s="178" t="s">
        <v>716</v>
      </c>
      <c r="B594" t="s">
        <v>4398</v>
      </c>
      <c r="F594" s="178"/>
      <c r="G594"/>
      <c r="K594" s="178" t="s">
        <v>718</v>
      </c>
      <c r="L594" t="s">
        <v>4490</v>
      </c>
    </row>
    <row r="595" spans="1:19" s="38" customFormat="1" ht="15.75">
      <c r="A595" s="178" t="s">
        <v>718</v>
      </c>
      <c r="B595" t="s">
        <v>4451</v>
      </c>
      <c r="F595" s="178"/>
      <c r="G595"/>
      <c r="K595" s="178" t="s">
        <v>718</v>
      </c>
      <c r="L595" t="s">
        <v>4491</v>
      </c>
    </row>
    <row r="596" spans="1:19" s="38" customFormat="1" ht="15.75">
      <c r="A596" s="178" t="s">
        <v>716</v>
      </c>
      <c r="B596" t="s">
        <v>4819</v>
      </c>
      <c r="K596" s="178" t="s">
        <v>716</v>
      </c>
      <c r="L596" t="s">
        <v>4871</v>
      </c>
      <c r="M596"/>
      <c r="N596"/>
    </row>
    <row r="597" spans="1:19" s="38" customFormat="1" ht="15.75">
      <c r="A597" s="178" t="s">
        <v>717</v>
      </c>
      <c r="B597" t="s">
        <v>4820</v>
      </c>
      <c r="K597" s="178"/>
      <c r="L597"/>
      <c r="N597" s="25"/>
    </row>
    <row r="598" spans="1:19" s="38" customFormat="1" ht="15.75">
      <c r="A598" s="532"/>
      <c r="K598" s="178"/>
      <c r="L598"/>
      <c r="N598" s="25"/>
    </row>
    <row r="599" spans="1:19" s="38" customFormat="1" ht="15.75">
      <c r="A599" s="532"/>
      <c r="K599" s="178"/>
      <c r="L599"/>
      <c r="N599" s="25"/>
      <c r="S599" s="38" t="s">
        <v>2459</v>
      </c>
    </row>
    <row r="600" spans="1:19" s="38" customFormat="1" ht="15.75">
      <c r="A600" s="532"/>
      <c r="K600" s="178"/>
      <c r="L600"/>
      <c r="N600" s="25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3624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4772</v>
      </c>
      <c r="F623" s="178"/>
      <c r="G623"/>
      <c r="K623" s="178" t="s">
        <v>717</v>
      </c>
      <c r="L623" t="s">
        <v>4293</v>
      </c>
      <c r="M623"/>
      <c r="N623"/>
      <c r="O623"/>
    </row>
    <row r="624" spans="1:15" s="38" customFormat="1" ht="15.75">
      <c r="A624" s="545" t="s">
        <v>717</v>
      </c>
      <c r="B624" t="s">
        <v>4875</v>
      </c>
      <c r="C624"/>
      <c r="D624"/>
      <c r="F624" s="178"/>
      <c r="G624"/>
      <c r="K624" s="178" t="s">
        <v>716</v>
      </c>
      <c r="L624" t="s">
        <v>4492</v>
      </c>
    </row>
    <row r="625" spans="1:14" s="38" customFormat="1" ht="15.75">
      <c r="A625" s="532"/>
      <c r="F625" s="178"/>
      <c r="G625"/>
      <c r="K625" s="178" t="s">
        <v>717</v>
      </c>
      <c r="L625" t="s">
        <v>4487</v>
      </c>
    </row>
    <row r="626" spans="1:14" s="38" customFormat="1" ht="15.75">
      <c r="A626" s="532"/>
      <c r="K626" s="178" t="s">
        <v>718</v>
      </c>
      <c r="L626" t="s">
        <v>4488</v>
      </c>
    </row>
    <row r="627" spans="1:14" s="38" customFormat="1" ht="15.75">
      <c r="A627" s="532"/>
      <c r="K627" s="178" t="s">
        <v>717</v>
      </c>
      <c r="L627" t="s">
        <v>4774</v>
      </c>
      <c r="M627"/>
      <c r="N627"/>
    </row>
    <row r="628" spans="1:14" s="38" customFormat="1" ht="15.75">
      <c r="A628" s="532"/>
      <c r="K628" s="178" t="s">
        <v>717</v>
      </c>
      <c r="L628" t="s">
        <v>4775</v>
      </c>
      <c r="M628"/>
      <c r="N628"/>
    </row>
    <row r="629" spans="1:14" s="38" customFormat="1" ht="15.75">
      <c r="A629" s="532"/>
      <c r="K629" s="178"/>
      <c r="L629"/>
      <c r="N629" s="26"/>
    </row>
    <row r="630" spans="1:14" s="38" customFormat="1" ht="15.75">
      <c r="A630" s="532"/>
      <c r="K630" s="178"/>
      <c r="L630"/>
      <c r="N630" s="26"/>
    </row>
    <row r="631" spans="1:14" s="38" customFormat="1" ht="15.75">
      <c r="A631" s="532"/>
      <c r="K631" s="178"/>
      <c r="L631"/>
      <c r="N631" s="26"/>
    </row>
    <row r="632" spans="1:14" s="38" customFormat="1" ht="15.75">
      <c r="A632" s="532"/>
      <c r="K632" s="178"/>
      <c r="L632"/>
      <c r="N632" s="26"/>
    </row>
    <row r="633" spans="1:14" s="38" customFormat="1" ht="15.75">
      <c r="A633" s="532"/>
      <c r="K633" s="178"/>
      <c r="L633"/>
      <c r="N633" s="26"/>
    </row>
    <row r="634" spans="1:14" s="38" customFormat="1" ht="15.75">
      <c r="A634" s="532"/>
      <c r="K634" s="178"/>
      <c r="L634"/>
      <c r="N634" s="26"/>
    </row>
    <row r="635" spans="1:14" s="38" customFormat="1" ht="15.75">
      <c r="A635" s="532"/>
      <c r="K635" s="178"/>
      <c r="L635"/>
      <c r="N635" s="26"/>
    </row>
    <row r="636" spans="1:14" s="38" customFormat="1" ht="15.75">
      <c r="A636" s="532"/>
      <c r="K636" s="178"/>
      <c r="L636"/>
      <c r="N636" s="26"/>
    </row>
    <row r="637" spans="1:14" s="38" customFormat="1" ht="15.75">
      <c r="A637" s="532"/>
      <c r="K637" s="178"/>
      <c r="L637"/>
      <c r="N637" s="26"/>
    </row>
    <row r="638" spans="1:14" s="38" customFormat="1" ht="15.75">
      <c r="A638" s="532"/>
      <c r="K638" s="178"/>
      <c r="L638"/>
      <c r="N638" s="26"/>
    </row>
    <row r="639" spans="1:14" s="38" customFormat="1" ht="15.75">
      <c r="A639" s="532"/>
      <c r="K639" s="178"/>
      <c r="L639"/>
      <c r="N639" s="26"/>
    </row>
    <row r="640" spans="1:14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4537</v>
      </c>
      <c r="F654" s="178"/>
      <c r="G654"/>
      <c r="K654" s="178" t="s">
        <v>717</v>
      </c>
      <c r="L654" t="s">
        <v>4669</v>
      </c>
      <c r="N654" s="25"/>
    </row>
    <row r="655" spans="1:14" s="38" customFormat="1" ht="15.75">
      <c r="A655" s="178" t="s">
        <v>716</v>
      </c>
      <c r="B655" t="s">
        <v>4717</v>
      </c>
      <c r="F655" s="178"/>
      <c r="G655"/>
      <c r="K655" s="178"/>
      <c r="L655"/>
      <c r="N655" s="26"/>
    </row>
    <row r="656" spans="1:14" s="38" customFormat="1" ht="15.75">
      <c r="A656" s="178" t="s">
        <v>718</v>
      </c>
      <c r="B656" t="s">
        <v>4821</v>
      </c>
      <c r="F656" s="178"/>
      <c r="G656"/>
      <c r="K656" s="178"/>
      <c r="L656"/>
      <c r="N656" s="26"/>
    </row>
    <row r="657" spans="1:14" s="38" customFormat="1" ht="15.75">
      <c r="A657" s="178" t="s">
        <v>717</v>
      </c>
      <c r="B657" t="s">
        <v>4818</v>
      </c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3625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4670</v>
      </c>
      <c r="F685" s="178" t="s">
        <v>716</v>
      </c>
      <c r="G685" t="s">
        <v>4414</v>
      </c>
      <c r="K685" s="178" t="s">
        <v>717</v>
      </c>
      <c r="L685" t="s">
        <v>4389</v>
      </c>
      <c r="O685"/>
    </row>
    <row r="686" spans="1:15" s="38" customFormat="1" ht="15.75">
      <c r="A686" s="178" t="s">
        <v>717</v>
      </c>
      <c r="B686" t="s">
        <v>4714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4776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4452</v>
      </c>
      <c r="H716"/>
      <c r="I716"/>
      <c r="K716" s="178" t="s">
        <v>716</v>
      </c>
      <c r="L716" t="s">
        <v>4300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4453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4454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4455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4550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4" s="38" customFormat="1" ht="15.75">
      <c r="A737" s="533"/>
      <c r="F737" s="533"/>
      <c r="K737" s="533"/>
    </row>
    <row r="738" spans="1:14" s="38" customFormat="1" ht="15.75">
      <c r="A738" s="533"/>
      <c r="F738" s="533"/>
      <c r="K738" s="533"/>
    </row>
    <row r="739" spans="1:14" s="38" customFormat="1" ht="15.75">
      <c r="A739" s="533"/>
      <c r="F739" s="533"/>
      <c r="K739" s="533"/>
    </row>
    <row r="740" spans="1:14" s="38" customFormat="1" ht="15.75">
      <c r="A740" s="533"/>
      <c r="F740" s="533"/>
      <c r="K740" s="533"/>
    </row>
    <row r="741" spans="1:14" s="38" customFormat="1" ht="15.75">
      <c r="A741" s="532"/>
      <c r="L741" s="25"/>
    </row>
    <row r="742" spans="1:14" s="38" customFormat="1" ht="15.75">
      <c r="A742" s="532"/>
      <c r="L742" s="25"/>
    </row>
    <row r="743" spans="1:14" s="38" customFormat="1" ht="15.75">
      <c r="A743" s="532"/>
      <c r="L743" s="25"/>
    </row>
    <row r="744" spans="1:14" s="38" customFormat="1" ht="15.75">
      <c r="A744" s="532"/>
      <c r="L744" s="25"/>
    </row>
    <row r="745" spans="1:14" s="38" customFormat="1" ht="23.25">
      <c r="A745" s="531" t="s">
        <v>1661</v>
      </c>
      <c r="L745" s="25"/>
    </row>
    <row r="746" spans="1:14" s="38" customFormat="1" ht="15.75">
      <c r="A746" s="533" t="s">
        <v>2645</v>
      </c>
      <c r="F746" s="533" t="s">
        <v>2646</v>
      </c>
      <c r="K746" s="533" t="s">
        <v>2647</v>
      </c>
    </row>
    <row r="747" spans="1:14" s="38" customFormat="1" ht="15.75">
      <c r="A747" s="545" t="s">
        <v>716</v>
      </c>
      <c r="B747" t="s">
        <v>4493</v>
      </c>
      <c r="F747" s="178" t="s">
        <v>716</v>
      </c>
      <c r="G747" t="s">
        <v>4452</v>
      </c>
      <c r="H747"/>
      <c r="K747" s="178" t="s">
        <v>718</v>
      </c>
      <c r="L747" t="s">
        <v>4399</v>
      </c>
    </row>
    <row r="748" spans="1:14" s="38" customFormat="1" ht="15.75">
      <c r="A748" s="532"/>
      <c r="F748" s="178" t="s">
        <v>717</v>
      </c>
      <c r="G748" t="s">
        <v>4551</v>
      </c>
      <c r="H748"/>
      <c r="K748" s="178" t="s">
        <v>716</v>
      </c>
      <c r="L748" t="s">
        <v>4552</v>
      </c>
      <c r="M748"/>
      <c r="N748"/>
    </row>
    <row r="749" spans="1:14" s="38" customFormat="1" ht="15.75">
      <c r="A749" s="532"/>
      <c r="F749" s="178" t="s">
        <v>718</v>
      </c>
      <c r="G749" t="s">
        <v>4671</v>
      </c>
      <c r="K749" s="178" t="s">
        <v>717</v>
      </c>
      <c r="L749" t="s">
        <v>4672</v>
      </c>
      <c r="N749" s="25"/>
    </row>
    <row r="750" spans="1:14" s="38" customFormat="1" ht="15.75">
      <c r="A750" s="532"/>
      <c r="F750" s="178" t="s">
        <v>717</v>
      </c>
      <c r="G750" t="s">
        <v>4822</v>
      </c>
      <c r="K750" s="178"/>
      <c r="L750"/>
    </row>
    <row r="751" spans="1:14" s="38" customFormat="1" ht="15.75">
      <c r="A751" s="532"/>
      <c r="K751" s="178"/>
      <c r="L751"/>
    </row>
    <row r="752" spans="1:14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3" s="38" customFormat="1" ht="15.75">
      <c r="A769" s="532"/>
      <c r="K769" s="178"/>
      <c r="L769"/>
    </row>
    <row r="770" spans="1:13" s="38" customFormat="1" ht="15.75">
      <c r="A770" s="532"/>
      <c r="K770" s="178"/>
      <c r="L770"/>
    </row>
    <row r="771" spans="1:13" s="38" customFormat="1" ht="15.75">
      <c r="A771" s="532"/>
      <c r="L771" s="25"/>
    </row>
    <row r="772" spans="1:13" s="38" customFormat="1" ht="15.75">
      <c r="A772" s="532"/>
      <c r="L772" s="25"/>
    </row>
    <row r="773" spans="1:13" s="38" customFormat="1" ht="15.75">
      <c r="A773" s="532"/>
      <c r="L773" s="25"/>
    </row>
    <row r="774" spans="1:13" s="38" customFormat="1" ht="15.75">
      <c r="A774" s="532"/>
      <c r="L774" s="25"/>
    </row>
    <row r="775" spans="1:13" s="38" customFormat="1" ht="15">
      <c r="A775" s="39"/>
      <c r="L775" s="26"/>
    </row>
    <row r="776" spans="1:13" s="38" customFormat="1" ht="23.25">
      <c r="A776" s="531" t="s">
        <v>11</v>
      </c>
      <c r="L776" s="21"/>
    </row>
    <row r="777" spans="1:13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3" s="38" customFormat="1" ht="15.75">
      <c r="A778" s="178"/>
      <c r="B778"/>
      <c r="F778" s="178" t="s">
        <v>717</v>
      </c>
      <c r="G778" t="s">
        <v>4673</v>
      </c>
      <c r="K778" s="178" t="s">
        <v>717</v>
      </c>
      <c r="L778" t="s">
        <v>4456</v>
      </c>
    </row>
    <row r="779" spans="1:13" s="38" customFormat="1" ht="15.75">
      <c r="A779" s="533"/>
      <c r="F779" s="533"/>
      <c r="K779" s="178"/>
      <c r="L779"/>
      <c r="M779" s="535"/>
    </row>
    <row r="780" spans="1:13" s="38" customFormat="1" ht="15.75">
      <c r="A780" s="533"/>
      <c r="F780" s="533"/>
      <c r="K780" s="178"/>
      <c r="L780"/>
      <c r="M780" s="535"/>
    </row>
    <row r="781" spans="1:13" s="38" customFormat="1" ht="15.75">
      <c r="A781" s="533"/>
      <c r="F781" s="533"/>
      <c r="K781" s="178"/>
      <c r="L781"/>
      <c r="M781" s="535"/>
    </row>
    <row r="782" spans="1:13" s="38" customFormat="1" ht="15.75">
      <c r="A782" s="533"/>
      <c r="F782" s="533"/>
      <c r="K782" s="178"/>
      <c r="L782"/>
      <c r="M782" s="535"/>
    </row>
    <row r="783" spans="1:13" s="38" customFormat="1" ht="15.75">
      <c r="A783" s="533"/>
      <c r="F783" s="533"/>
      <c r="K783" s="178"/>
      <c r="L783"/>
      <c r="M783" s="535"/>
    </row>
    <row r="784" spans="1:13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/>
      <c r="B809"/>
      <c r="K809" s="178" t="s">
        <v>718</v>
      </c>
      <c r="L809" t="s">
        <v>4400</v>
      </c>
      <c r="O809"/>
    </row>
    <row r="810" spans="1:15" s="38" customFormat="1" ht="15.75">
      <c r="A810" s="178"/>
      <c r="B810"/>
      <c r="K810" s="178" t="s">
        <v>717</v>
      </c>
      <c r="L810" t="s">
        <v>4446</v>
      </c>
      <c r="M810" s="536"/>
    </row>
    <row r="811" spans="1:15" s="38" customFormat="1" ht="15.75">
      <c r="A811" s="178"/>
      <c r="B811"/>
      <c r="K811" s="178" t="s">
        <v>717</v>
      </c>
      <c r="L811" t="s">
        <v>4764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4765</v>
      </c>
      <c r="M812" s="399"/>
      <c r="N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4204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4876</v>
      </c>
      <c r="C840"/>
      <c r="D840"/>
      <c r="F840" s="178"/>
      <c r="G840"/>
      <c r="K840" s="178" t="s">
        <v>717</v>
      </c>
      <c r="L840" t="s">
        <v>4301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4444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4451</v>
      </c>
      <c r="F902" s="178" t="s">
        <v>716</v>
      </c>
      <c r="G902" t="s">
        <v>4457</v>
      </c>
      <c r="H902"/>
      <c r="I902"/>
      <c r="J902"/>
      <c r="K902" s="178" t="s">
        <v>717</v>
      </c>
      <c r="L902" t="s">
        <v>4450</v>
      </c>
      <c r="M902"/>
      <c r="N902"/>
      <c r="O902"/>
    </row>
    <row r="903" spans="1:15" s="38" customFormat="1" ht="15.75">
      <c r="A903" s="178" t="s">
        <v>718</v>
      </c>
      <c r="B903" t="s">
        <v>4540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K933" s="178" t="s">
        <v>716</v>
      </c>
      <c r="L933" t="s">
        <v>4391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178"/>
      <c r="B964"/>
      <c r="F964" s="178" t="s">
        <v>716</v>
      </c>
      <c r="G964" t="s">
        <v>4401</v>
      </c>
      <c r="H964"/>
      <c r="I964"/>
      <c r="K964" s="178" t="s">
        <v>718</v>
      </c>
      <c r="L964" t="s">
        <v>4402</v>
      </c>
      <c r="M964"/>
      <c r="N964"/>
    </row>
    <row r="965" spans="1:15" s="38" customFormat="1" ht="15.75">
      <c r="A965" s="533"/>
      <c r="F965" s="178" t="s">
        <v>716</v>
      </c>
      <c r="G965" t="s">
        <v>4403</v>
      </c>
      <c r="H965"/>
      <c r="K965" s="178" t="s">
        <v>717</v>
      </c>
      <c r="L965" t="s">
        <v>4392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4404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4405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4770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4869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3626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4403</v>
      </c>
      <c r="H995"/>
      <c r="I995"/>
      <c r="K995" s="178" t="s">
        <v>718</v>
      </c>
      <c r="L995" t="s">
        <v>4302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4877</v>
      </c>
      <c r="H996"/>
      <c r="I996"/>
      <c r="K996" s="178" t="s">
        <v>718</v>
      </c>
      <c r="L996" t="s">
        <v>4405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4458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4878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4303</v>
      </c>
      <c r="F1026" s="178" t="s">
        <v>718</v>
      </c>
      <c r="G1026" t="s">
        <v>4445</v>
      </c>
      <c r="H1026" s="536"/>
      <c r="K1026" s="178" t="s">
        <v>716</v>
      </c>
      <c r="L1026" t="s">
        <v>4487</v>
      </c>
    </row>
    <row r="1027" spans="1:14" s="38" customFormat="1" ht="15.75">
      <c r="A1027" s="178" t="s">
        <v>718</v>
      </c>
      <c r="B1027" t="s">
        <v>4494</v>
      </c>
      <c r="F1027" s="178" t="s">
        <v>717</v>
      </c>
      <c r="G1027" t="s">
        <v>4498</v>
      </c>
      <c r="K1027" s="178" t="s">
        <v>717</v>
      </c>
      <c r="L1027" t="s">
        <v>4488</v>
      </c>
    </row>
    <row r="1028" spans="1:14" s="38" customFormat="1" ht="15.75">
      <c r="A1028" s="545" t="s">
        <v>718</v>
      </c>
      <c r="B1028" t="s">
        <v>4539</v>
      </c>
      <c r="C1028"/>
      <c r="F1028" s="533"/>
      <c r="K1028" s="178" t="s">
        <v>718</v>
      </c>
      <c r="L1028" t="s">
        <v>4879</v>
      </c>
      <c r="M1028"/>
      <c r="N1028"/>
    </row>
    <row r="1029" spans="1:14" s="38" customFormat="1" ht="15.75">
      <c r="A1029" s="178" t="s">
        <v>718</v>
      </c>
      <c r="B1029" t="s">
        <v>4713</v>
      </c>
      <c r="F1029" s="533"/>
      <c r="K1029" s="178"/>
      <c r="L1029"/>
    </row>
    <row r="1030" spans="1:14" s="38" customFormat="1" ht="15.75">
      <c r="A1030" s="533"/>
      <c r="F1030" s="533"/>
      <c r="K1030" s="178"/>
      <c r="L1030"/>
    </row>
    <row r="1031" spans="1:14" s="38" customFormat="1" ht="15.75">
      <c r="A1031" s="533"/>
      <c r="F1031" s="533"/>
      <c r="K1031" s="533"/>
    </row>
    <row r="1032" spans="1:14" s="38" customFormat="1" ht="15.75">
      <c r="A1032" s="533"/>
      <c r="F1032" s="533"/>
      <c r="K1032" s="533"/>
    </row>
    <row r="1033" spans="1:14" s="38" customFormat="1" ht="15.75">
      <c r="A1033" s="533"/>
      <c r="F1033" s="533"/>
      <c r="K1033" s="5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4447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4458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4674</v>
      </c>
    </row>
    <row r="1060" spans="1:15" s="38" customFormat="1" ht="15.75">
      <c r="A1060" s="532"/>
      <c r="F1060" s="178"/>
      <c r="G1060"/>
      <c r="K1060" s="178" t="s">
        <v>718</v>
      </c>
      <c r="L1060" t="s">
        <v>4823</v>
      </c>
    </row>
    <row r="1061" spans="1:15" s="38" customFormat="1" ht="15.75">
      <c r="A1061" s="532"/>
      <c r="K1061" s="178" t="s">
        <v>717</v>
      </c>
      <c r="L1061" t="s">
        <v>4869</v>
      </c>
      <c r="M1061"/>
      <c r="N1061"/>
    </row>
    <row r="1062" spans="1:15" s="38" customFormat="1" ht="15.75">
      <c r="A1062" s="532"/>
      <c r="K1062" s="178"/>
      <c r="L1062"/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3655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533"/>
      <c r="B1088" s="38"/>
      <c r="C1088" s="38"/>
      <c r="D1088" s="38"/>
      <c r="E1088" s="38"/>
      <c r="F1088" s="178" t="s">
        <v>716</v>
      </c>
      <c r="G1088" t="s">
        <v>4718</v>
      </c>
      <c r="J1088" s="38"/>
      <c r="K1088" s="178" t="s">
        <v>716</v>
      </c>
      <c r="L1088" t="s">
        <v>4719</v>
      </c>
      <c r="O1088" s="89"/>
    </row>
    <row r="1089" spans="1:15" ht="15.75">
      <c r="A1089" s="533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/>
      <c r="M1090" s="10"/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4459</v>
      </c>
      <c r="H1119" s="38"/>
      <c r="I1119" s="38"/>
      <c r="J1119" s="38"/>
      <c r="K1119" s="178" t="s">
        <v>717</v>
      </c>
      <c r="L1119" t="s">
        <v>4460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4666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4766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/>
      <c r="M1122" s="17"/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/>
      <c r="M1123" s="17"/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4610</v>
      </c>
      <c r="C1150" s="38"/>
      <c r="D1150" s="38"/>
      <c r="E1150" s="38"/>
      <c r="F1150" s="178" t="s">
        <v>718</v>
      </c>
      <c r="G1150" t="s">
        <v>4414</v>
      </c>
      <c r="H1150" s="38"/>
      <c r="I1150" s="38"/>
      <c r="J1150" s="38"/>
      <c r="K1150" s="178" t="s">
        <v>717</v>
      </c>
      <c r="L1150" t="s">
        <v>4400</v>
      </c>
      <c r="M1150" s="38"/>
      <c r="N1150" s="38"/>
      <c r="O1150" s="38"/>
    </row>
    <row r="1151" spans="1:15" ht="15.75">
      <c r="A1151" s="178" t="s">
        <v>718</v>
      </c>
      <c r="B1151" t="s">
        <v>4668</v>
      </c>
      <c r="E1151" s="38"/>
      <c r="F1151" s="178" t="s">
        <v>717</v>
      </c>
      <c r="G1151" t="s">
        <v>4611</v>
      </c>
      <c r="H1151" s="399"/>
      <c r="J1151" s="38"/>
      <c r="K1151" s="178" t="s">
        <v>718</v>
      </c>
      <c r="L1151" t="s">
        <v>4394</v>
      </c>
      <c r="M1151" s="38"/>
      <c r="N1151" s="38"/>
    </row>
    <row r="1152" spans="1:15" ht="15.75">
      <c r="A1152" s="178" t="s">
        <v>717</v>
      </c>
      <c r="B1152" t="s">
        <v>4717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4461</v>
      </c>
    </row>
    <row r="1153" spans="1:15" ht="15.75">
      <c r="A1153" s="178"/>
      <c r="C1153" s="38"/>
      <c r="D1153" s="38"/>
      <c r="E1153" s="38"/>
      <c r="F1153" s="533"/>
      <c r="I1153" s="38"/>
      <c r="J1153" s="38"/>
      <c r="K1153" s="178" t="s">
        <v>717</v>
      </c>
      <c r="L1153" t="s">
        <v>4549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4553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4607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4612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4675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4665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4774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4775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533"/>
      <c r="L1161" s="38"/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533"/>
      <c r="L1162" s="38"/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533"/>
      <c r="L1163" s="38"/>
      <c r="M1163" s="399"/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533"/>
      <c r="L1164" s="38"/>
      <c r="M1164" s="399"/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533"/>
      <c r="L1165" s="38"/>
      <c r="M1165" s="399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533"/>
      <c r="L1166" s="38"/>
      <c r="M1166" s="399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533"/>
      <c r="L1167" s="38"/>
      <c r="M1167" s="399"/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4406</v>
      </c>
      <c r="C1181" s="38"/>
      <c r="D1181" s="38"/>
      <c r="E1181" s="38"/>
      <c r="F1181" s="178" t="s">
        <v>717</v>
      </c>
      <c r="G1181" t="s">
        <v>4777</v>
      </c>
      <c r="H1181" s="399"/>
      <c r="I1181" s="38"/>
      <c r="J1181" s="38"/>
      <c r="K1181" s="178" t="s">
        <v>718</v>
      </c>
      <c r="L1181" t="s">
        <v>4873</v>
      </c>
    </row>
    <row r="1182" spans="1:13" ht="15.75">
      <c r="A1182" s="178"/>
      <c r="C1182" s="38"/>
      <c r="D1182" s="38"/>
      <c r="E1182" s="38"/>
      <c r="F1182" s="533"/>
      <c r="G1182" s="38"/>
      <c r="H1182" s="38"/>
      <c r="I1182" s="38"/>
      <c r="J1182" s="38"/>
      <c r="K1182" s="178"/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/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/>
      <c r="M1184" s="399"/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4301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4674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4538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4290</v>
      </c>
    </row>
    <row r="1244" spans="1:14" ht="15.75">
      <c r="A1244" s="178" t="s">
        <v>717</v>
      </c>
      <c r="B1244" t="s">
        <v>4720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4291</v>
      </c>
    </row>
    <row r="1245" spans="1:14" ht="15.75">
      <c r="A1245" s="178" t="s">
        <v>716</v>
      </c>
      <c r="B1245" t="s">
        <v>4821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4764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4824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4878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/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4304</v>
      </c>
      <c r="F1274" s="178" t="s">
        <v>716</v>
      </c>
      <c r="G1274" t="s">
        <v>4778</v>
      </c>
      <c r="H1274"/>
      <c r="I1274"/>
      <c r="K1274" s="178" t="s">
        <v>716</v>
      </c>
      <c r="L1274" t="s">
        <v>4447</v>
      </c>
      <c r="M1274" s="536"/>
    </row>
    <row r="1275" spans="1:15" s="38" customFormat="1" ht="15.75">
      <c r="A1275" s="178" t="s">
        <v>717</v>
      </c>
      <c r="B1275" t="s">
        <v>4298</v>
      </c>
      <c r="F1275" s="178" t="s">
        <v>716</v>
      </c>
      <c r="G1275" t="s">
        <v>4822</v>
      </c>
      <c r="K1275" s="178" t="s">
        <v>718</v>
      </c>
      <c r="L1275" t="s">
        <v>4489</v>
      </c>
    </row>
    <row r="1276" spans="1:15" s="38" customFormat="1" ht="15.75">
      <c r="A1276" s="178" t="s">
        <v>718</v>
      </c>
      <c r="B1276" t="s">
        <v>4307</v>
      </c>
      <c r="F1276" s="178" t="s">
        <v>716</v>
      </c>
      <c r="G1276" t="s">
        <v>4877</v>
      </c>
      <c r="H1276"/>
      <c r="K1276" s="178" t="s">
        <v>718</v>
      </c>
      <c r="L1276" t="s">
        <v>4490</v>
      </c>
    </row>
    <row r="1277" spans="1:15" s="38" customFormat="1" ht="15.75">
      <c r="A1277" s="533"/>
      <c r="F1277" s="533"/>
      <c r="K1277" s="178" t="s">
        <v>718</v>
      </c>
      <c r="L1277" t="s">
        <v>4491</v>
      </c>
    </row>
    <row r="1278" spans="1:15" s="38" customFormat="1" ht="15.75">
      <c r="A1278" s="533"/>
      <c r="F1278" s="533"/>
      <c r="K1278" s="178" t="s">
        <v>718</v>
      </c>
      <c r="L1278" t="s">
        <v>4554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4719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4768</v>
      </c>
    </row>
    <row r="1281" spans="1:14" s="38" customFormat="1" ht="15.75">
      <c r="A1281" s="533"/>
      <c r="F1281" s="533"/>
      <c r="K1281" s="178" t="s">
        <v>717</v>
      </c>
      <c r="L1281" t="s">
        <v>4825</v>
      </c>
    </row>
    <row r="1282" spans="1:14" s="38" customFormat="1" ht="15.75">
      <c r="A1282" s="533"/>
      <c r="F1282" s="533"/>
      <c r="K1282" s="178" t="s">
        <v>716</v>
      </c>
      <c r="L1282" t="s">
        <v>4823</v>
      </c>
    </row>
    <row r="1283" spans="1:14" s="38" customFormat="1" ht="15.75">
      <c r="A1283" s="533"/>
      <c r="F1283" s="533"/>
      <c r="K1283" s="178" t="s">
        <v>717</v>
      </c>
      <c r="L1283" t="s">
        <v>4826</v>
      </c>
    </row>
    <row r="1284" spans="1:14" s="38" customFormat="1" ht="15.75">
      <c r="A1284" s="533"/>
      <c r="F1284" s="533"/>
      <c r="K1284" s="178" t="s">
        <v>717</v>
      </c>
      <c r="L1284" t="s">
        <v>4880</v>
      </c>
      <c r="M1284"/>
      <c r="N1284"/>
    </row>
    <row r="1285" spans="1:14" s="38" customFormat="1" ht="15.75">
      <c r="A1285" s="533"/>
      <c r="F1285" s="533"/>
      <c r="K1285" s="533"/>
      <c r="M1285" s="536"/>
    </row>
    <row r="1286" spans="1:14" s="38" customFormat="1" ht="15.75">
      <c r="A1286" s="533"/>
      <c r="F1286" s="533"/>
      <c r="K1286" s="533"/>
      <c r="M1286" s="536"/>
    </row>
    <row r="1287" spans="1:14" s="38" customFormat="1" ht="15.75">
      <c r="A1287" s="533"/>
      <c r="F1287" s="533"/>
      <c r="K1287" s="533"/>
      <c r="M1287" s="536"/>
    </row>
    <row r="1288" spans="1:14" s="38" customFormat="1" ht="15.75">
      <c r="A1288" s="533"/>
      <c r="F1288" s="533"/>
      <c r="K1288" s="533"/>
      <c r="M1288" s="536"/>
    </row>
    <row r="1289" spans="1:14" s="38" customFormat="1" ht="15.75">
      <c r="A1289" s="533"/>
      <c r="F1289" s="533"/>
      <c r="K1289" s="533"/>
      <c r="M1289" s="536"/>
    </row>
    <row r="1290" spans="1:14" s="38" customFormat="1" ht="15.75">
      <c r="A1290" s="533"/>
      <c r="F1290" s="533"/>
      <c r="K1290" s="533"/>
      <c r="M1290" s="536"/>
    </row>
    <row r="1291" spans="1:14" s="38" customFormat="1" ht="15.75">
      <c r="A1291" s="533"/>
      <c r="F1291" s="533"/>
      <c r="K1291" s="533"/>
      <c r="M1291" s="536"/>
    </row>
    <row r="1292" spans="1:14" s="38" customFormat="1" ht="15.75">
      <c r="A1292" s="533"/>
      <c r="F1292" s="533"/>
      <c r="K1292" s="533"/>
      <c r="M1292" s="536"/>
    </row>
    <row r="1293" spans="1:14" s="38" customFormat="1" ht="15.75">
      <c r="A1293" s="533"/>
      <c r="F1293" s="533"/>
      <c r="K1293" s="533"/>
      <c r="M1293" s="536"/>
    </row>
    <row r="1294" spans="1:14" s="38" customFormat="1" ht="15.75">
      <c r="A1294" s="533"/>
      <c r="F1294" s="533"/>
      <c r="K1294" s="533"/>
      <c r="M1294" s="536"/>
    </row>
    <row r="1295" spans="1:14" s="38" customFormat="1" ht="15.75">
      <c r="A1295" s="533"/>
      <c r="F1295" s="533"/>
      <c r="K1295" s="533"/>
      <c r="M1295" s="536"/>
    </row>
    <row r="1296" spans="1:14" s="38" customFormat="1" ht="15.75">
      <c r="A1296" s="532"/>
      <c r="K1296" s="534"/>
      <c r="M1296" s="536"/>
    </row>
    <row r="1297" spans="1:13" s="38" customFormat="1" ht="15.75">
      <c r="A1297" s="532"/>
      <c r="K1297" s="534"/>
      <c r="M1297" s="536"/>
    </row>
    <row r="1298" spans="1:13" s="38" customFormat="1" ht="15.75">
      <c r="A1298" s="532"/>
      <c r="K1298" s="534"/>
      <c r="M1298" s="536"/>
    </row>
    <row r="1299" spans="1:13" s="38" customFormat="1" ht="15.75">
      <c r="A1299" s="532"/>
      <c r="K1299" s="534"/>
      <c r="M1299" s="536"/>
    </row>
    <row r="1300" spans="1:13" s="38" customFormat="1" ht="15.75">
      <c r="A1300" s="532"/>
      <c r="K1300" s="534"/>
      <c r="M1300" s="536"/>
    </row>
    <row r="1301" spans="1:13" s="38" customFormat="1" ht="15.75">
      <c r="A1301" s="532"/>
      <c r="K1301" s="534"/>
      <c r="M1301" s="536"/>
    </row>
    <row r="1302" spans="1:13" s="38" customFormat="1" ht="15.75">
      <c r="A1302" s="532"/>
      <c r="K1302" s="534"/>
      <c r="M1302" s="536"/>
    </row>
    <row r="1303" spans="1:13" s="38" customFormat="1" ht="23.25">
      <c r="A1303" s="531" t="s">
        <v>17</v>
      </c>
      <c r="K1303" s="17"/>
      <c r="M1303" s="536"/>
    </row>
    <row r="1304" spans="1:13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4399</v>
      </c>
    </row>
    <row r="1306" spans="1:13" s="38" customFormat="1" ht="15.75">
      <c r="A1306" s="178"/>
      <c r="B1306"/>
      <c r="K1306" s="178" t="s">
        <v>718</v>
      </c>
      <c r="L1306" t="s">
        <v>4442</v>
      </c>
      <c r="M1306" s="536"/>
    </row>
    <row r="1307" spans="1:13" s="38" customFormat="1" ht="15.75">
      <c r="A1307" s="178"/>
      <c r="B1307"/>
      <c r="K1307" s="178" t="s">
        <v>717</v>
      </c>
      <c r="L1307" t="s">
        <v>4487</v>
      </c>
    </row>
    <row r="1308" spans="1:13" s="38" customFormat="1" ht="15.75">
      <c r="A1308" s="178"/>
      <c r="B1308"/>
      <c r="K1308" s="178" t="s">
        <v>718</v>
      </c>
      <c r="L1308" t="s">
        <v>4488</v>
      </c>
    </row>
    <row r="1309" spans="1:13" s="38" customFormat="1" ht="15.75">
      <c r="A1309" s="178"/>
      <c r="B1309"/>
      <c r="K1309" s="178"/>
      <c r="L1309"/>
      <c r="M1309" s="536"/>
    </row>
    <row r="1310" spans="1:13" s="38" customFormat="1" ht="15.75">
      <c r="A1310" s="532"/>
      <c r="K1310" s="178"/>
      <c r="L1310"/>
      <c r="M1310" s="536"/>
    </row>
    <row r="1311" spans="1:13" s="38" customFormat="1" ht="15.75">
      <c r="A1311" s="532"/>
      <c r="K1311" s="178"/>
      <c r="L1311"/>
      <c r="M1311" s="536"/>
    </row>
    <row r="1312" spans="1:13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3629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4305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4306</v>
      </c>
      <c r="C1367" s="38"/>
      <c r="K1367" s="178" t="s">
        <v>716</v>
      </c>
      <c r="L1367" t="s">
        <v>4407</v>
      </c>
    </row>
    <row r="1368" spans="1:14" ht="15.75">
      <c r="A1368" s="178"/>
      <c r="K1368" s="178" t="s">
        <v>717</v>
      </c>
      <c r="L1368" t="s">
        <v>4495</v>
      </c>
      <c r="M1368" s="38"/>
      <c r="N1368" s="38"/>
    </row>
    <row r="1369" spans="1:14" ht="15.75">
      <c r="A1369" s="178"/>
      <c r="K1369" s="178" t="s">
        <v>718</v>
      </c>
      <c r="L1369" t="s">
        <v>4824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4303</v>
      </c>
      <c r="C1398" s="38"/>
      <c r="D1398" s="38"/>
      <c r="E1398" s="38"/>
      <c r="F1398" s="178"/>
      <c r="K1398" s="178" t="s">
        <v>716</v>
      </c>
      <c r="L1398" t="s">
        <v>4301</v>
      </c>
    </row>
    <row r="1399" spans="1:14" ht="15.75">
      <c r="A1399" s="178"/>
      <c r="F1399" s="178"/>
      <c r="K1399" s="178" t="s">
        <v>718</v>
      </c>
      <c r="L1399" t="s">
        <v>4400</v>
      </c>
      <c r="M1399" s="38"/>
      <c r="N1399" s="38"/>
    </row>
    <row r="1400" spans="1:14" ht="15.75">
      <c r="A1400" s="178"/>
      <c r="K1400" s="178" t="s">
        <v>717</v>
      </c>
      <c r="L1400" t="s">
        <v>4764</v>
      </c>
      <c r="M1400" s="399"/>
    </row>
    <row r="1401" spans="1:14" ht="15.75">
      <c r="A1401" s="178"/>
      <c r="K1401" s="178" t="s">
        <v>717</v>
      </c>
      <c r="L1401" t="s">
        <v>4765</v>
      </c>
      <c r="M1401" s="399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4" ht="15.75">
      <c r="A1425" s="532"/>
      <c r="B1425" s="38"/>
      <c r="K1425" s="89"/>
    </row>
    <row r="1426" spans="1:14" s="38" customFormat="1" ht="15.75">
      <c r="A1426" s="532"/>
      <c r="K1426" s="10"/>
    </row>
    <row r="1427" spans="1:14" s="38" customFormat="1" ht="23.25">
      <c r="A1427" s="531" t="s">
        <v>3630</v>
      </c>
      <c r="K1427" s="17"/>
    </row>
    <row r="1428" spans="1:14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4" ht="15.75">
      <c r="A1429" s="178" t="s">
        <v>718</v>
      </c>
      <c r="B1429" t="s">
        <v>4496</v>
      </c>
      <c r="F1429" s="178"/>
      <c r="K1429" s="178" t="s">
        <v>717</v>
      </c>
      <c r="L1429" t="s">
        <v>4290</v>
      </c>
    </row>
    <row r="1430" spans="1:14" ht="15.75">
      <c r="A1430" s="178" t="s">
        <v>718</v>
      </c>
      <c r="B1430" t="s">
        <v>4613</v>
      </c>
      <c r="C1430" s="38"/>
      <c r="D1430" s="38"/>
      <c r="F1430" s="178"/>
      <c r="K1430" s="178" t="s">
        <v>717</v>
      </c>
      <c r="L1430" t="s">
        <v>4291</v>
      </c>
    </row>
    <row r="1431" spans="1:14" ht="15.75">
      <c r="A1431" s="178" t="s">
        <v>717</v>
      </c>
      <c r="B1431" t="s">
        <v>4609</v>
      </c>
      <c r="C1431" s="38"/>
      <c r="D1431" s="38"/>
      <c r="F1431" s="178"/>
      <c r="K1431" s="178" t="s">
        <v>718</v>
      </c>
      <c r="L1431" t="s">
        <v>4492</v>
      </c>
      <c r="M1431" s="38"/>
      <c r="N1431" s="38"/>
    </row>
    <row r="1432" spans="1:14" ht="15.75">
      <c r="A1432" s="532"/>
      <c r="B1432" s="38"/>
      <c r="K1432" s="178"/>
    </row>
    <row r="1433" spans="1:14" ht="15.75">
      <c r="A1433" s="532"/>
      <c r="B1433" s="38"/>
      <c r="K1433" s="178"/>
    </row>
    <row r="1434" spans="1:14" ht="15.75">
      <c r="A1434" s="532"/>
      <c r="B1434" s="38"/>
      <c r="K1434" s="178"/>
    </row>
    <row r="1435" spans="1:14" ht="15.75">
      <c r="A1435" s="532"/>
      <c r="B1435" s="38"/>
      <c r="K1435" s="178"/>
    </row>
    <row r="1436" spans="1:14" ht="15.75">
      <c r="A1436" s="532"/>
      <c r="B1436" s="38"/>
      <c r="K1436" s="178"/>
    </row>
    <row r="1437" spans="1:14" ht="15.75">
      <c r="A1437" s="532"/>
      <c r="B1437" s="38"/>
      <c r="K1437" s="178"/>
    </row>
    <row r="1438" spans="1:14" ht="15.75">
      <c r="A1438" s="532"/>
      <c r="B1438" s="38"/>
      <c r="K1438" s="399"/>
    </row>
    <row r="1439" spans="1:14" ht="15.75">
      <c r="A1439" s="532"/>
      <c r="B1439" s="38"/>
      <c r="K1439" s="399"/>
    </row>
    <row r="1440" spans="1:14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4613</v>
      </c>
      <c r="F1460" s="178"/>
      <c r="G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4613</v>
      </c>
      <c r="F1491" s="178"/>
      <c r="G1491"/>
      <c r="K1491" s="178" t="s">
        <v>717</v>
      </c>
      <c r="L1491" t="s">
        <v>4408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4494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3631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4296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4555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4825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4880</v>
      </c>
      <c r="M1556"/>
      <c r="N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2"/>
      <c r="F1561" s="178"/>
      <c r="G1561"/>
      <c r="K1561" s="178"/>
      <c r="L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4404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4454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4492</v>
      </c>
    </row>
    <row r="1587" spans="1:14" s="38" customFormat="1" ht="15.75">
      <c r="A1587" s="178"/>
      <c r="B1587"/>
      <c r="K1587" s="178" t="s">
        <v>718</v>
      </c>
      <c r="L1587" t="s">
        <v>4770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3632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4541</v>
      </c>
      <c r="C1615"/>
      <c r="D1615"/>
      <c r="F1615" s="178" t="s">
        <v>716</v>
      </c>
      <c r="G1615" t="s">
        <v>4498</v>
      </c>
      <c r="K1615" s="178" t="s">
        <v>717</v>
      </c>
      <c r="L1615" t="s">
        <v>4399</v>
      </c>
    </row>
    <row r="1616" spans="1:14" s="38" customFormat="1" ht="15.75">
      <c r="A1616" s="178"/>
      <c r="B1616"/>
      <c r="F1616" s="178"/>
      <c r="G1616"/>
      <c r="K1616" s="178" t="s">
        <v>716</v>
      </c>
      <c r="L1616" t="s">
        <v>4765</v>
      </c>
      <c r="M1616" s="399"/>
      <c r="N1616"/>
    </row>
    <row r="1617" spans="1:14" s="38" customFormat="1" ht="15.75">
      <c r="A1617" s="178"/>
      <c r="B1617"/>
      <c r="F1617" s="178"/>
      <c r="G1617"/>
      <c r="K1617" s="178" t="s">
        <v>718</v>
      </c>
      <c r="L1617" t="s">
        <v>4546</v>
      </c>
      <c r="M1617"/>
      <c r="N1617"/>
    </row>
    <row r="1618" spans="1:14" s="38" customFormat="1" ht="15.75">
      <c r="A1618" s="178"/>
      <c r="B1618"/>
      <c r="F1618" s="178"/>
      <c r="G1618"/>
      <c r="K1618" s="178" t="s">
        <v>718</v>
      </c>
      <c r="L1618" t="s">
        <v>4879</v>
      </c>
      <c r="M1618"/>
      <c r="N1618"/>
    </row>
    <row r="1619" spans="1:14" s="38" customFormat="1" ht="15.75">
      <c r="A1619" s="533"/>
      <c r="F1619" s="533"/>
      <c r="K1619" s="178"/>
      <c r="L1619"/>
    </row>
    <row r="1620" spans="1:14" s="38" customFormat="1" ht="15.75">
      <c r="A1620" s="533"/>
      <c r="F1620" s="533"/>
      <c r="K1620" s="178"/>
      <c r="L1620"/>
    </row>
    <row r="1621" spans="1:14" s="38" customFormat="1" ht="15.75">
      <c r="A1621" s="533"/>
      <c r="F1621" s="533"/>
      <c r="K1621" s="178"/>
      <c r="L1621"/>
    </row>
    <row r="1622" spans="1:14" s="38" customFormat="1" ht="15.75">
      <c r="A1622" s="533"/>
      <c r="F1622" s="533"/>
      <c r="K1622" s="178"/>
      <c r="L1622"/>
    </row>
    <row r="1623" spans="1:14" s="38" customFormat="1" ht="15.75">
      <c r="A1623" s="533"/>
      <c r="F1623" s="533"/>
      <c r="K1623" s="178"/>
      <c r="L1623"/>
    </row>
    <row r="1624" spans="1:14" s="38" customFormat="1" ht="15.75">
      <c r="A1624" s="533"/>
      <c r="F1624" s="533"/>
      <c r="K1624" s="178"/>
      <c r="L1624"/>
    </row>
    <row r="1625" spans="1:14" s="38" customFormat="1" ht="15.75">
      <c r="A1625" s="533"/>
      <c r="F1625" s="533"/>
      <c r="K1625" s="178"/>
      <c r="L1625"/>
    </row>
    <row r="1626" spans="1:14" s="38" customFormat="1" ht="15.75">
      <c r="A1626" s="533"/>
      <c r="F1626" s="533"/>
      <c r="K1626" s="178"/>
      <c r="L1626"/>
    </row>
    <row r="1627" spans="1:14" s="38" customFormat="1" ht="15.75">
      <c r="A1627" s="533"/>
      <c r="F1627" s="533"/>
      <c r="K1627" s="178"/>
      <c r="L1627"/>
    </row>
    <row r="1628" spans="1:14" s="38" customFormat="1" ht="15.75">
      <c r="A1628" s="533"/>
      <c r="F1628" s="533"/>
      <c r="K1628" s="178"/>
      <c r="L1628"/>
    </row>
    <row r="1629" spans="1:14" s="38" customFormat="1" ht="15.75">
      <c r="A1629" s="533"/>
      <c r="F1629" s="533"/>
      <c r="K1629" s="178"/>
      <c r="L1629"/>
    </row>
    <row r="1630" spans="1:14" s="38" customFormat="1" ht="15.75">
      <c r="A1630" s="533"/>
      <c r="F1630" s="533"/>
      <c r="K1630" s="178"/>
      <c r="L1630"/>
    </row>
    <row r="1631" spans="1:14" s="38" customFormat="1" ht="15.75">
      <c r="A1631" s="533"/>
      <c r="F1631" s="533"/>
      <c r="K1631" s="178"/>
      <c r="L1631"/>
    </row>
    <row r="1632" spans="1:14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4306</v>
      </c>
      <c r="F1646" s="178" t="s">
        <v>717</v>
      </c>
      <c r="G1646" t="s">
        <v>4659</v>
      </c>
      <c r="H1646"/>
      <c r="I1646"/>
      <c r="K1646" s="178" t="s">
        <v>718</v>
      </c>
      <c r="L1646" t="s">
        <v>4458</v>
      </c>
      <c r="M1646"/>
      <c r="N1646"/>
      <c r="O1646"/>
    </row>
    <row r="1647" spans="1:15" s="38" customFormat="1" ht="15.75">
      <c r="A1647" s="178" t="s">
        <v>717</v>
      </c>
      <c r="B1647" t="s">
        <v>4663</v>
      </c>
      <c r="F1647" s="178"/>
      <c r="G1647"/>
      <c r="K1647" s="178" t="s">
        <v>717</v>
      </c>
      <c r="L1647" t="s">
        <v>4556</v>
      </c>
      <c r="M1647"/>
      <c r="N1647"/>
    </row>
    <row r="1648" spans="1:15" s="38" customFormat="1" ht="15.75">
      <c r="A1648" s="178" t="s">
        <v>717</v>
      </c>
      <c r="B1648" t="s">
        <v>4821</v>
      </c>
      <c r="F1648" s="178"/>
      <c r="G1648"/>
      <c r="K1648" s="178" t="s">
        <v>717</v>
      </c>
      <c r="L1648" t="s">
        <v>4660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3"/>
      <c r="F1652" s="533"/>
      <c r="K1652" s="178"/>
      <c r="L1652"/>
    </row>
    <row r="1653" spans="1:12" s="38" customFormat="1" ht="15.75">
      <c r="A1653" s="533"/>
      <c r="F1653" s="533"/>
      <c r="K1653" s="178"/>
      <c r="L1653"/>
    </row>
    <row r="1654" spans="1:12" s="38" customFormat="1" ht="15.75">
      <c r="A1654" s="533"/>
      <c r="F1654" s="533"/>
      <c r="K1654" s="178"/>
      <c r="L1654"/>
    </row>
    <row r="1655" spans="1:12" s="38" customFormat="1" ht="15.75">
      <c r="A1655" s="533"/>
      <c r="F1655" s="533"/>
      <c r="K1655" s="178"/>
      <c r="L1655"/>
    </row>
    <row r="1656" spans="1:12" s="38" customFormat="1" ht="15.75">
      <c r="A1656" s="533"/>
      <c r="F1656" s="533"/>
      <c r="K1656" s="178"/>
      <c r="L1656"/>
    </row>
    <row r="1657" spans="1:12" s="38" customFormat="1" ht="15.75">
      <c r="A1657" s="533"/>
      <c r="F1657" s="533"/>
      <c r="K1657" s="178"/>
      <c r="L1657"/>
    </row>
    <row r="1658" spans="1:12" s="38" customFormat="1" ht="15.75">
      <c r="A1658" s="533"/>
      <c r="F1658" s="533"/>
      <c r="K1658" s="178"/>
      <c r="L1658"/>
    </row>
    <row r="1659" spans="1:12" s="38" customFormat="1" ht="15.75">
      <c r="A1659" s="533"/>
      <c r="F1659" s="533"/>
      <c r="K1659" s="178"/>
      <c r="L1659"/>
    </row>
    <row r="1660" spans="1:12" s="38" customFormat="1" ht="15.75">
      <c r="A1660" s="533"/>
      <c r="F1660" s="533"/>
      <c r="K1660" s="178"/>
      <c r="L1660"/>
    </row>
    <row r="1661" spans="1:12" s="38" customFormat="1" ht="15.75">
      <c r="A1661" s="533"/>
      <c r="F1661" s="533"/>
      <c r="K1661" s="178"/>
      <c r="L1661"/>
    </row>
    <row r="1662" spans="1:12" s="38" customFormat="1" ht="15.75">
      <c r="A1662" s="533"/>
      <c r="F1662" s="533"/>
      <c r="K1662" s="178"/>
      <c r="L1662"/>
    </row>
    <row r="1663" spans="1:12" s="38" customFormat="1" ht="15.75">
      <c r="A1663" s="533"/>
      <c r="F1663" s="533"/>
      <c r="K1663" s="178"/>
      <c r="L1663"/>
    </row>
    <row r="1664" spans="1:12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4299</v>
      </c>
      <c r="F1677" s="178" t="s">
        <v>717</v>
      </c>
      <c r="G1677" t="s">
        <v>4401</v>
      </c>
      <c r="H1677"/>
      <c r="I1677"/>
      <c r="K1677" s="178" t="s">
        <v>716</v>
      </c>
      <c r="L1677" t="s">
        <v>4460</v>
      </c>
    </row>
    <row r="1678" spans="1:14" s="38" customFormat="1" ht="15.75">
      <c r="A1678" s="178" t="s">
        <v>717</v>
      </c>
      <c r="B1678" t="s">
        <v>4451</v>
      </c>
      <c r="F1678" s="178" t="s">
        <v>716</v>
      </c>
      <c r="G1678" t="s">
        <v>4459</v>
      </c>
      <c r="K1678" s="178" t="s">
        <v>716</v>
      </c>
      <c r="L1678" t="s">
        <v>4666</v>
      </c>
      <c r="N1678" s="25"/>
    </row>
    <row r="1679" spans="1:14" s="38" customFormat="1" ht="15.75">
      <c r="A1679" s="178"/>
      <c r="B1679"/>
      <c r="F1679" s="533"/>
      <c r="K1679" s="178"/>
      <c r="L1679"/>
    </row>
    <row r="1680" spans="1:14" s="38" customFormat="1" ht="15.75">
      <c r="A1680" s="178"/>
      <c r="B1680"/>
      <c r="F1680" s="533"/>
      <c r="K1680" s="178"/>
      <c r="L1680"/>
    </row>
    <row r="1681" spans="1:12" s="38" customFormat="1" ht="15.75">
      <c r="A1681" s="178"/>
      <c r="B1681"/>
      <c r="F1681" s="533"/>
      <c r="K1681" s="178"/>
      <c r="L1681"/>
    </row>
    <row r="1682" spans="1:12" s="38" customFormat="1" ht="15.75">
      <c r="A1682" s="178"/>
      <c r="B1682"/>
      <c r="F1682" s="533"/>
      <c r="K1682" s="178"/>
      <c r="L1682"/>
    </row>
    <row r="1683" spans="1:12" s="38" customFormat="1" ht="15.75">
      <c r="A1683" s="178"/>
      <c r="B1683"/>
      <c r="F1683" s="533"/>
      <c r="K1683" s="178"/>
      <c r="L1683"/>
    </row>
    <row r="1684" spans="1:12" s="38" customFormat="1" ht="15.75">
      <c r="A1684" s="178"/>
      <c r="B1684"/>
      <c r="F1684" s="533"/>
      <c r="K1684" s="178"/>
      <c r="L1684"/>
    </row>
    <row r="1685" spans="1:12" s="38" customFormat="1" ht="15.75">
      <c r="A1685" s="178"/>
      <c r="B1685"/>
      <c r="F1685" s="533"/>
      <c r="K1685" s="178"/>
      <c r="L1685"/>
    </row>
    <row r="1686" spans="1:12" s="38" customFormat="1" ht="15.75">
      <c r="A1686" s="178"/>
      <c r="B1686"/>
      <c r="F1686" s="533"/>
      <c r="K1686" s="533"/>
    </row>
    <row r="1687" spans="1:12" s="38" customFormat="1" ht="15.75">
      <c r="A1687" s="178"/>
      <c r="B1687"/>
      <c r="F1687" s="533"/>
      <c r="K1687" s="533"/>
    </row>
    <row r="1688" spans="1:12" s="38" customFormat="1" ht="15.75">
      <c r="A1688" s="178"/>
      <c r="B1688"/>
      <c r="F1688" s="533"/>
      <c r="K1688" s="533"/>
    </row>
    <row r="1689" spans="1:12" s="38" customFormat="1" ht="15.75">
      <c r="A1689" s="178"/>
      <c r="B1689"/>
      <c r="F1689" s="533"/>
      <c r="K1689" s="533"/>
    </row>
    <row r="1690" spans="1:12" s="38" customFormat="1" ht="15.75">
      <c r="A1690" s="178"/>
      <c r="B1690"/>
      <c r="F1690" s="533"/>
      <c r="K1690" s="533"/>
    </row>
    <row r="1691" spans="1:12" s="38" customFormat="1" ht="15.75">
      <c r="A1691" s="178"/>
      <c r="B1691"/>
      <c r="F1691" s="533"/>
      <c r="K1691" s="533"/>
    </row>
    <row r="1692" spans="1:12" s="38" customFormat="1" ht="15.75">
      <c r="A1692" s="178"/>
      <c r="B1692"/>
      <c r="F1692" s="533"/>
      <c r="K1692" s="533"/>
    </row>
    <row r="1693" spans="1:12" s="38" customFormat="1" ht="15.75">
      <c r="A1693" s="178"/>
      <c r="B1693"/>
      <c r="F1693" s="533"/>
      <c r="K1693" s="533"/>
    </row>
    <row r="1694" spans="1:12" s="38" customFormat="1" ht="15.75">
      <c r="A1694" s="178"/>
      <c r="B1694"/>
      <c r="F1694" s="533"/>
      <c r="K1694" s="533"/>
    </row>
    <row r="1695" spans="1:12" s="38" customFormat="1" ht="15.75">
      <c r="A1695" s="178"/>
      <c r="B1695"/>
      <c r="F1695" s="533"/>
      <c r="K1695" s="533"/>
    </row>
    <row r="1696" spans="1:12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4307</v>
      </c>
      <c r="F1708" s="178"/>
      <c r="G1708"/>
      <c r="K1708" s="178" t="s">
        <v>717</v>
      </c>
      <c r="L1708" t="s">
        <v>4455</v>
      </c>
      <c r="M1708"/>
      <c r="N1708"/>
      <c r="O1708"/>
    </row>
    <row r="1709" spans="1:15" s="38" customFormat="1" ht="15.75">
      <c r="A1709" s="178" t="s">
        <v>718</v>
      </c>
      <c r="B1709" t="s">
        <v>4537</v>
      </c>
      <c r="F1709" s="178"/>
      <c r="G1709"/>
      <c r="K1709" s="178" t="s">
        <v>718</v>
      </c>
      <c r="L1709" t="s">
        <v>4557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4676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4872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2" s="38" customFormat="1" ht="15.75">
      <c r="A1729" s="532"/>
    </row>
    <row r="1730" spans="1:12" s="38" customFormat="1" ht="15.75">
      <c r="A1730" s="532"/>
    </row>
    <row r="1731" spans="1:12" s="38" customFormat="1" ht="15.75">
      <c r="A1731" s="532"/>
    </row>
    <row r="1732" spans="1:12" s="38" customFormat="1" ht="15.75">
      <c r="A1732" s="532"/>
    </row>
    <row r="1733" spans="1:12" s="38" customFormat="1" ht="15.75">
      <c r="A1733" s="532"/>
    </row>
    <row r="1734" spans="1:12" s="38" customFormat="1" ht="15.75">
      <c r="A1734" s="532"/>
    </row>
    <row r="1735" spans="1:12" s="38" customFormat="1" ht="15.75">
      <c r="A1735" s="532"/>
    </row>
    <row r="1736" spans="1:12" s="38" customFormat="1" ht="15.75">
      <c r="A1736" s="532"/>
    </row>
    <row r="1737" spans="1:12" ht="23.25">
      <c r="A1737" s="531" t="s">
        <v>2325</v>
      </c>
    </row>
    <row r="1738" spans="1:12" s="38" customFormat="1" ht="15.75">
      <c r="A1738" s="533" t="s">
        <v>2645</v>
      </c>
      <c r="F1738" s="533" t="s">
        <v>2646</v>
      </c>
      <c r="K1738" s="533" t="s">
        <v>2647</v>
      </c>
    </row>
    <row r="1739" spans="1:12" s="38" customFormat="1" ht="15.75">
      <c r="A1739" s="178" t="s">
        <v>718</v>
      </c>
      <c r="B1739" t="s">
        <v>4388</v>
      </c>
      <c r="F1739" s="178"/>
      <c r="G1739"/>
      <c r="K1739" s="178" t="s">
        <v>716</v>
      </c>
      <c r="L1739" t="s">
        <v>4675</v>
      </c>
    </row>
    <row r="1740" spans="1:12" s="38" customFormat="1" ht="15.75">
      <c r="A1740" s="178"/>
      <c r="B1740"/>
      <c r="F1740" s="178"/>
      <c r="G1740"/>
      <c r="K1740" s="178" t="s">
        <v>716</v>
      </c>
      <c r="L1740" t="s">
        <v>4665</v>
      </c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3"/>
      <c r="F1742" s="178"/>
      <c r="G1742"/>
      <c r="J1742" s="38" t="s">
        <v>2459</v>
      </c>
      <c r="K1742" s="178"/>
      <c r="L1742"/>
    </row>
    <row r="1743" spans="1:12" s="38" customFormat="1" ht="15.75">
      <c r="A1743" s="533"/>
      <c r="F1743" s="178"/>
      <c r="G1743"/>
      <c r="K1743" s="178"/>
      <c r="L1743"/>
    </row>
    <row r="1744" spans="1:12" s="38" customFormat="1" ht="15.75">
      <c r="A1744" s="533"/>
      <c r="F1744" s="178"/>
      <c r="G1744"/>
      <c r="K1744" s="178"/>
      <c r="L1744"/>
    </row>
    <row r="1745" spans="1:12" s="38" customFormat="1" ht="15.75">
      <c r="A1745" s="533"/>
      <c r="F1745" s="533"/>
      <c r="K1745" s="178"/>
      <c r="L1745"/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3633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4881</v>
      </c>
      <c r="C1770"/>
      <c r="D1770"/>
      <c r="F1770" s="178" t="s">
        <v>717</v>
      </c>
      <c r="G1770" t="s">
        <v>4671</v>
      </c>
      <c r="K1770" s="178" t="s">
        <v>717</v>
      </c>
      <c r="L1770" t="s">
        <v>4290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4291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4462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4676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4672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4825</v>
      </c>
    </row>
    <row r="1776" spans="1:14" s="38" customFormat="1" ht="15.75">
      <c r="A1776" s="533"/>
      <c r="F1776" s="533"/>
      <c r="K1776" s="178" t="s">
        <v>717</v>
      </c>
      <c r="L1776" t="s">
        <v>4880</v>
      </c>
      <c r="M1776"/>
      <c r="N1776"/>
    </row>
    <row r="1777" spans="1:12" s="38" customFormat="1" ht="15.75">
      <c r="A1777" s="533"/>
      <c r="F1777" s="533"/>
      <c r="K1777" s="178"/>
      <c r="L1777"/>
    </row>
    <row r="1778" spans="1:12" s="38" customFormat="1" ht="15.75">
      <c r="A1778" s="533"/>
      <c r="F1778" s="533"/>
      <c r="K1778" s="178"/>
      <c r="L1778"/>
    </row>
    <row r="1779" spans="1:12" s="38" customFormat="1" ht="15.75">
      <c r="A1779" s="533"/>
      <c r="F1779" s="533"/>
      <c r="K1779" s="178"/>
      <c r="L1779"/>
    </row>
    <row r="1780" spans="1:12" s="38" customFormat="1" ht="15.75">
      <c r="A1780" s="533"/>
      <c r="F1780" s="533"/>
      <c r="K1780" s="178"/>
      <c r="L1780"/>
    </row>
    <row r="1781" spans="1:12" s="38" customFormat="1" ht="15.75">
      <c r="A1781" s="533"/>
      <c r="F1781" s="533"/>
      <c r="K1781" s="178"/>
      <c r="L1781"/>
    </row>
    <row r="1782" spans="1:12" s="38" customFormat="1" ht="15.75">
      <c r="A1782" s="533"/>
      <c r="F1782" s="533"/>
      <c r="K1782" s="178"/>
      <c r="L1782"/>
    </row>
    <row r="1783" spans="1:12" s="38" customFormat="1" ht="15.75">
      <c r="A1783" s="533"/>
      <c r="F1783" s="533"/>
      <c r="K1783" s="533"/>
    </row>
    <row r="1784" spans="1:12" s="38" customFormat="1" ht="15.75">
      <c r="A1784" s="533"/>
      <c r="F1784" s="533"/>
      <c r="K1784" s="533"/>
    </row>
    <row r="1785" spans="1:12" s="38" customFormat="1" ht="15.75">
      <c r="A1785" s="533"/>
      <c r="F1785" s="533"/>
      <c r="K1785" s="533"/>
    </row>
    <row r="1786" spans="1:12" s="38" customFormat="1" ht="15.75">
      <c r="A1786" s="533"/>
      <c r="F1786" s="533"/>
      <c r="K1786" s="533"/>
    </row>
    <row r="1787" spans="1:12" s="38" customFormat="1" ht="15.75">
      <c r="A1787" s="533"/>
      <c r="F1787" s="533"/>
      <c r="K1787" s="533"/>
    </row>
    <row r="1788" spans="1:12" s="38" customFormat="1" ht="15.75">
      <c r="A1788" s="533"/>
      <c r="F1788" s="533"/>
      <c r="K1788" s="533"/>
    </row>
    <row r="1789" spans="1:12" s="38" customFormat="1" ht="15.75">
      <c r="A1789" s="533"/>
      <c r="F1789" s="533"/>
      <c r="K1789" s="533"/>
    </row>
    <row r="1790" spans="1:12" s="38" customFormat="1" ht="15.75">
      <c r="A1790" s="533"/>
      <c r="F1790" s="533"/>
      <c r="K1790" s="533"/>
    </row>
    <row r="1791" spans="1:12" s="38" customFormat="1" ht="15.75">
      <c r="A1791" s="533"/>
      <c r="F1791" s="533"/>
      <c r="K1791" s="533"/>
    </row>
    <row r="1792" spans="1:12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4457</v>
      </c>
      <c r="H1801"/>
      <c r="I1801"/>
      <c r="K1801" s="178" t="s">
        <v>717</v>
      </c>
      <c r="L1801" t="s">
        <v>4409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4495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4556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2"/>
      <c r="K1805" s="178"/>
      <c r="L1805"/>
    </row>
    <row r="1806" spans="1:14" s="38" customFormat="1" ht="15.75">
      <c r="A1806" s="532"/>
      <c r="G1806" s="532"/>
      <c r="K1806" s="178"/>
      <c r="L1806"/>
    </row>
    <row r="1807" spans="1:14" s="38" customFormat="1" ht="15.75">
      <c r="A1807" s="532"/>
      <c r="G1807" s="532"/>
      <c r="K1807" s="178"/>
      <c r="L1807"/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4308</v>
      </c>
      <c r="F1832" s="178" t="s">
        <v>718</v>
      </c>
      <c r="G1832" t="s">
        <v>4777</v>
      </c>
      <c r="H1832" s="399"/>
      <c r="K1832" s="178" t="s">
        <v>716</v>
      </c>
      <c r="L1832" t="s">
        <v>4394</v>
      </c>
      <c r="O1832"/>
    </row>
    <row r="1833" spans="1:15" s="38" customFormat="1" ht="15.75">
      <c r="A1833" s="178" t="s">
        <v>716</v>
      </c>
      <c r="B1833" t="s">
        <v>4609</v>
      </c>
      <c r="F1833" s="178"/>
      <c r="G1833"/>
      <c r="K1833" s="178" t="s">
        <v>716</v>
      </c>
      <c r="L1833" t="s">
        <v>4463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4483</v>
      </c>
    </row>
    <row r="1835" spans="1:15" s="38" customFormat="1" ht="15.75" customHeight="1">
      <c r="A1835" s="178"/>
      <c r="B1835"/>
      <c r="K1835" s="178" t="s">
        <v>717</v>
      </c>
      <c r="L1835" t="s">
        <v>4484</v>
      </c>
    </row>
    <row r="1836" spans="1:15" s="38" customFormat="1" ht="15.75" customHeight="1">
      <c r="A1836" s="178"/>
      <c r="B1836"/>
      <c r="K1836" s="178" t="s">
        <v>717</v>
      </c>
      <c r="L1836" t="s">
        <v>4485</v>
      </c>
    </row>
    <row r="1837" spans="1:15" s="38" customFormat="1" ht="15.75" customHeight="1">
      <c r="K1837" s="178" t="s">
        <v>716</v>
      </c>
      <c r="L1837" t="s">
        <v>4553</v>
      </c>
    </row>
    <row r="1838" spans="1:15" s="38" customFormat="1" ht="15.75" customHeight="1">
      <c r="A1838" s="531"/>
      <c r="K1838" s="178" t="s">
        <v>717</v>
      </c>
      <c r="L1838" t="s">
        <v>4823</v>
      </c>
    </row>
    <row r="1839" spans="1:15" s="38" customFormat="1" ht="15.75" customHeight="1">
      <c r="A1839" s="533"/>
      <c r="F1839" s="533"/>
      <c r="K1839" s="178" t="s">
        <v>718</v>
      </c>
      <c r="L1839" t="s">
        <v>4826</v>
      </c>
    </row>
    <row r="1840" spans="1:15" s="38" customFormat="1" ht="15.75">
      <c r="A1840" s="532"/>
      <c r="K1840" s="178"/>
      <c r="L1840"/>
    </row>
    <row r="1841" spans="1:12" s="38" customFormat="1" ht="15.75">
      <c r="A1841" s="532"/>
      <c r="K1841" s="178"/>
      <c r="L1841"/>
    </row>
    <row r="1842" spans="1:12" s="38" customFormat="1" ht="15.75">
      <c r="A1842" s="532"/>
      <c r="K1842" s="178"/>
      <c r="L1842"/>
    </row>
    <row r="1843" spans="1:12" s="38" customFormat="1" ht="15.75">
      <c r="A1843" s="532"/>
      <c r="K1843" s="178"/>
      <c r="L1843"/>
    </row>
    <row r="1844" spans="1:12" s="38" customFormat="1" ht="15.75">
      <c r="A1844" s="532"/>
      <c r="K1844" s="178"/>
      <c r="L1844"/>
    </row>
    <row r="1845" spans="1:12" s="38" customFormat="1" ht="15.75">
      <c r="A1845" s="532"/>
      <c r="K1845" s="178"/>
      <c r="L1845"/>
    </row>
    <row r="1846" spans="1:12" s="38" customFormat="1" ht="15.75">
      <c r="A1846" s="532"/>
      <c r="K1846" s="178"/>
      <c r="L1846"/>
    </row>
    <row r="1847" spans="1:12" s="38" customFormat="1" ht="15.75">
      <c r="A1847" s="532"/>
      <c r="K1847" s="178"/>
      <c r="L1847"/>
    </row>
    <row r="1848" spans="1:12" s="38" customFormat="1" ht="15.75">
      <c r="A1848" s="532"/>
      <c r="K1848" s="178"/>
      <c r="L1848"/>
    </row>
    <row r="1849" spans="1:12" s="38" customFormat="1" ht="15.75">
      <c r="A1849" s="532"/>
      <c r="K1849" s="178"/>
      <c r="L1849"/>
    </row>
    <row r="1850" spans="1:12" s="38" customFormat="1" ht="15.75">
      <c r="A1850" s="532"/>
      <c r="K1850" s="178"/>
      <c r="L1850"/>
    </row>
    <row r="1851" spans="1:12" s="38" customFormat="1" ht="15.75">
      <c r="A1851" s="532"/>
    </row>
    <row r="1852" spans="1:12" s="38" customFormat="1" ht="15.75">
      <c r="A1852" s="532"/>
    </row>
    <row r="1853" spans="1:12" s="38" customFormat="1" ht="15.75">
      <c r="A1853" s="532"/>
    </row>
    <row r="1854" spans="1:12" s="38" customFormat="1" ht="15.75">
      <c r="A1854" s="532"/>
    </row>
    <row r="1855" spans="1:12" s="38" customFormat="1" ht="15.75">
      <c r="A1855" s="532"/>
    </row>
    <row r="1856" spans="1:12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4389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4712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4882</v>
      </c>
      <c r="K1894" s="178" t="s">
        <v>718</v>
      </c>
      <c r="L1894" t="s">
        <v>4677</v>
      </c>
      <c r="M1894" s="38"/>
      <c r="N1894" s="38"/>
      <c r="O1894" s="38"/>
    </row>
    <row r="1895" spans="1:15" ht="15.75">
      <c r="A1895" s="178"/>
      <c r="K1895" s="178" t="s">
        <v>716</v>
      </c>
      <c r="L1895" t="s">
        <v>4870</v>
      </c>
    </row>
    <row r="1896" spans="1:15" ht="15.75">
      <c r="A1896" s="178"/>
      <c r="K1896" s="178"/>
    </row>
    <row r="1897" spans="1:15" ht="15.75">
      <c r="A1897" s="532"/>
      <c r="B1897" s="38"/>
      <c r="K1897" s="178"/>
    </row>
    <row r="1898" spans="1:15" ht="15.75">
      <c r="A1898" s="532"/>
      <c r="B1898" s="38"/>
      <c r="K1898" s="178"/>
    </row>
    <row r="1899" spans="1:15" ht="15.75">
      <c r="A1899" s="532"/>
      <c r="B1899" s="38"/>
      <c r="K1899" s="178"/>
    </row>
    <row r="1900" spans="1:15" ht="15.75">
      <c r="A1900" s="532"/>
      <c r="B1900" s="38"/>
      <c r="K1900" s="178"/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4307</v>
      </c>
      <c r="F1925" s="178" t="s">
        <v>716</v>
      </c>
      <c r="G1925" t="s">
        <v>4777</v>
      </c>
      <c r="H1925" s="399"/>
      <c r="I1925"/>
      <c r="K1925" s="178" t="s">
        <v>716</v>
      </c>
      <c r="L1925" t="s">
        <v>4410</v>
      </c>
    </row>
    <row r="1926" spans="1:14" s="38" customFormat="1" ht="15.75">
      <c r="A1926" s="178" t="s">
        <v>716</v>
      </c>
      <c r="B1926" s="539" t="s">
        <v>4306</v>
      </c>
      <c r="F1926" s="178"/>
      <c r="G1926"/>
      <c r="K1926" s="178" t="s">
        <v>717</v>
      </c>
      <c r="L1926" t="s">
        <v>4396</v>
      </c>
    </row>
    <row r="1927" spans="1:14" s="38" customFormat="1" ht="15.75">
      <c r="A1927" s="178" t="s">
        <v>716</v>
      </c>
      <c r="B1927" s="539" t="s">
        <v>4406</v>
      </c>
      <c r="F1927" s="178"/>
      <c r="G1927"/>
      <c r="K1927" s="178" t="s">
        <v>717</v>
      </c>
      <c r="L1927" t="s">
        <v>4409</v>
      </c>
      <c r="M1927"/>
      <c r="N1927"/>
    </row>
    <row r="1928" spans="1:14" s="38" customFormat="1" ht="15.75">
      <c r="A1928" s="178" t="s">
        <v>717</v>
      </c>
      <c r="B1928" t="s">
        <v>4494</v>
      </c>
      <c r="F1928" s="178"/>
      <c r="G1928"/>
      <c r="K1928" s="178" t="s">
        <v>716</v>
      </c>
      <c r="L1928" t="s">
        <v>4400</v>
      </c>
    </row>
    <row r="1929" spans="1:14" s="38" customFormat="1" ht="15.75">
      <c r="A1929" s="178" t="s">
        <v>717</v>
      </c>
      <c r="B1929" t="s">
        <v>4720</v>
      </c>
      <c r="F1929" s="533"/>
      <c r="K1929" s="178" t="s">
        <v>718</v>
      </c>
      <c r="L1929" t="s">
        <v>4779</v>
      </c>
      <c r="M1929"/>
      <c r="N1929"/>
    </row>
    <row r="1930" spans="1:14" s="38" customFormat="1" ht="15.75">
      <c r="A1930" s="545" t="s">
        <v>716</v>
      </c>
      <c r="B1930" t="s">
        <v>4721</v>
      </c>
      <c r="F1930" s="533"/>
      <c r="K1930" s="178" t="s">
        <v>717</v>
      </c>
      <c r="L1930" t="s">
        <v>4764</v>
      </c>
      <c r="M1930" s="399"/>
      <c r="N1930"/>
    </row>
    <row r="1931" spans="1:14" s="38" customFormat="1" ht="15.75">
      <c r="A1931" s="533"/>
      <c r="F1931" s="533"/>
      <c r="K1931" s="178" t="s">
        <v>717</v>
      </c>
      <c r="L1931" t="s">
        <v>4765</v>
      </c>
      <c r="M1931" s="399"/>
      <c r="N1931"/>
    </row>
    <row r="1932" spans="1:14" s="38" customFormat="1" ht="15.75">
      <c r="A1932" s="533"/>
      <c r="F1932" s="533"/>
      <c r="K1932" s="178"/>
      <c r="L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/>
      <c r="B1956"/>
      <c r="F1956" s="178"/>
      <c r="G1956"/>
      <c r="K1956" s="178" t="s">
        <v>716</v>
      </c>
      <c r="L1956" t="s">
        <v>4558</v>
      </c>
    </row>
    <row r="1957" spans="1:14" s="38" customFormat="1" ht="15.75">
      <c r="A1957" s="178"/>
      <c r="B1957"/>
      <c r="K1957" s="178" t="s">
        <v>718</v>
      </c>
      <c r="L1957" t="s">
        <v>4779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4824</v>
      </c>
    </row>
    <row r="1959" spans="1:14" s="38" customFormat="1" ht="15.75">
      <c r="A1959" s="178"/>
      <c r="B1959"/>
      <c r="K1959" s="178"/>
      <c r="L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3634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4444</v>
      </c>
      <c r="F1987" s="178"/>
      <c r="G1987"/>
      <c r="K1987" s="178" t="s">
        <v>718</v>
      </c>
      <c r="L1987" t="s">
        <v>4552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4537</v>
      </c>
      <c r="F2018" s="178" t="s">
        <v>716</v>
      </c>
      <c r="G2018" t="s">
        <v>4551</v>
      </c>
      <c r="H2018"/>
      <c r="I2018"/>
      <c r="K2018" s="178" t="s">
        <v>716</v>
      </c>
      <c r="L2018" t="s">
        <v>4455</v>
      </c>
      <c r="M2018"/>
      <c r="N2018"/>
    </row>
    <row r="2019" spans="1:15" s="38" customFormat="1" ht="15.75">
      <c r="A2019" s="178" t="s">
        <v>718</v>
      </c>
      <c r="B2019" t="s">
        <v>4717</v>
      </c>
      <c r="F2019" s="178" t="s">
        <v>717</v>
      </c>
      <c r="G2019" t="s">
        <v>4882</v>
      </c>
      <c r="H2019"/>
      <c r="I2019"/>
      <c r="K2019" s="178" t="s">
        <v>718</v>
      </c>
      <c r="L2019" t="s">
        <v>4458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4559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4557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4676</v>
      </c>
      <c r="N2022" s="25"/>
    </row>
    <row r="2023" spans="1:15" s="38" customFormat="1" ht="15.75">
      <c r="A2023" s="533"/>
      <c r="F2023" s="533"/>
      <c r="K2023" s="178"/>
      <c r="L2023"/>
    </row>
    <row r="2024" spans="1:15" s="38" customFormat="1" ht="15.75">
      <c r="A2024" s="533"/>
      <c r="F2024" s="533"/>
      <c r="K2024" s="178"/>
      <c r="L2024"/>
    </row>
    <row r="2025" spans="1:15" s="38" customFormat="1" ht="15.75">
      <c r="A2025" s="533"/>
      <c r="F2025" s="533"/>
      <c r="K2025" s="178"/>
      <c r="L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4299</v>
      </c>
      <c r="F2049" s="178" t="s">
        <v>718</v>
      </c>
      <c r="G2049" t="s">
        <v>4459</v>
      </c>
      <c r="K2049" s="178" t="s">
        <v>718</v>
      </c>
      <c r="L2049" t="s">
        <v>4460</v>
      </c>
      <c r="O2049"/>
    </row>
    <row r="2050" spans="1:15" s="38" customFormat="1" ht="15.75">
      <c r="A2050" s="178" t="s">
        <v>717</v>
      </c>
      <c r="B2050" t="s">
        <v>4411</v>
      </c>
      <c r="F2050" s="178" t="s">
        <v>716</v>
      </c>
      <c r="G2050" t="s">
        <v>4673</v>
      </c>
      <c r="K2050" s="178" t="s">
        <v>718</v>
      </c>
      <c r="L2050" t="s">
        <v>4678</v>
      </c>
    </row>
    <row r="2051" spans="1:15" s="38" customFormat="1" ht="15.75">
      <c r="A2051" s="178"/>
      <c r="B2051"/>
      <c r="H2051" s="532"/>
      <c r="K2051" s="178"/>
      <c r="L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4540</v>
      </c>
      <c r="F2080" s="178" t="s">
        <v>718</v>
      </c>
      <c r="G2080" t="s">
        <v>4309</v>
      </c>
      <c r="H2080"/>
      <c r="I2080"/>
      <c r="K2080" s="178" t="s">
        <v>718</v>
      </c>
      <c r="L2080" t="s">
        <v>4393</v>
      </c>
    </row>
    <row r="2081" spans="1:15" s="38" customFormat="1" ht="15.75">
      <c r="A2081" s="178"/>
      <c r="B2081"/>
      <c r="F2081" s="178" t="s">
        <v>716</v>
      </c>
      <c r="G2081" t="s">
        <v>4671</v>
      </c>
      <c r="I2081" s="25"/>
      <c r="K2081" s="178" t="s">
        <v>717</v>
      </c>
      <c r="L2081" t="s">
        <v>4453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4458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3667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4395</v>
      </c>
      <c r="F2111" s="178"/>
      <c r="G2111"/>
      <c r="K2111" s="178" t="s">
        <v>717</v>
      </c>
      <c r="L2111" t="s">
        <v>4290</v>
      </c>
      <c r="M2111"/>
      <c r="N2111"/>
    </row>
    <row r="2112" spans="1:14" s="38" customFormat="1" ht="15.75">
      <c r="A2112" s="178" t="s">
        <v>717</v>
      </c>
      <c r="B2112" t="s">
        <v>4670</v>
      </c>
      <c r="F2112" s="533"/>
      <c r="K2112" s="178" t="s">
        <v>717</v>
      </c>
      <c r="L2112" t="s">
        <v>4291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3636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4663</v>
      </c>
      <c r="F2142" s="178" t="s">
        <v>717</v>
      </c>
      <c r="G2142" t="s">
        <v>4767</v>
      </c>
      <c r="K2142" s="178" t="s">
        <v>717</v>
      </c>
      <c r="L2142" t="s">
        <v>4295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4464</v>
      </c>
      <c r="M2143" s="536"/>
    </row>
    <row r="2144" spans="1:15" s="38" customFormat="1" ht="15.75">
      <c r="A2144" s="178"/>
      <c r="B2144"/>
      <c r="K2144" s="178" t="s">
        <v>716</v>
      </c>
      <c r="L2144" t="s">
        <v>4780</v>
      </c>
    </row>
    <row r="2145" spans="1:12" s="38" customFormat="1" ht="15.75">
      <c r="A2145" s="178"/>
      <c r="B2145"/>
      <c r="K2145" s="178" t="s">
        <v>717</v>
      </c>
      <c r="L2145" t="s">
        <v>4781</v>
      </c>
    </row>
    <row r="2146" spans="1:12" s="38" customFormat="1" ht="15.75">
      <c r="A2146" s="532"/>
      <c r="K2146" s="178" t="s">
        <v>717</v>
      </c>
      <c r="L2146" t="s">
        <v>4768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4879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4298</v>
      </c>
      <c r="F2204" s="178" t="s">
        <v>716</v>
      </c>
      <c r="G2204" t="s">
        <v>4412</v>
      </c>
      <c r="K2204" s="178" t="s">
        <v>717</v>
      </c>
      <c r="L2204" t="s">
        <v>4410</v>
      </c>
      <c r="O2204"/>
    </row>
    <row r="2205" spans="1:15" s="38" customFormat="1" ht="15.75">
      <c r="A2205" s="178" t="s">
        <v>716</v>
      </c>
      <c r="B2205" t="s">
        <v>4411</v>
      </c>
      <c r="F2205" s="178"/>
      <c r="G2205"/>
      <c r="K2205" s="178" t="s">
        <v>716</v>
      </c>
      <c r="L2205" t="s">
        <v>4399</v>
      </c>
    </row>
    <row r="2206" spans="1:15" s="38" customFormat="1" ht="15.75">
      <c r="A2206" s="545" t="s">
        <v>716</v>
      </c>
      <c r="B2206" t="s">
        <v>4711</v>
      </c>
      <c r="F2206" s="178"/>
      <c r="G2206"/>
      <c r="K2206" s="178"/>
      <c r="L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2" s="38" customFormat="1" ht="15.75">
      <c r="A2225" s="532"/>
    </row>
    <row r="2226" spans="1:12" s="38" customFormat="1" ht="15.75">
      <c r="A2226" s="532"/>
    </row>
    <row r="2227" spans="1:12" s="38" customFormat="1" ht="15.75">
      <c r="A2227" s="532"/>
    </row>
    <row r="2228" spans="1:12" s="38" customFormat="1" ht="15.75">
      <c r="A2228" s="532"/>
    </row>
    <row r="2229" spans="1:12" s="38" customFormat="1" ht="15.75">
      <c r="A2229" s="532"/>
    </row>
    <row r="2230" spans="1:12" s="38" customFormat="1" ht="15.75">
      <c r="A2230" s="532"/>
    </row>
    <row r="2231" spans="1:12" s="38" customFormat="1" ht="15.75">
      <c r="A2231" s="532"/>
    </row>
    <row r="2232" spans="1:12" s="38" customFormat="1" ht="15">
      <c r="A2232" s="39"/>
    </row>
    <row r="2233" spans="1:12" ht="23.25">
      <c r="A2233" s="531" t="s">
        <v>2209</v>
      </c>
    </row>
    <row r="2234" spans="1:12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2" ht="15.75">
      <c r="A2235" s="178" t="s">
        <v>717</v>
      </c>
      <c r="B2235" t="s">
        <v>4722</v>
      </c>
      <c r="F2235" s="178" t="s">
        <v>717</v>
      </c>
      <c r="G2235" t="s">
        <v>4661</v>
      </c>
      <c r="K2235" s="178" t="s">
        <v>717</v>
      </c>
      <c r="L2235" t="s">
        <v>4660</v>
      </c>
    </row>
    <row r="2236" spans="1:12" ht="15.75">
      <c r="A2236" s="178"/>
      <c r="F2236" s="178"/>
      <c r="K2236" s="178" t="s">
        <v>718</v>
      </c>
      <c r="L2236" t="s">
        <v>4712</v>
      </c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4292</v>
      </c>
      <c r="F2266" s="24"/>
      <c r="K2266" s="178" t="s">
        <v>716</v>
      </c>
      <c r="L2266" t="s">
        <v>4310</v>
      </c>
    </row>
    <row r="2267" spans="1:15" ht="15.75">
      <c r="A2267" s="178" t="s">
        <v>717</v>
      </c>
      <c r="B2267" t="s">
        <v>4541</v>
      </c>
      <c r="F2267" s="178"/>
      <c r="K2267" s="178" t="s">
        <v>717</v>
      </c>
      <c r="L2267" t="s">
        <v>4407</v>
      </c>
    </row>
    <row r="2268" spans="1:15" ht="15.75">
      <c r="A2268" s="178" t="s">
        <v>717</v>
      </c>
      <c r="B2268" t="s">
        <v>4614</v>
      </c>
      <c r="K2268" s="178" t="s">
        <v>718</v>
      </c>
      <c r="L2268" t="s">
        <v>4463</v>
      </c>
    </row>
    <row r="2269" spans="1:15" ht="15.75">
      <c r="A2269" s="178" t="s">
        <v>716</v>
      </c>
      <c r="B2269" t="s">
        <v>4667</v>
      </c>
      <c r="K2269" s="178" t="s">
        <v>718</v>
      </c>
      <c r="L2269" t="s">
        <v>4465</v>
      </c>
      <c r="M2269" s="38"/>
      <c r="N2269" s="38"/>
    </row>
    <row r="2270" spans="1:15" ht="15.75">
      <c r="A2270" s="178" t="s">
        <v>716</v>
      </c>
      <c r="B2270" t="s">
        <v>4668</v>
      </c>
      <c r="K2270" s="178" t="s">
        <v>716</v>
      </c>
      <c r="L2270" t="s">
        <v>4560</v>
      </c>
      <c r="M2270" s="38"/>
      <c r="N2270" s="38"/>
      <c r="O2270" s="38"/>
    </row>
    <row r="2271" spans="1:15" ht="15.75">
      <c r="A2271" s="178" t="s">
        <v>716</v>
      </c>
      <c r="B2271" t="s">
        <v>4782</v>
      </c>
      <c r="K2271" s="178" t="s">
        <v>717</v>
      </c>
      <c r="L2271" t="s">
        <v>4664</v>
      </c>
      <c r="M2271" s="38"/>
      <c r="N2271" s="38"/>
      <c r="O2271" s="38"/>
    </row>
    <row r="2272" spans="1:15" ht="15.75">
      <c r="A2272" s="178"/>
      <c r="K2272" s="178" t="s">
        <v>718</v>
      </c>
      <c r="L2272" t="s">
        <v>4679</v>
      </c>
      <c r="M2272" s="38"/>
      <c r="N2272" s="38"/>
      <c r="O2272" s="38"/>
    </row>
    <row r="2273" spans="1:12" ht="15.75">
      <c r="A2273" s="178"/>
      <c r="K2273" s="178" t="s">
        <v>716</v>
      </c>
      <c r="L2273" t="s">
        <v>4715</v>
      </c>
    </row>
    <row r="2274" spans="1:12" ht="15.75">
      <c r="A2274" s="178"/>
      <c r="K2274" s="178" t="s">
        <v>716</v>
      </c>
      <c r="L2274" t="s">
        <v>4716</v>
      </c>
    </row>
    <row r="2275" spans="1:12" ht="15.75">
      <c r="A2275" s="178"/>
      <c r="K2275" s="178" t="s">
        <v>717</v>
      </c>
      <c r="L2275" t="s">
        <v>4883</v>
      </c>
    </row>
    <row r="2276" spans="1:12" ht="15.75">
      <c r="A2276" s="178"/>
      <c r="K2276" s="178" t="s">
        <v>716</v>
      </c>
      <c r="L2276" t="s">
        <v>4872</v>
      </c>
    </row>
    <row r="2277" spans="1:12" ht="15.75">
      <c r="A2277" s="178"/>
      <c r="K2277" s="178"/>
    </row>
    <row r="2278" spans="1:12" ht="15.75">
      <c r="A2278" s="178"/>
      <c r="K2278" s="178"/>
    </row>
    <row r="2279" spans="1:12" ht="15.75">
      <c r="A2279" s="178"/>
      <c r="K2279" s="178"/>
    </row>
    <row r="2280" spans="1:12" ht="15.75">
      <c r="A2280" s="178"/>
      <c r="K2280" s="178"/>
    </row>
    <row r="2281" spans="1:12" ht="15.75">
      <c r="A2281" s="532"/>
      <c r="B2281" s="38"/>
      <c r="C2281" s="38"/>
      <c r="D2281" s="38"/>
      <c r="E2281" s="38"/>
      <c r="F2281" s="38"/>
      <c r="I2281" s="532"/>
      <c r="J2281" s="38"/>
    </row>
    <row r="2282" spans="1:12" ht="15.75">
      <c r="A2282" s="532"/>
      <c r="B2282" s="38"/>
      <c r="D2282" s="38"/>
      <c r="E2282" s="38"/>
      <c r="F2282" s="38"/>
      <c r="I2282" s="532"/>
      <c r="J2282" s="38"/>
    </row>
    <row r="2283" spans="1:12" ht="15.75">
      <c r="A2283" s="532"/>
      <c r="B2283" s="38"/>
      <c r="C2283" s="38"/>
      <c r="D2283" s="38"/>
      <c r="E2283" s="38"/>
      <c r="F2283" s="38"/>
      <c r="I2283" s="532"/>
      <c r="J2283" s="38"/>
    </row>
    <row r="2284" spans="1:12" ht="15.75">
      <c r="A2284" s="532"/>
      <c r="B2284" s="38"/>
      <c r="C2284" s="38"/>
      <c r="D2284" s="38"/>
      <c r="E2284" s="38"/>
      <c r="F2284" s="38"/>
      <c r="I2284" s="532"/>
      <c r="J2284" s="38"/>
    </row>
    <row r="2285" spans="1:12" ht="15.75">
      <c r="A2285" s="532"/>
      <c r="B2285" s="38"/>
      <c r="C2285" s="38"/>
      <c r="D2285" s="38"/>
      <c r="E2285" s="38"/>
      <c r="F2285" s="38"/>
      <c r="I2285" s="532"/>
      <c r="J2285" s="38"/>
    </row>
    <row r="2286" spans="1:12" ht="15.75">
      <c r="A2286" s="532"/>
      <c r="B2286" s="38"/>
      <c r="C2286" s="38"/>
      <c r="D2286" s="38"/>
      <c r="E2286" s="38"/>
      <c r="F2286" s="38"/>
      <c r="I2286" s="532"/>
      <c r="J2286" s="38"/>
    </row>
    <row r="2287" spans="1:12" ht="15.75">
      <c r="A2287" s="532"/>
      <c r="B2287" s="38"/>
      <c r="C2287" s="38"/>
      <c r="D2287" s="38"/>
      <c r="E2287" s="38"/>
      <c r="F2287" s="38"/>
      <c r="I2287" s="532"/>
      <c r="J2287" s="38"/>
    </row>
    <row r="2288" spans="1:12" ht="15.75">
      <c r="A2288" s="532"/>
      <c r="B2288" s="38"/>
      <c r="C2288" s="38"/>
      <c r="D2288" s="38"/>
      <c r="E2288" s="38"/>
      <c r="F2288" s="38"/>
      <c r="I2288" s="532"/>
      <c r="J2288" s="38"/>
    </row>
    <row r="2289" spans="1:14" ht="15.75">
      <c r="A2289" s="532"/>
      <c r="B2289" s="38"/>
      <c r="C2289" s="38"/>
      <c r="D2289" s="38"/>
      <c r="E2289" s="38"/>
      <c r="F2289" s="38"/>
      <c r="I2289" s="532"/>
      <c r="J2289" s="38"/>
    </row>
    <row r="2290" spans="1:14" ht="15.75">
      <c r="A2290" s="532"/>
      <c r="B2290" s="38"/>
      <c r="C2290" s="38"/>
      <c r="D2290" s="38"/>
      <c r="E2290" s="38"/>
      <c r="F2290" s="38"/>
      <c r="I2290" s="532"/>
      <c r="J2290" s="38"/>
    </row>
    <row r="2291" spans="1:14" ht="15.75">
      <c r="A2291" s="532"/>
      <c r="B2291" s="38"/>
      <c r="C2291" s="38"/>
      <c r="D2291" s="38"/>
      <c r="E2291" s="38"/>
      <c r="F2291" s="38"/>
      <c r="I2291" s="532"/>
      <c r="J2291" s="38"/>
    </row>
    <row r="2292" spans="1:14" ht="15.75">
      <c r="A2292" s="532"/>
      <c r="B2292" s="38"/>
      <c r="C2292" s="38"/>
      <c r="D2292" s="38"/>
      <c r="E2292" s="38"/>
      <c r="F2292" s="38"/>
      <c r="I2292" s="532"/>
      <c r="J2292" s="38"/>
    </row>
    <row r="2293" spans="1:14" ht="15.75">
      <c r="A2293" s="532"/>
      <c r="B2293" s="38"/>
      <c r="C2293" s="38"/>
      <c r="D2293" s="38"/>
      <c r="E2293" s="38"/>
      <c r="F2293" s="38"/>
      <c r="I2293" s="532"/>
      <c r="J2293" s="38"/>
    </row>
    <row r="2294" spans="1:14" ht="15.75">
      <c r="A2294" s="532"/>
      <c r="B2294" s="38"/>
      <c r="C2294" s="38"/>
      <c r="D2294" s="38"/>
      <c r="E2294" s="38"/>
      <c r="F2294" s="38"/>
      <c r="I2294" s="532"/>
      <c r="J2294" s="38"/>
    </row>
    <row r="2295" spans="1:14" ht="23.25">
      <c r="A2295" s="531" t="s">
        <v>3637</v>
      </c>
    </row>
    <row r="2296" spans="1:14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4" ht="15.75">
      <c r="A2297" s="178"/>
      <c r="K2297" s="178" t="s">
        <v>718</v>
      </c>
      <c r="L2297" t="s">
        <v>4390</v>
      </c>
    </row>
    <row r="2298" spans="1:14" ht="15.75">
      <c r="A2298" s="178"/>
      <c r="K2298" s="178" t="s">
        <v>717</v>
      </c>
      <c r="L2298" t="s">
        <v>4486</v>
      </c>
      <c r="M2298" s="38"/>
      <c r="N2298" s="38"/>
    </row>
    <row r="2299" spans="1:14" ht="15.75">
      <c r="A2299" s="178"/>
      <c r="K2299" s="178" t="s">
        <v>717</v>
      </c>
      <c r="L2299" t="s">
        <v>4606</v>
      </c>
      <c r="M2299" s="399"/>
    </row>
    <row r="2300" spans="1:14" ht="15.75">
      <c r="A2300" s="178"/>
      <c r="K2300" s="178" t="s">
        <v>718</v>
      </c>
      <c r="L2300" t="s">
        <v>4612</v>
      </c>
      <c r="M2300" s="399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4308</v>
      </c>
      <c r="C2328" s="38"/>
      <c r="D2328" s="38"/>
      <c r="E2328" s="38"/>
      <c r="F2328" s="178" t="s">
        <v>718</v>
      </c>
      <c r="G2328" t="s">
        <v>4718</v>
      </c>
      <c r="I2328" s="38"/>
      <c r="J2328" s="38"/>
      <c r="K2328" s="178" t="s">
        <v>716</v>
      </c>
      <c r="L2328" t="s">
        <v>4448</v>
      </c>
      <c r="M2328" s="536"/>
      <c r="N2328" s="38"/>
    </row>
    <row r="2329" spans="1:15" ht="15.75">
      <c r="A2329" s="178" t="s">
        <v>718</v>
      </c>
      <c r="B2329" s="539" t="s">
        <v>4406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4547</v>
      </c>
      <c r="M2329" s="38"/>
      <c r="N2329" s="38"/>
      <c r="O2329" s="38"/>
    </row>
    <row r="2330" spans="1:15" ht="15.75">
      <c r="A2330" s="545" t="s">
        <v>718</v>
      </c>
      <c r="B2330" t="s">
        <v>4493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4669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4781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4825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4880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/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/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4493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2" ht="15.75">
      <c r="A2385" s="532"/>
      <c r="B2385" s="38"/>
    </row>
    <row r="2386" spans="1:12" ht="15.75">
      <c r="A2386" s="532"/>
      <c r="B2386" s="38"/>
    </row>
    <row r="2387" spans="1:12" ht="15.75">
      <c r="A2387" s="532"/>
      <c r="B2387" s="38"/>
    </row>
    <row r="2388" spans="1:12" ht="23.25">
      <c r="A2388" s="531" t="s">
        <v>2712</v>
      </c>
      <c r="B2388" s="38"/>
    </row>
    <row r="2389" spans="1:12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2" ht="15.75">
      <c r="A2390" s="178" t="s">
        <v>717</v>
      </c>
      <c r="B2390" t="s">
        <v>4881</v>
      </c>
      <c r="E2390" s="38"/>
      <c r="F2390" s="178" t="s">
        <v>718</v>
      </c>
      <c r="G2390" t="s">
        <v>4778</v>
      </c>
      <c r="I2390" s="38"/>
      <c r="J2390" s="38"/>
      <c r="K2390" s="178" t="s">
        <v>718</v>
      </c>
      <c r="L2390" t="s">
        <v>4719</v>
      </c>
    </row>
    <row r="2391" spans="1:12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4779</v>
      </c>
    </row>
    <row r="2392" spans="1:12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/>
    </row>
    <row r="2393" spans="1:12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/>
    </row>
    <row r="2394" spans="1:12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/>
    </row>
    <row r="2395" spans="1:12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/>
    </row>
    <row r="2396" spans="1:12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/>
    </row>
    <row r="2397" spans="1:12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2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2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2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4721</v>
      </c>
      <c r="C2421" s="38"/>
      <c r="D2421" s="38"/>
      <c r="E2421" s="38"/>
      <c r="F2421" s="178" t="s">
        <v>716</v>
      </c>
      <c r="G2421" t="s">
        <v>4499</v>
      </c>
      <c r="H2421" s="38"/>
      <c r="I2421" s="38"/>
      <c r="J2421" s="38"/>
      <c r="K2421" s="178" t="s">
        <v>718</v>
      </c>
      <c r="L2421" t="s">
        <v>4450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4611</v>
      </c>
      <c r="H2422" s="399"/>
      <c r="I2422" s="38"/>
      <c r="J2422" s="38"/>
      <c r="K2422" s="178" t="s">
        <v>716</v>
      </c>
      <c r="L2422" t="s">
        <v>4489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4778</v>
      </c>
      <c r="I2423" s="38"/>
      <c r="J2423" s="38"/>
      <c r="K2423" s="178" t="s">
        <v>716</v>
      </c>
      <c r="L2423" t="s">
        <v>4490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4491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4486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4495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4606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4773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2" ht="15.75">
      <c r="A2449" s="532"/>
    </row>
    <row r="2450" spans="1:12" ht="23.25">
      <c r="A2450" s="531" t="s">
        <v>1345</v>
      </c>
    </row>
    <row r="2451" spans="1:12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2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2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2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2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2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2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4462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4680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/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3638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4608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4391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4559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4680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4719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3639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717</v>
      </c>
      <c r="L2545" t="s">
        <v>4300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4492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4783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4403</v>
      </c>
      <c r="K2576" s="178" t="s">
        <v>718</v>
      </c>
      <c r="L2576" t="s">
        <v>4413</v>
      </c>
    </row>
    <row r="2577" spans="1:14" ht="15.75">
      <c r="A2577" s="178"/>
      <c r="F2577" s="178"/>
      <c r="K2577" s="178" t="s">
        <v>716</v>
      </c>
      <c r="L2577" t="s">
        <v>4408</v>
      </c>
    </row>
    <row r="2578" spans="1:14" ht="15.75">
      <c r="A2578" s="178"/>
      <c r="F2578" s="178"/>
      <c r="K2578" s="178" t="s">
        <v>717</v>
      </c>
      <c r="L2578" t="s">
        <v>4409</v>
      </c>
    </row>
    <row r="2579" spans="1:14" ht="15.75">
      <c r="A2579" s="178"/>
      <c r="F2579" s="178"/>
      <c r="K2579" s="178" t="s">
        <v>717</v>
      </c>
      <c r="L2579" t="s">
        <v>4464</v>
      </c>
      <c r="M2579" s="536"/>
      <c r="N2579" s="38"/>
    </row>
    <row r="2580" spans="1:14" ht="15.75">
      <c r="A2580" s="178"/>
      <c r="K2580" s="178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4818</v>
      </c>
      <c r="C2638" s="38"/>
      <c r="D2638" s="38"/>
      <c r="E2638" s="38"/>
      <c r="F2638" s="178" t="s">
        <v>718</v>
      </c>
      <c r="G2638" t="s">
        <v>4457</v>
      </c>
      <c r="J2638" s="38"/>
      <c r="K2638" s="178" t="s">
        <v>718</v>
      </c>
      <c r="L2638" t="s">
        <v>4443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4458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2"/>
      <c r="B2655" s="38"/>
      <c r="K2655" s="178"/>
    </row>
    <row r="2656" spans="1:11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4605</v>
      </c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/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/>
    </row>
    <row r="2673" spans="1:12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/>
    </row>
    <row r="2674" spans="1:12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/>
    </row>
    <row r="2675" spans="1:12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2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2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2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2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2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2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2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2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2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2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2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2" ht="15.75">
      <c r="A2687" s="532"/>
      <c r="B2687" s="38"/>
    </row>
    <row r="2688" spans="1:12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4305</v>
      </c>
      <c r="F2700" s="178" t="s">
        <v>717</v>
      </c>
      <c r="G2700" t="s">
        <v>4297</v>
      </c>
      <c r="K2700" s="178" t="s">
        <v>716</v>
      </c>
      <c r="L2700" t="s">
        <v>4311</v>
      </c>
    </row>
    <row r="2701" spans="1:14" ht="15.75">
      <c r="A2701" s="178" t="s">
        <v>717</v>
      </c>
      <c r="B2701" t="s">
        <v>4496</v>
      </c>
      <c r="K2701" s="178" t="s">
        <v>717</v>
      </c>
      <c r="L2701" t="s">
        <v>4294</v>
      </c>
    </row>
    <row r="2702" spans="1:14" ht="15.75">
      <c r="A2702" s="545" t="s">
        <v>716</v>
      </c>
      <c r="B2702" t="s">
        <v>4539</v>
      </c>
      <c r="K2702" s="178" t="s">
        <v>717</v>
      </c>
      <c r="L2702" t="s">
        <v>4413</v>
      </c>
    </row>
    <row r="2703" spans="1:14" ht="15.75">
      <c r="A2703" s="545" t="s">
        <v>716</v>
      </c>
      <c r="B2703" t="s">
        <v>4875</v>
      </c>
      <c r="K2703" s="178" t="s">
        <v>718</v>
      </c>
      <c r="L2703" t="s">
        <v>4461</v>
      </c>
    </row>
    <row r="2704" spans="1:14" ht="15.75">
      <c r="A2704" s="532"/>
      <c r="B2704" s="38"/>
      <c r="K2704" s="178" t="s">
        <v>717</v>
      </c>
      <c r="L2704" t="s">
        <v>4486</v>
      </c>
      <c r="M2704" s="38"/>
      <c r="N2704" s="38"/>
    </row>
    <row r="2705" spans="1:15" ht="15.75">
      <c r="A2705" s="532"/>
      <c r="B2705" s="38"/>
      <c r="K2705" s="178" t="s">
        <v>717</v>
      </c>
      <c r="L2705" t="s">
        <v>4550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4606</v>
      </c>
      <c r="M2706" s="399"/>
    </row>
    <row r="2707" spans="1:15" ht="15.75">
      <c r="A2707" s="532"/>
      <c r="B2707" s="38"/>
      <c r="K2707" s="178"/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3640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4308</v>
      </c>
      <c r="F2731" s="178"/>
      <c r="K2731" s="178" t="s">
        <v>717</v>
      </c>
      <c r="L2731" t="s">
        <v>4465</v>
      </c>
      <c r="M2731" s="38"/>
      <c r="N2731" s="38"/>
    </row>
    <row r="2732" spans="1:14" ht="15.75">
      <c r="A2732" s="545" t="s">
        <v>717</v>
      </c>
      <c r="B2732" t="s">
        <v>4721</v>
      </c>
      <c r="C2732" s="38"/>
      <c r="D2732" s="38"/>
      <c r="F2732" s="178"/>
      <c r="H2732" s="38"/>
      <c r="K2732" s="178"/>
    </row>
    <row r="2733" spans="1:14" ht="15.75">
      <c r="A2733" s="532"/>
      <c r="B2733" s="38"/>
      <c r="F2733" s="178"/>
      <c r="K2733" s="178"/>
    </row>
    <row r="2734" spans="1:14" ht="15.75">
      <c r="A2734" s="532"/>
      <c r="B2734" s="38"/>
      <c r="F2734" s="178"/>
      <c r="K2734" s="178"/>
    </row>
    <row r="2735" spans="1:14" ht="15.75">
      <c r="A2735" s="532"/>
      <c r="B2735" s="38"/>
      <c r="F2735" s="178"/>
      <c r="K2735" s="178"/>
    </row>
    <row r="2736" spans="1:14" ht="15.75">
      <c r="A2736" s="532"/>
      <c r="B2736" s="38"/>
      <c r="F2736" s="178"/>
      <c r="K2736" s="178"/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3641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4303</v>
      </c>
      <c r="C2762" s="38"/>
      <c r="D2762" s="38"/>
      <c r="E2762" s="38"/>
      <c r="F2762" s="178" t="s">
        <v>718</v>
      </c>
      <c r="G2762" t="s">
        <v>4297</v>
      </c>
      <c r="I2762" s="38"/>
      <c r="J2762" s="38"/>
      <c r="K2762" s="178" t="s">
        <v>717</v>
      </c>
      <c r="L2762" t="s">
        <v>4312</v>
      </c>
    </row>
    <row r="2763" spans="1:15" ht="15.75">
      <c r="A2763" s="178" t="s">
        <v>718</v>
      </c>
      <c r="B2763" t="s">
        <v>4827</v>
      </c>
      <c r="E2763" s="38"/>
      <c r="F2763" s="178" t="s">
        <v>718</v>
      </c>
      <c r="G2763" t="s">
        <v>4778</v>
      </c>
      <c r="I2763" s="38"/>
      <c r="J2763" s="38"/>
      <c r="K2763" s="178" t="s">
        <v>717</v>
      </c>
      <c r="L2763" t="s">
        <v>4402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4458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4483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4484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4485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4558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4712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4779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533"/>
      <c r="L2771" s="38"/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4561</v>
      </c>
      <c r="H2793" s="38"/>
      <c r="I2793" s="38"/>
      <c r="J2793" s="38"/>
      <c r="K2793" s="178" t="s">
        <v>716</v>
      </c>
      <c r="L2793" t="s">
        <v>4453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4304</v>
      </c>
      <c r="F2824" s="533"/>
      <c r="K2824" s="178" t="s">
        <v>717</v>
      </c>
      <c r="L2824" t="s">
        <v>4290</v>
      </c>
      <c r="M2824"/>
      <c r="N2824"/>
    </row>
    <row r="2825" spans="1:14" s="38" customFormat="1" ht="15.75">
      <c r="A2825" s="545" t="s">
        <v>716</v>
      </c>
      <c r="B2825" t="s">
        <v>4817</v>
      </c>
      <c r="F2825" s="533"/>
      <c r="K2825" s="178" t="s">
        <v>717</v>
      </c>
      <c r="L2825" t="s">
        <v>4291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4492</v>
      </c>
    </row>
    <row r="2827" spans="1:14" s="38" customFormat="1" ht="15.75">
      <c r="A2827" s="533"/>
      <c r="F2827" s="533"/>
      <c r="K2827" s="178" t="s">
        <v>718</v>
      </c>
      <c r="L2827" t="s">
        <v>4883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4398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4488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4712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4770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/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4561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4819</v>
      </c>
      <c r="F2979" s="178"/>
      <c r="G2979"/>
      <c r="K2979" s="178" t="s">
        <v>718</v>
      </c>
      <c r="L2979" t="s">
        <v>4456</v>
      </c>
    </row>
    <row r="2980" spans="1:12" s="38" customFormat="1" ht="15.75">
      <c r="A2980" s="178" t="s">
        <v>718</v>
      </c>
      <c r="B2980" t="s">
        <v>4820</v>
      </c>
      <c r="F2980" s="178"/>
      <c r="G2980"/>
      <c r="K2980" s="178" t="s">
        <v>718</v>
      </c>
      <c r="L2980" t="s">
        <v>4548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2" s="38" customFormat="1" ht="15.75">
      <c r="A3009" s="533" t="s">
        <v>2645</v>
      </c>
      <c r="F3009" s="533" t="s">
        <v>2646</v>
      </c>
      <c r="K3009" s="533" t="s">
        <v>2647</v>
      </c>
    </row>
    <row r="3010" spans="1:12" s="38" customFormat="1" ht="15.75">
      <c r="A3010" s="178" t="s">
        <v>717</v>
      </c>
      <c r="B3010" t="s">
        <v>4388</v>
      </c>
      <c r="F3010" s="533"/>
      <c r="K3010" s="178" t="s">
        <v>716</v>
      </c>
      <c r="L3010" t="s">
        <v>4449</v>
      </c>
    </row>
    <row r="3011" spans="1:12" s="38" customFormat="1" ht="15.75">
      <c r="A3011" s="178" t="s">
        <v>716</v>
      </c>
      <c r="B3011" t="s">
        <v>4776</v>
      </c>
      <c r="F3011" s="533"/>
      <c r="K3011" s="178"/>
      <c r="L3011"/>
    </row>
    <row r="3012" spans="1:12" s="38" customFormat="1" ht="15.75">
      <c r="A3012" s="178" t="s">
        <v>717</v>
      </c>
      <c r="B3012" t="s">
        <v>4827</v>
      </c>
      <c r="C3012"/>
      <c r="D3012"/>
      <c r="F3012" s="533"/>
      <c r="K3012" s="178"/>
      <c r="L3012"/>
    </row>
    <row r="3013" spans="1:12" s="38" customFormat="1" ht="15.75">
      <c r="A3013" s="545" t="s">
        <v>717</v>
      </c>
      <c r="B3013" t="s">
        <v>4817</v>
      </c>
      <c r="F3013" s="533"/>
      <c r="K3013" s="178"/>
      <c r="L3013"/>
    </row>
    <row r="3014" spans="1:12" s="38" customFormat="1" ht="15.75">
      <c r="A3014" s="533"/>
      <c r="F3014" s="533"/>
      <c r="K3014" s="178"/>
      <c r="L3014"/>
    </row>
    <row r="3015" spans="1:12" s="38" customFormat="1" ht="15.75">
      <c r="A3015" s="533"/>
      <c r="F3015" s="533"/>
      <c r="K3015" s="178"/>
      <c r="L3015"/>
    </row>
    <row r="3016" spans="1:12" s="38" customFormat="1" ht="15.75">
      <c r="A3016" s="533"/>
      <c r="F3016" s="533"/>
      <c r="K3016" s="533"/>
    </row>
    <row r="3017" spans="1:12" s="38" customFormat="1" ht="15.75">
      <c r="A3017" s="533"/>
      <c r="F3017" s="533"/>
      <c r="K3017" s="533"/>
    </row>
    <row r="3018" spans="1:12" s="38" customFormat="1" ht="15.75">
      <c r="A3018" s="533"/>
      <c r="F3018" s="533"/>
      <c r="K3018" s="533"/>
    </row>
    <row r="3019" spans="1:12" s="38" customFormat="1" ht="15.75">
      <c r="A3019" s="533"/>
      <c r="F3019" s="533"/>
      <c r="K3019" s="533"/>
    </row>
    <row r="3020" spans="1:12" s="38" customFormat="1" ht="15.75">
      <c r="A3020" s="533"/>
      <c r="F3020" s="533"/>
      <c r="K3020" s="533"/>
    </row>
    <row r="3021" spans="1:12" s="38" customFormat="1" ht="15.75">
      <c r="A3021" s="533"/>
      <c r="F3021" s="533"/>
      <c r="K3021" s="533"/>
    </row>
    <row r="3022" spans="1:12" s="38" customFormat="1" ht="15.75">
      <c r="A3022" s="533"/>
      <c r="F3022" s="533"/>
      <c r="K3022" s="533"/>
    </row>
    <row r="3023" spans="1:12" s="38" customFormat="1" ht="15.75">
      <c r="A3023" s="533"/>
      <c r="F3023" s="533"/>
      <c r="K3023" s="533"/>
    </row>
    <row r="3024" spans="1:12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3642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4395</v>
      </c>
      <c r="F3041" s="178"/>
      <c r="G3041"/>
      <c r="K3041" s="178" t="s">
        <v>717</v>
      </c>
      <c r="L3041" t="s">
        <v>4557</v>
      </c>
      <c r="M3041"/>
      <c r="N3041"/>
    </row>
    <row r="3042" spans="1:14" s="38" customFormat="1" ht="15.75">
      <c r="A3042" s="178" t="s">
        <v>716</v>
      </c>
      <c r="B3042" t="s">
        <v>4538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4614</v>
      </c>
      <c r="C3072"/>
      <c r="D3072"/>
      <c r="F3072" s="178" t="s">
        <v>717</v>
      </c>
      <c r="G3072" t="s">
        <v>4877</v>
      </c>
      <c r="H3072"/>
      <c r="I3072"/>
      <c r="K3072" s="178" t="s">
        <v>718</v>
      </c>
      <c r="L3072" t="s">
        <v>4458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4773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4878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4309</v>
      </c>
      <c r="J3103" s="38"/>
      <c r="K3103" s="178" t="s">
        <v>717</v>
      </c>
      <c r="L3103" t="s">
        <v>4300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4452</v>
      </c>
      <c r="I3104" s="38"/>
      <c r="J3104" s="38"/>
      <c r="K3104" s="178" t="s">
        <v>718</v>
      </c>
      <c r="L3104" t="s">
        <v>4312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4454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4673</v>
      </c>
      <c r="H3133" s="38"/>
      <c r="I3133" s="38"/>
      <c r="K3133" s="178" t="s">
        <v>717</v>
      </c>
      <c r="L3133" t="s">
        <v>4555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4718</v>
      </c>
      <c r="K3134" s="178" t="s">
        <v>716</v>
      </c>
      <c r="L3134" t="s">
        <v>4678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4677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4712</v>
      </c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4678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4674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4876</v>
      </c>
      <c r="K3194" s="178" t="s">
        <v>716</v>
      </c>
      <c r="L3194" t="s">
        <v>4679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4774</v>
      </c>
    </row>
    <row r="3196" spans="1:15" ht="15.75">
      <c r="A3196" s="3"/>
      <c r="K3196" s="178" t="s">
        <v>716</v>
      </c>
      <c r="L3196" t="s">
        <v>4775</v>
      </c>
    </row>
    <row r="3197" spans="1:15" ht="15.75">
      <c r="A3197" s="3"/>
      <c r="K3197" s="178" t="s">
        <v>716</v>
      </c>
      <c r="L3197" t="s">
        <v>4783</v>
      </c>
      <c r="M3197" s="38"/>
      <c r="N3197" s="38"/>
      <c r="O3197" s="38"/>
    </row>
    <row r="3198" spans="1:15">
      <c r="A3198" s="3"/>
    </row>
    <row r="3199" spans="1:15">
      <c r="A3199" s="3"/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4822</v>
      </c>
      <c r="H3224" s="38"/>
      <c r="K3224" s="178" t="s">
        <v>716</v>
      </c>
      <c r="L3224" t="s">
        <v>4312</v>
      </c>
    </row>
    <row r="3225" spans="1:15" ht="15.75">
      <c r="A3225" s="3"/>
      <c r="K3225" s="178" t="s">
        <v>718</v>
      </c>
      <c r="L3225" t="s">
        <v>4458</v>
      </c>
    </row>
    <row r="3226" spans="1:15" ht="15.75">
      <c r="A3226" s="3"/>
      <c r="K3226" s="178" t="s">
        <v>716</v>
      </c>
      <c r="L3226" t="s">
        <v>4664</v>
      </c>
      <c r="M3226" s="38"/>
      <c r="N3226" s="38"/>
      <c r="O3226" s="38"/>
    </row>
    <row r="3227" spans="1:15">
      <c r="A3227" s="3"/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3"/>
      <c r="K3254" s="178" t="s">
        <v>717</v>
      </c>
      <c r="L3254" t="s">
        <v>4769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4412</v>
      </c>
      <c r="H3284" s="38"/>
      <c r="I3284" s="38"/>
      <c r="K3284" s="178" t="s">
        <v>718</v>
      </c>
      <c r="L3284" t="s">
        <v>4410</v>
      </c>
      <c r="M3284" s="38"/>
      <c r="N3284" s="38"/>
    </row>
    <row r="3285" spans="1:20" ht="15.75">
      <c r="A3285" s="3"/>
      <c r="K3285" s="178" t="s">
        <v>718</v>
      </c>
      <c r="L3285" t="s">
        <v>4396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4391</v>
      </c>
    </row>
    <row r="3287" spans="1:20" ht="15.75">
      <c r="A3287" s="3"/>
      <c r="K3287" s="178" t="s">
        <v>717</v>
      </c>
      <c r="L3287" t="s">
        <v>4448</v>
      </c>
      <c r="M3287" s="89"/>
      <c r="N3287" s="38"/>
    </row>
    <row r="3288" spans="1:20" ht="15.75">
      <c r="A3288" s="3"/>
      <c r="K3288" s="178" t="s">
        <v>716</v>
      </c>
      <c r="L3288" t="s">
        <v>4873</v>
      </c>
    </row>
    <row r="3289" spans="1:20" ht="15.75">
      <c r="A3289" s="3"/>
      <c r="K3289" s="178" t="s">
        <v>716</v>
      </c>
      <c r="L3289" t="s">
        <v>4883</v>
      </c>
      <c r="T3289" t="s">
        <v>2459</v>
      </c>
    </row>
    <row r="3290" spans="1:20">
      <c r="A3290" s="3"/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3643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178"/>
      <c r="F3314" s="178" t="s">
        <v>717</v>
      </c>
      <c r="G3314" t="s">
        <v>4877</v>
      </c>
      <c r="K3314" s="178" t="s">
        <v>717</v>
      </c>
      <c r="L3314" t="s">
        <v>4290</v>
      </c>
    </row>
    <row r="3315" spans="1:12" ht="15.75">
      <c r="A3315" s="3"/>
      <c r="K3315" s="178" t="s">
        <v>717</v>
      </c>
      <c r="L3315" t="s">
        <v>4291</v>
      </c>
    </row>
    <row r="3316" spans="1:12" ht="15.75">
      <c r="A3316" s="3"/>
      <c r="K3316" s="178" t="s">
        <v>716</v>
      </c>
      <c r="L3316" t="s">
        <v>4409</v>
      </c>
    </row>
    <row r="3317" spans="1:12" ht="15.75">
      <c r="A3317" s="3"/>
      <c r="K3317" s="178" t="s">
        <v>717</v>
      </c>
      <c r="L3317" t="s">
        <v>4878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3644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4663</v>
      </c>
      <c r="C3344" s="38"/>
      <c r="D3344" s="38"/>
      <c r="K3344" s="178" t="s">
        <v>718</v>
      </c>
      <c r="L3344" t="s">
        <v>4483</v>
      </c>
      <c r="M3344" s="38"/>
      <c r="N3344" s="38"/>
    </row>
    <row r="3345" spans="1:15" ht="15.75">
      <c r="A3345" s="3"/>
      <c r="K3345" s="178" t="s">
        <v>717</v>
      </c>
      <c r="L3345" t="s">
        <v>4558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4713</v>
      </c>
      <c r="C3374" s="38"/>
      <c r="D3374" s="38"/>
      <c r="E3374" s="38"/>
      <c r="F3374" s="178" t="s">
        <v>718</v>
      </c>
      <c r="G3374" t="s">
        <v>4551</v>
      </c>
      <c r="K3374" s="178" t="s">
        <v>717</v>
      </c>
      <c r="L3374" t="s">
        <v>4462</v>
      </c>
    </row>
    <row r="3375" spans="1:12" ht="15.75">
      <c r="A3375" s="3"/>
      <c r="F3375" s="178" t="s">
        <v>716</v>
      </c>
      <c r="G3375" t="s">
        <v>4767</v>
      </c>
      <c r="H3375" s="38"/>
      <c r="I3375" s="38"/>
      <c r="J3375" s="38"/>
      <c r="K3375" s="178" t="s">
        <v>717</v>
      </c>
      <c r="L3375" t="s">
        <v>4554</v>
      </c>
    </row>
    <row r="3376" spans="1:12" ht="15.75">
      <c r="A3376" s="3"/>
      <c r="K3376" s="178" t="s">
        <v>716</v>
      </c>
      <c r="L3376" t="s">
        <v>4556</v>
      </c>
    </row>
    <row r="3377" spans="1:15" ht="15.75">
      <c r="A3377" s="3"/>
      <c r="K3377" s="178" t="s">
        <v>718</v>
      </c>
      <c r="L3377" t="s">
        <v>4780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4769</v>
      </c>
      <c r="M3378" s="38"/>
      <c r="N3378" s="38"/>
      <c r="O3378" s="38"/>
    </row>
    <row r="3379" spans="1:15">
      <c r="A3379" s="3"/>
    </row>
    <row r="3380" spans="1:15">
      <c r="A3380" s="3"/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4">
      <c r="A3393" s="3"/>
    </row>
    <row r="3394" spans="1:14">
      <c r="A3394" s="3"/>
    </row>
    <row r="3395" spans="1:14">
      <c r="A3395" s="3"/>
    </row>
    <row r="3396" spans="1:14">
      <c r="A3396" s="3"/>
    </row>
    <row r="3397" spans="1:14">
      <c r="A3397" s="3"/>
    </row>
    <row r="3398" spans="1:14">
      <c r="A3398" s="3"/>
    </row>
    <row r="3399" spans="1:14">
      <c r="A3399" s="3"/>
    </row>
    <row r="3400" spans="1:14">
      <c r="A3400" s="3"/>
    </row>
    <row r="3401" spans="1:14">
      <c r="A3401" s="3"/>
    </row>
    <row r="3402" spans="1:14" ht="23.25">
      <c r="A3402" s="531" t="s">
        <v>2718</v>
      </c>
      <c r="B3402" s="38"/>
    </row>
    <row r="3403" spans="1:14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4" ht="15.75">
      <c r="A3404" s="178" t="s">
        <v>718</v>
      </c>
      <c r="B3404" t="s">
        <v>4411</v>
      </c>
      <c r="C3404" s="38"/>
      <c r="D3404" s="38"/>
      <c r="F3404" s="178" t="s">
        <v>716</v>
      </c>
      <c r="G3404" t="s">
        <v>4309</v>
      </c>
      <c r="K3404" s="178" t="s">
        <v>718</v>
      </c>
      <c r="L3404" t="s">
        <v>4301</v>
      </c>
    </row>
    <row r="3405" spans="1:14" ht="15.75">
      <c r="A3405" s="3"/>
      <c r="K3405" s="178" t="s">
        <v>717</v>
      </c>
      <c r="L3405" t="s">
        <v>4680</v>
      </c>
      <c r="M3405" s="38"/>
      <c r="N3405" s="25"/>
    </row>
    <row r="3406" spans="1:14">
      <c r="A3406" s="3"/>
    </row>
    <row r="3407" spans="1:14">
      <c r="A3407" s="3"/>
    </row>
    <row r="3408" spans="1:14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4304</v>
      </c>
      <c r="C3434" s="38"/>
      <c r="D3434" s="38"/>
      <c r="K3434" s="178" t="s">
        <v>717</v>
      </c>
      <c r="L3434" t="s">
        <v>4310</v>
      </c>
    </row>
    <row r="3435" spans="1:15" ht="15.75">
      <c r="A3435" s="545" t="s">
        <v>718</v>
      </c>
      <c r="B3435" t="s">
        <v>4397</v>
      </c>
      <c r="C3435" s="38"/>
      <c r="D3435" s="38"/>
      <c r="K3435" s="178" t="s">
        <v>718</v>
      </c>
      <c r="L3435" t="s">
        <v>4408</v>
      </c>
    </row>
    <row r="3436" spans="1:15" ht="15.75">
      <c r="A3436" s="178" t="s">
        <v>717</v>
      </c>
      <c r="B3436" t="s">
        <v>4497</v>
      </c>
      <c r="K3436" s="178" t="s">
        <v>716</v>
      </c>
      <c r="L3436" t="s">
        <v>4465</v>
      </c>
      <c r="M3436" s="38"/>
      <c r="N3436" s="38"/>
    </row>
    <row r="3437" spans="1:15" ht="15.75">
      <c r="A3437" s="178" t="s">
        <v>716</v>
      </c>
      <c r="B3437" t="s">
        <v>4541</v>
      </c>
      <c r="K3437" s="178" t="s">
        <v>718</v>
      </c>
      <c r="L3437" t="s">
        <v>4449</v>
      </c>
      <c r="M3437" s="38"/>
      <c r="N3437" s="38"/>
    </row>
    <row r="3438" spans="1:15" ht="15.75">
      <c r="A3438" s="178" t="s">
        <v>716</v>
      </c>
      <c r="B3438" t="s">
        <v>4614</v>
      </c>
      <c r="K3438" s="178" t="s">
        <v>716</v>
      </c>
      <c r="L3438" t="s">
        <v>4549</v>
      </c>
    </row>
    <row r="3439" spans="1:15" ht="15.75">
      <c r="A3439" s="178" t="s">
        <v>717</v>
      </c>
      <c r="B3439" t="s">
        <v>4782</v>
      </c>
      <c r="K3439" s="178" t="s">
        <v>716</v>
      </c>
      <c r="L3439" t="s">
        <v>4547</v>
      </c>
      <c r="M3439" s="38"/>
      <c r="N3439" s="38"/>
      <c r="O3439" s="38"/>
    </row>
    <row r="3440" spans="1:15" ht="15.75">
      <c r="A3440" s="178" t="s">
        <v>716</v>
      </c>
      <c r="B3440" t="s">
        <v>4827</v>
      </c>
      <c r="K3440" s="178" t="s">
        <v>718</v>
      </c>
      <c r="L3440" t="s">
        <v>4550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4715</v>
      </c>
    </row>
    <row r="3442" spans="1:12" ht="15.75">
      <c r="A3442" s="3"/>
      <c r="K3442" s="178" t="s">
        <v>717</v>
      </c>
      <c r="L3442" t="s">
        <v>4716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1" t="s">
        <v>3645</v>
      </c>
      <c r="B3462" s="38"/>
    </row>
    <row r="3463" spans="1:12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2" ht="15.75">
      <c r="A3464" s="178" t="s">
        <v>716</v>
      </c>
      <c r="B3464" t="s">
        <v>4305</v>
      </c>
      <c r="K3464" s="178" t="s">
        <v>716</v>
      </c>
      <c r="L3464" t="s">
        <v>4296</v>
      </c>
    </row>
    <row r="3465" spans="1:12" ht="15.75">
      <c r="A3465" s="545" t="s">
        <v>717</v>
      </c>
      <c r="B3465" t="s">
        <v>4772</v>
      </c>
      <c r="C3465" s="38"/>
      <c r="D3465" s="38"/>
      <c r="K3465" s="178" t="s">
        <v>716</v>
      </c>
      <c r="L3465" t="s">
        <v>4293</v>
      </c>
    </row>
    <row r="3466" spans="1:12" ht="15.75">
      <c r="A3466" s="545" t="s">
        <v>718</v>
      </c>
      <c r="B3466" t="s">
        <v>4875</v>
      </c>
      <c r="K3466" s="178" t="s">
        <v>716</v>
      </c>
      <c r="L3466" t="s">
        <v>4295</v>
      </c>
    </row>
    <row r="3467" spans="1:12" ht="15.75">
      <c r="A3467" s="3"/>
      <c r="K3467" s="178" t="s">
        <v>718</v>
      </c>
      <c r="L3467" t="s">
        <v>4407</v>
      </c>
    </row>
    <row r="3468" spans="1:12" ht="15.75">
      <c r="A3468" s="3"/>
      <c r="K3468" s="178" t="s">
        <v>716</v>
      </c>
      <c r="L3468" t="s">
        <v>4461</v>
      </c>
    </row>
    <row r="3469" spans="1:12" ht="15.75">
      <c r="A3469" s="3"/>
      <c r="D3469" s="545"/>
      <c r="F3469" s="38"/>
      <c r="G3469" s="38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3685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4497</v>
      </c>
      <c r="F3494" s="178" t="s">
        <v>717</v>
      </c>
      <c r="G3494" t="s">
        <v>4414</v>
      </c>
      <c r="K3494" s="178" t="s">
        <v>716</v>
      </c>
      <c r="L3494" t="s">
        <v>4464</v>
      </c>
      <c r="M3494" s="536"/>
      <c r="N3494" s="38"/>
    </row>
    <row r="3495" spans="1:15" ht="15.75">
      <c r="A3495" s="178" t="s">
        <v>718</v>
      </c>
      <c r="B3495" t="s">
        <v>4722</v>
      </c>
      <c r="K3495" s="178" t="s">
        <v>717</v>
      </c>
      <c r="L3495" t="s">
        <v>4560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1" t="s">
        <v>686</v>
      </c>
      <c r="B3522" s="38"/>
    </row>
    <row r="3523" spans="1:12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2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4560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4388</v>
      </c>
      <c r="C3614" s="38"/>
      <c r="D3614" s="38"/>
      <c r="K3614" s="178" t="s">
        <v>718</v>
      </c>
      <c r="L3614" t="s">
        <v>4712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3646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4882</v>
      </c>
      <c r="K3644" s="178" t="s">
        <v>718</v>
      </c>
      <c r="L3644" t="s">
        <v>4492</v>
      </c>
      <c r="M3644" s="38"/>
      <c r="N3644" s="38"/>
    </row>
    <row r="3645" spans="1:14" ht="15.75">
      <c r="A3645" s="3"/>
      <c r="K3645" s="178" t="s">
        <v>716</v>
      </c>
      <c r="L3645" t="s">
        <v>4559</v>
      </c>
    </row>
    <row r="3646" spans="1:14" ht="15.75">
      <c r="A3646" s="3"/>
      <c r="K3646" s="178" t="s">
        <v>717</v>
      </c>
      <c r="L3646" t="s">
        <v>4825</v>
      </c>
      <c r="M3646" s="38"/>
      <c r="N3646" s="38"/>
    </row>
    <row r="3647" spans="1:14" ht="15.75">
      <c r="A3647" s="3"/>
      <c r="K3647" s="178" t="s">
        <v>717</v>
      </c>
      <c r="L3647" t="s">
        <v>4871</v>
      </c>
    </row>
    <row r="3648" spans="1:14" ht="15.75">
      <c r="A3648" s="3"/>
      <c r="K3648" s="178" t="s">
        <v>716</v>
      </c>
      <c r="L3648" t="s">
        <v>4869</v>
      </c>
    </row>
    <row r="3649" spans="1:12" ht="15.75">
      <c r="A3649" s="3"/>
      <c r="K3649" s="178" t="s">
        <v>717</v>
      </c>
      <c r="L3649" t="s">
        <v>4880</v>
      </c>
    </row>
    <row r="3650" spans="1:12">
      <c r="A3650" s="3"/>
    </row>
    <row r="3651" spans="1:12">
      <c r="A3651" s="3"/>
    </row>
    <row r="3652" spans="1:12">
      <c r="A3652" s="3"/>
    </row>
    <row r="3653" spans="1:12">
      <c r="A3653" s="3"/>
    </row>
    <row r="3654" spans="1:12">
      <c r="A3654" s="3"/>
    </row>
    <row r="3655" spans="1:12">
      <c r="A3655" s="3"/>
    </row>
    <row r="3656" spans="1:12">
      <c r="A3656" s="3"/>
    </row>
    <row r="3657" spans="1:12">
      <c r="A3657" s="3"/>
    </row>
    <row r="3658" spans="1:12">
      <c r="A3658" s="3"/>
    </row>
    <row r="3659" spans="1:12">
      <c r="A3659" s="3"/>
    </row>
    <row r="3660" spans="1:12">
      <c r="A3660" s="3"/>
    </row>
    <row r="3661" spans="1:12">
      <c r="A3661" s="3"/>
    </row>
    <row r="3662" spans="1:12">
      <c r="A3662" s="3"/>
    </row>
    <row r="3663" spans="1:12">
      <c r="A3663" s="3"/>
    </row>
    <row r="3664" spans="1:12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4561</v>
      </c>
      <c r="H3734" s="38"/>
      <c r="I3734" s="38"/>
      <c r="J3734" s="38"/>
      <c r="K3734" s="178" t="s">
        <v>718</v>
      </c>
      <c r="L3734" t="s">
        <v>4555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4548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4677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4781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3647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4879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4540</v>
      </c>
      <c r="C3794" s="38"/>
      <c r="D3794" s="38"/>
      <c r="K3794" s="178" t="s">
        <v>717</v>
      </c>
      <c r="L3794" t="s">
        <v>4404</v>
      </c>
    </row>
    <row r="3795" spans="1:13" ht="15.75">
      <c r="A3795" s="178" t="s">
        <v>716</v>
      </c>
      <c r="B3795" t="s">
        <v>4670</v>
      </c>
      <c r="K3795" s="178" t="s">
        <v>718</v>
      </c>
      <c r="L3795" t="s">
        <v>4770</v>
      </c>
      <c r="M3795" s="399"/>
    </row>
    <row r="3796" spans="1:13" ht="15.75">
      <c r="A3796" s="178" t="s">
        <v>716</v>
      </c>
      <c r="B3796" t="s">
        <v>4722</v>
      </c>
    </row>
    <row r="3797" spans="1:13" ht="15.75">
      <c r="A3797" s="545" t="s">
        <v>717</v>
      </c>
      <c r="B3797" t="s">
        <v>4711</v>
      </c>
      <c r="C3797" s="38"/>
      <c r="D3797" s="38"/>
    </row>
    <row r="3798" spans="1:13" ht="15.75">
      <c r="A3798" s="178" t="s">
        <v>716</v>
      </c>
      <c r="B3798" t="s">
        <v>4714</v>
      </c>
    </row>
    <row r="3799" spans="1:13" ht="15.75">
      <c r="A3799" s="178" t="s">
        <v>718</v>
      </c>
      <c r="B3799" t="s">
        <v>4776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4614</v>
      </c>
      <c r="K3824" s="178" t="s">
        <v>718</v>
      </c>
      <c r="L3824" t="s">
        <v>4675</v>
      </c>
      <c r="M3824" s="38"/>
      <c r="N3824" s="38"/>
      <c r="O3824" s="38"/>
    </row>
    <row r="3825" spans="1:15" ht="15.75">
      <c r="A3825" s="178" t="s">
        <v>717</v>
      </c>
      <c r="B3825" t="s">
        <v>4608</v>
      </c>
      <c r="K3825" s="178" t="s">
        <v>718</v>
      </c>
      <c r="L3825" t="s">
        <v>4665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4712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4605</v>
      </c>
      <c r="C3854" s="38"/>
      <c r="K3854" s="178" t="s">
        <v>717</v>
      </c>
      <c r="L3854" t="s">
        <v>4405</v>
      </c>
    </row>
    <row r="3855" spans="1:14" ht="15.75">
      <c r="A3855" s="178" t="s">
        <v>716</v>
      </c>
      <c r="B3855" t="s">
        <v>4881</v>
      </c>
      <c r="K3855" s="178" t="s">
        <v>718</v>
      </c>
      <c r="L3855" t="s">
        <v>4458</v>
      </c>
    </row>
    <row r="3856" spans="1:14" ht="15.75">
      <c r="A3856" s="3"/>
      <c r="K3856" s="178" t="s">
        <v>717</v>
      </c>
      <c r="L3856" t="s">
        <v>4487</v>
      </c>
      <c r="M3856" s="38"/>
      <c r="N3856" s="38"/>
    </row>
    <row r="3857" spans="1:14" ht="15.75">
      <c r="A3857" s="3"/>
      <c r="K3857" s="178" t="s">
        <v>718</v>
      </c>
      <c r="L3857" t="s">
        <v>4488</v>
      </c>
      <c r="M3857" s="38"/>
      <c r="N3857" s="38"/>
    </row>
    <row r="3858" spans="1:14" ht="15.75">
      <c r="A3858" s="3"/>
      <c r="K3858" s="178" t="s">
        <v>717</v>
      </c>
      <c r="L3858" t="s">
        <v>4552</v>
      </c>
    </row>
    <row r="3859" spans="1:14" ht="15.75">
      <c r="A3859" s="3"/>
      <c r="K3859" s="178" t="s">
        <v>716</v>
      </c>
      <c r="L3859" t="s">
        <v>4554</v>
      </c>
    </row>
    <row r="3860" spans="1:14" ht="15.75">
      <c r="A3860" s="3"/>
      <c r="K3860" s="178" t="s">
        <v>716</v>
      </c>
      <c r="L3860" t="s">
        <v>4672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1" t="s">
        <v>2710</v>
      </c>
      <c r="B3882" s="38"/>
    </row>
    <row r="3883" spans="1:12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2" ht="15.75">
      <c r="A3884" s="178" t="s">
        <v>717</v>
      </c>
      <c r="B3884" t="s">
        <v>4776</v>
      </c>
      <c r="C3884" s="38"/>
      <c r="K3884" s="178" t="s">
        <v>717</v>
      </c>
      <c r="L3884" t="s">
        <v>4290</v>
      </c>
    </row>
    <row r="3885" spans="1:12" ht="15.75">
      <c r="A3885" s="3"/>
      <c r="K3885" s="178" t="s">
        <v>717</v>
      </c>
      <c r="L3885" t="s">
        <v>4291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4782</v>
      </c>
      <c r="F3914" s="178" t="s">
        <v>716</v>
      </c>
      <c r="G3914" t="s">
        <v>4659</v>
      </c>
      <c r="K3914" s="178" t="s">
        <v>716</v>
      </c>
      <c r="L3914" t="s">
        <v>4392</v>
      </c>
    </row>
    <row r="3915" spans="1:13" ht="15.75">
      <c r="A3915" s="3"/>
      <c r="K3915" s="178" t="s">
        <v>716</v>
      </c>
      <c r="L3915" t="s">
        <v>4660</v>
      </c>
    </row>
    <row r="3916" spans="1:13" ht="15.75">
      <c r="A3916" s="3"/>
      <c r="K3916" s="178" t="s">
        <v>718</v>
      </c>
      <c r="L3916" t="s">
        <v>4770</v>
      </c>
      <c r="M3916" s="399"/>
    </row>
    <row r="3917" spans="1:13">
      <c r="A3917" s="3"/>
    </row>
    <row r="3918" spans="1:13">
      <c r="A3918" s="3"/>
    </row>
    <row r="3919" spans="1:13">
      <c r="A3919" s="3"/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K3944" s="178" t="s">
        <v>718</v>
      </c>
      <c r="L3944" t="s">
        <v>4458</v>
      </c>
    </row>
    <row r="3945" spans="1:12" ht="15.75">
      <c r="A3945" s="3"/>
      <c r="K3945" s="178" t="s">
        <v>718</v>
      </c>
      <c r="L3945" t="s">
        <v>4779</v>
      </c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1" t="s">
        <v>155</v>
      </c>
      <c r="B3972" s="38"/>
    </row>
    <row r="3973" spans="1:12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2" ht="15.75">
      <c r="A3974" s="3"/>
      <c r="F3974" s="178" t="s">
        <v>718</v>
      </c>
      <c r="G3974" t="s">
        <v>4412</v>
      </c>
      <c r="H3974" s="38"/>
      <c r="I3974" s="38"/>
      <c r="K3974" s="178" t="s">
        <v>718</v>
      </c>
      <c r="L3974" t="s">
        <v>4458</v>
      </c>
    </row>
    <row r="3975" spans="1:12" ht="15.75">
      <c r="A3975" s="3"/>
      <c r="K3975" s="178" t="s">
        <v>718</v>
      </c>
      <c r="L3975" t="s">
        <v>4870</v>
      </c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4205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4397</v>
      </c>
      <c r="C4004" s="38"/>
      <c r="D4004" s="38"/>
      <c r="F4004" s="178" t="s">
        <v>718</v>
      </c>
      <c r="G4004" t="s">
        <v>4611</v>
      </c>
      <c r="H4004" s="399"/>
      <c r="K4004" s="178" t="s">
        <v>717</v>
      </c>
      <c r="L4004" t="s">
        <v>4607</v>
      </c>
      <c r="M4004" s="399"/>
    </row>
    <row r="4005" spans="1:15" ht="15.75">
      <c r="A4005" s="3"/>
      <c r="K4005" s="178" t="s">
        <v>717</v>
      </c>
      <c r="L4005" t="s">
        <v>4612</v>
      </c>
      <c r="M4005" s="399"/>
    </row>
    <row r="4006" spans="1:15" ht="15.75">
      <c r="A4006" s="3"/>
      <c r="K4006" s="178" t="s">
        <v>717</v>
      </c>
      <c r="L4006" t="s">
        <v>4679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4774</v>
      </c>
    </row>
    <row r="4008" spans="1:15" ht="15.75">
      <c r="A4008" s="3"/>
      <c r="K4008" s="178" t="s">
        <v>717</v>
      </c>
      <c r="L4008" t="s">
        <v>4775</v>
      </c>
    </row>
    <row r="4009" spans="1:15" ht="15.75">
      <c r="A4009" s="3"/>
      <c r="K4009" s="178" t="s">
        <v>716</v>
      </c>
      <c r="L4009" t="s">
        <v>4766</v>
      </c>
    </row>
    <row r="4010" spans="1:15" ht="15.75">
      <c r="A4010" s="3"/>
      <c r="K4010" s="178" t="s">
        <v>716</v>
      </c>
      <c r="L4010" t="s">
        <v>4771</v>
      </c>
      <c r="M4010" s="38"/>
      <c r="N4010" s="38"/>
      <c r="O4010" s="38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4496</v>
      </c>
      <c r="K4034" s="178" t="s">
        <v>717</v>
      </c>
      <c r="L4034" t="s">
        <v>4311</v>
      </c>
    </row>
    <row r="4035" spans="1:15" ht="15.75">
      <c r="A4035" s="178" t="s">
        <v>716</v>
      </c>
      <c r="B4035" t="s">
        <v>4497</v>
      </c>
      <c r="K4035" s="178" t="s">
        <v>716</v>
      </c>
      <c r="L4035" t="s">
        <v>4294</v>
      </c>
    </row>
    <row r="4036" spans="1:15" ht="15.75">
      <c r="A4036" s="178" t="s">
        <v>717</v>
      </c>
      <c r="B4036" t="s">
        <v>4667</v>
      </c>
      <c r="K4036" s="178" t="s">
        <v>718</v>
      </c>
      <c r="L4036" t="s">
        <v>4310</v>
      </c>
    </row>
    <row r="4037" spans="1:15" ht="15.75">
      <c r="A4037" s="3"/>
      <c r="K4037" s="178" t="s">
        <v>716</v>
      </c>
      <c r="L4037" t="s">
        <v>4402</v>
      </c>
    </row>
    <row r="4038" spans="1:15" ht="15.75">
      <c r="A4038" s="3"/>
      <c r="K4038" s="178" t="s">
        <v>716</v>
      </c>
      <c r="L4038" t="s">
        <v>4413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4393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4463</v>
      </c>
    </row>
    <row r="4041" spans="1:15" ht="15.75">
      <c r="A4041" s="3"/>
      <c r="K4041" s="178" t="s">
        <v>716</v>
      </c>
      <c r="L4041" t="s">
        <v>4546</v>
      </c>
    </row>
    <row r="4042" spans="1:15" ht="15.75">
      <c r="A4042" s="3"/>
      <c r="K4042" s="178" t="s">
        <v>717</v>
      </c>
      <c r="L4042" t="s">
        <v>4553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4458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4876</v>
      </c>
      <c r="K4094" s="178" t="s">
        <v>717</v>
      </c>
      <c r="L4094" t="s">
        <v>4783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4398</v>
      </c>
      <c r="C4124" s="38"/>
      <c r="D4124" s="38"/>
      <c r="E4124" s="38"/>
      <c r="K4124" s="178" t="s">
        <v>716</v>
      </c>
      <c r="L4124" t="s">
        <v>4456</v>
      </c>
      <c r="M4124" s="38"/>
      <c r="N4124" s="38"/>
    </row>
    <row r="4125" spans="1:14" ht="15.75">
      <c r="A4125" s="3"/>
      <c r="K4125" s="178" t="s">
        <v>717</v>
      </c>
      <c r="L4125" t="s">
        <v>4680</v>
      </c>
      <c r="M4125" s="38"/>
      <c r="N4125" s="25"/>
    </row>
    <row r="4126" spans="1:14" ht="15.75">
      <c r="A4126" s="3"/>
      <c r="K4126" s="178" t="s">
        <v>716</v>
      </c>
      <c r="L4126" t="s">
        <v>4826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4401</v>
      </c>
      <c r="K4154" s="178" t="s">
        <v>718</v>
      </c>
      <c r="L4154" t="s">
        <v>4770</v>
      </c>
      <c r="M4154" s="399"/>
    </row>
    <row r="4155" spans="1:15" ht="15.75">
      <c r="A4155" s="3"/>
      <c r="K4155" s="178" t="s">
        <v>717</v>
      </c>
      <c r="L4155" t="s">
        <v>4780</v>
      </c>
      <c r="M4155" s="38"/>
      <c r="N4155" s="38"/>
      <c r="O4155" s="38"/>
    </row>
    <row r="4156" spans="1:15">
      <c r="A4156" s="3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112" workbookViewId="0">
      <pane xSplit="1" topLeftCell="K1" activePane="topRight" state="frozen"/>
      <selection pane="topRight" activeCell="T104" sqref="T104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4751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4828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4829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3633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3644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4216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2725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R698"/>
  <sheetViews>
    <sheetView zoomScale="80" zoomScaleNormal="80" workbookViewId="0">
      <selection activeCell="A486" sqref="A486:XFD517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3987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3988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3989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3990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3991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3992</v>
      </c>
      <c r="R6" s="470"/>
      <c r="S6" s="470"/>
      <c r="T6" s="470"/>
      <c r="U6" s="470"/>
      <c r="V6" s="470"/>
      <c r="W6" s="470"/>
      <c r="X6" s="470"/>
      <c r="Y6" s="472" t="s">
        <v>3993</v>
      </c>
    </row>
    <row r="7" spans="1:25" ht="15.75">
      <c r="A7" s="486" t="s">
        <v>3994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3995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3996</v>
      </c>
      <c r="R8" s="470"/>
      <c r="S8" s="470"/>
      <c r="T8" s="470"/>
      <c r="U8" s="470"/>
      <c r="V8" s="470"/>
      <c r="W8" s="470"/>
      <c r="X8" s="470"/>
      <c r="Y8" s="472" t="s">
        <v>3997</v>
      </c>
    </row>
    <row r="9" spans="1:25" ht="15.75">
      <c r="A9" s="486" t="s">
        <v>3998</v>
      </c>
      <c r="B9" s="470"/>
      <c r="C9" s="470"/>
      <c r="D9" s="471"/>
      <c r="E9" s="470"/>
      <c r="F9" s="470"/>
      <c r="G9" s="470"/>
      <c r="H9" s="470"/>
      <c r="I9" s="472" t="s">
        <v>3999</v>
      </c>
      <c r="J9" s="470"/>
      <c r="K9" s="470"/>
      <c r="L9" s="470"/>
      <c r="M9" s="470"/>
      <c r="N9" s="470"/>
      <c r="O9" s="470"/>
      <c r="P9" s="470"/>
      <c r="Q9" s="472" t="s">
        <v>4000</v>
      </c>
      <c r="R9" s="470"/>
      <c r="S9" s="470"/>
      <c r="T9" s="470"/>
      <c r="U9" s="470"/>
      <c r="V9" s="470"/>
      <c r="W9" s="470"/>
      <c r="X9" s="470"/>
      <c r="Y9" s="472" t="s">
        <v>4001</v>
      </c>
    </row>
    <row r="10" spans="1:25" ht="15.75">
      <c r="A10" s="486" t="s">
        <v>4002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4003</v>
      </c>
      <c r="R10" s="470"/>
      <c r="S10" s="470"/>
      <c r="T10" s="470"/>
      <c r="U10" s="470"/>
      <c r="V10" s="470"/>
      <c r="W10" s="470"/>
      <c r="X10" s="470"/>
      <c r="Y10" s="472" t="s">
        <v>4004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4005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4006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4007</v>
      </c>
      <c r="J13" s="470"/>
      <c r="K13" s="470"/>
      <c r="L13" s="470"/>
      <c r="M13" s="470"/>
      <c r="N13" s="470"/>
      <c r="O13" s="470"/>
      <c r="P13" s="470"/>
      <c r="Q13" s="472" t="s">
        <v>4008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4009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4010</v>
      </c>
      <c r="J15" s="470"/>
      <c r="K15" s="470"/>
      <c r="L15" s="470"/>
      <c r="M15" s="470"/>
      <c r="N15" s="470"/>
      <c r="O15" s="470"/>
      <c r="P15" s="470"/>
      <c r="Q15" s="472" t="s">
        <v>4011</v>
      </c>
      <c r="R15" s="470"/>
      <c r="S15" s="470"/>
      <c r="T15" s="470"/>
      <c r="U15" s="470"/>
      <c r="V15" s="470"/>
      <c r="W15" s="470"/>
      <c r="X15" s="470"/>
      <c r="Y15" s="472" t="s">
        <v>4012</v>
      </c>
    </row>
    <row r="16" spans="1:25" ht="15.75">
      <c r="A16" s="486" t="s">
        <v>4013</v>
      </c>
      <c r="B16" s="470"/>
      <c r="C16" s="470"/>
      <c r="D16" s="470"/>
      <c r="E16" s="470"/>
      <c r="F16" s="470"/>
      <c r="G16" s="470"/>
      <c r="H16" s="470"/>
      <c r="I16" s="472" t="s">
        <v>4014</v>
      </c>
      <c r="J16" s="470"/>
      <c r="K16" s="470"/>
      <c r="L16" s="470"/>
      <c r="M16" s="470"/>
      <c r="N16" s="470"/>
      <c r="O16" s="470"/>
      <c r="P16" s="470"/>
      <c r="Q16" s="472" t="s">
        <v>4015</v>
      </c>
      <c r="R16" s="470"/>
      <c r="S16" s="470"/>
      <c r="T16" s="470"/>
      <c r="U16" s="470"/>
      <c r="V16" s="470"/>
      <c r="W16" s="470"/>
      <c r="X16" s="470"/>
      <c r="Y16" s="472" t="s">
        <v>4016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4017</v>
      </c>
      <c r="J17" s="470"/>
      <c r="K17" s="470"/>
      <c r="L17" s="470"/>
      <c r="M17" s="470"/>
      <c r="N17" s="470"/>
      <c r="O17" s="470"/>
      <c r="P17" s="470"/>
      <c r="Q17" s="472" t="s">
        <v>4018</v>
      </c>
      <c r="R17" s="470"/>
      <c r="S17" s="470"/>
      <c r="T17" s="470"/>
      <c r="U17" s="470"/>
      <c r="V17" s="470"/>
      <c r="W17" s="470"/>
      <c r="X17" s="470"/>
      <c r="Y17" s="472" t="s">
        <v>4019</v>
      </c>
    </row>
    <row r="18" spans="1:25" ht="15.75">
      <c r="A18" s="486" t="s">
        <v>4020</v>
      </c>
      <c r="B18" s="470"/>
      <c r="C18" s="470"/>
      <c r="D18" s="470"/>
      <c r="E18" s="470"/>
      <c r="F18" s="470"/>
      <c r="G18" s="470"/>
      <c r="H18" s="470"/>
      <c r="I18" s="472" t="s">
        <v>4021</v>
      </c>
      <c r="J18" s="470"/>
      <c r="K18" s="470"/>
      <c r="L18" s="470"/>
      <c r="M18" s="470"/>
      <c r="N18" s="470"/>
      <c r="O18" s="470"/>
      <c r="P18" s="470"/>
      <c r="Q18" s="472" t="s">
        <v>4022</v>
      </c>
      <c r="R18" s="470"/>
      <c r="S18" s="470"/>
      <c r="T18" s="470"/>
      <c r="U18" s="470"/>
      <c r="V18" s="470"/>
      <c r="W18" s="470"/>
      <c r="X18" s="470"/>
      <c r="Y18" s="472" t="s">
        <v>4023</v>
      </c>
    </row>
    <row r="19" spans="1:25" ht="15.75">
      <c r="A19" s="486" t="s">
        <v>4024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4025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4026</v>
      </c>
      <c r="J20" s="470"/>
      <c r="K20" s="470"/>
      <c r="L20" s="470"/>
      <c r="M20" s="470"/>
      <c r="N20" s="470"/>
      <c r="O20" s="470"/>
      <c r="P20" s="470"/>
      <c r="Q20" s="472" t="s">
        <v>4027</v>
      </c>
      <c r="R20" s="470"/>
      <c r="S20" s="470"/>
      <c r="T20" s="470"/>
      <c r="U20" s="470"/>
      <c r="V20" s="470"/>
      <c r="W20" s="470"/>
      <c r="X20" s="470"/>
      <c r="Y20" s="472" t="s">
        <v>4028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4029</v>
      </c>
      <c r="J21" s="470"/>
      <c r="K21" s="470"/>
      <c r="L21" s="470"/>
      <c r="M21" s="470"/>
      <c r="N21" s="470"/>
      <c r="O21" s="470"/>
      <c r="P21" s="470"/>
      <c r="Q21" s="472" t="s">
        <v>4030</v>
      </c>
      <c r="R21" s="470"/>
      <c r="S21" s="470"/>
      <c r="T21" s="470"/>
      <c r="U21" s="470"/>
      <c r="V21" s="470"/>
      <c r="W21" s="470"/>
      <c r="X21" s="470"/>
      <c r="Y21" s="472" t="s">
        <v>4031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4032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4033</v>
      </c>
      <c r="R23" s="470"/>
      <c r="S23" s="470"/>
      <c r="T23" s="470"/>
      <c r="U23" s="470"/>
      <c r="V23" s="470"/>
      <c r="W23" s="470"/>
      <c r="X23" s="470"/>
      <c r="Y23" s="472" t="s">
        <v>4034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4035</v>
      </c>
      <c r="J24" s="470"/>
      <c r="K24" s="470"/>
      <c r="L24" s="470"/>
      <c r="M24" s="470"/>
      <c r="N24" s="470"/>
      <c r="O24" s="470"/>
      <c r="P24" s="470"/>
      <c r="Q24" s="472" t="s">
        <v>4036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4037</v>
      </c>
      <c r="B25" s="470"/>
      <c r="C25" s="470"/>
      <c r="D25" s="470"/>
      <c r="E25" s="470"/>
      <c r="F25" s="470"/>
      <c r="G25" s="470"/>
      <c r="H25" s="470"/>
      <c r="I25" s="472" t="s">
        <v>4038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4039</v>
      </c>
    </row>
    <row r="26" spans="1:25" ht="15.75">
      <c r="A26" s="486" t="s">
        <v>4040</v>
      </c>
      <c r="B26" s="470"/>
      <c r="C26" s="470"/>
      <c r="D26" s="470"/>
      <c r="E26" s="470"/>
      <c r="F26" s="470"/>
      <c r="G26" s="470"/>
      <c r="H26" s="470"/>
      <c r="I26" s="472" t="s">
        <v>4041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4042</v>
      </c>
    </row>
    <row r="27" spans="1:25" ht="15.75">
      <c r="A27" s="486" t="s">
        <v>4043</v>
      </c>
      <c r="B27" s="470"/>
      <c r="C27" s="470"/>
      <c r="D27" s="470"/>
      <c r="E27" s="470"/>
      <c r="F27" s="470"/>
      <c r="G27" s="470"/>
      <c r="H27" s="470"/>
      <c r="I27" s="472" t="s">
        <v>4044</v>
      </c>
      <c r="J27" s="470"/>
      <c r="K27" s="470"/>
      <c r="L27" s="470"/>
      <c r="M27" s="470"/>
      <c r="N27" s="470"/>
      <c r="O27" s="470"/>
      <c r="P27" s="470"/>
      <c r="Q27" s="472" t="s">
        <v>4045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4046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4047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4048</v>
      </c>
      <c r="R29" s="470"/>
      <c r="S29" s="470"/>
      <c r="T29" s="470"/>
      <c r="U29" s="470"/>
      <c r="V29" s="470"/>
      <c r="W29" s="470"/>
      <c r="X29" s="470"/>
      <c r="Y29" s="472" t="s">
        <v>4049</v>
      </c>
    </row>
    <row r="30" spans="1:25" ht="15.75">
      <c r="A30" s="486" t="s">
        <v>4050</v>
      </c>
      <c r="B30" s="470"/>
      <c r="C30" s="470"/>
      <c r="D30" s="470"/>
      <c r="E30" s="470"/>
      <c r="F30" s="470"/>
      <c r="G30" s="470"/>
      <c r="H30" s="470"/>
      <c r="I30" s="472" t="s">
        <v>4051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4052</v>
      </c>
    </row>
    <row r="31" spans="1:25" ht="15.75">
      <c r="A31" s="486" t="s">
        <v>4053</v>
      </c>
      <c r="B31" s="470"/>
      <c r="C31" s="470"/>
      <c r="D31" s="470"/>
      <c r="E31" s="470"/>
      <c r="F31" s="470"/>
      <c r="G31" s="470"/>
      <c r="H31" s="470"/>
      <c r="I31" s="472" t="s">
        <v>4054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4055</v>
      </c>
      <c r="R31" s="470"/>
      <c r="S31" s="470"/>
      <c r="T31" s="470"/>
      <c r="U31" s="470"/>
      <c r="V31" s="470"/>
      <c r="W31" s="470"/>
      <c r="X31" s="470"/>
      <c r="Y31" s="472" t="s">
        <v>4056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4057</v>
      </c>
    </row>
    <row r="33" spans="1:29" ht="15.75">
      <c r="A33" s="486" t="s">
        <v>4058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4059</v>
      </c>
      <c r="R33" s="470"/>
      <c r="S33" s="470"/>
      <c r="T33" s="470"/>
      <c r="U33" s="470"/>
      <c r="V33" s="470"/>
      <c r="W33" s="470"/>
      <c r="X33" s="470"/>
      <c r="Y33" s="472" t="s">
        <v>4060</v>
      </c>
      <c r="Z33" s="472"/>
      <c r="AA33" s="470"/>
      <c r="AB33" s="470"/>
      <c r="AC33" s="470"/>
    </row>
    <row r="34" spans="1:29" ht="15.75">
      <c r="A34" s="486" t="s">
        <v>4061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4062</v>
      </c>
      <c r="R34" s="470"/>
      <c r="S34" s="470"/>
      <c r="T34" s="470"/>
      <c r="U34" s="470"/>
      <c r="V34" s="470"/>
      <c r="W34" s="470"/>
      <c r="X34" s="470"/>
      <c r="Y34" s="472" t="s">
        <v>4063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4064</v>
      </c>
      <c r="R35" s="470"/>
      <c r="S35" s="470"/>
      <c r="T35" s="470"/>
      <c r="U35" s="470"/>
      <c r="V35" s="470"/>
      <c r="W35" s="470"/>
      <c r="X35" s="470"/>
      <c r="Y35" s="472" t="s">
        <v>4065</v>
      </c>
      <c r="Z35" s="472"/>
      <c r="AA35" s="470"/>
      <c r="AB35" s="470"/>
      <c r="AC35" s="470"/>
    </row>
    <row r="36" spans="1:29" ht="15.75">
      <c r="A36" s="486" t="s">
        <v>4066</v>
      </c>
      <c r="B36" s="470"/>
      <c r="C36" s="470"/>
      <c r="D36" s="470"/>
      <c r="E36" s="470"/>
      <c r="F36" s="470"/>
      <c r="G36" s="470"/>
      <c r="H36" s="470"/>
      <c r="I36" s="472" t="s">
        <v>4067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4068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4069</v>
      </c>
      <c r="J37" s="470"/>
      <c r="K37" s="470"/>
      <c r="L37" s="470"/>
      <c r="M37" s="470"/>
      <c r="N37" s="470"/>
      <c r="O37" s="470"/>
      <c r="P37" s="470"/>
      <c r="Q37" s="472" t="s">
        <v>4070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4074</v>
      </c>
      <c r="H44" s="110" t="s">
        <v>4075</v>
      </c>
      <c r="P44" s="477" t="s">
        <v>4076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4082</v>
      </c>
      <c r="H47" s="244" t="s">
        <v>4217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0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0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0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0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0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0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0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0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0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0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0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0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0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0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4161</v>
      </c>
    </row>
    <row r="81" spans="1:1" s="244" customFormat="1" ht="15">
      <c r="A81" s="491" t="s">
        <v>4162</v>
      </c>
    </row>
    <row r="82" spans="1:1" s="244" customFormat="1" ht="15">
      <c r="A82" s="491" t="s">
        <v>4163</v>
      </c>
    </row>
    <row r="83" spans="1:1" s="244" customFormat="1" ht="15">
      <c r="A83" s="201" t="s">
        <v>4164</v>
      </c>
    </row>
    <row r="84" spans="1:1" s="244" customFormat="1" ht="15">
      <c r="A84" s="491" t="s">
        <v>4165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208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08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08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08" ht="15.75">
      <c r="A103" s="497" t="s">
        <v>4186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7" t="s">
        <v>4187</v>
      </c>
      <c r="AI103" s="28"/>
      <c r="AV103" s="497" t="s">
        <v>4186</v>
      </c>
      <c r="DJ103" s="497"/>
      <c r="DN103" s="10"/>
      <c r="DW103"/>
    </row>
    <row r="104" spans="1:208" s="507" customFormat="1" ht="26.25">
      <c r="A104" s="510" t="s">
        <v>3165</v>
      </c>
      <c r="M104" s="510" t="s">
        <v>198</v>
      </c>
      <c r="Y104" s="508" t="s">
        <v>4885</v>
      </c>
      <c r="AD104" s="512" t="s">
        <v>150</v>
      </c>
      <c r="AE104" s="509" t="s">
        <v>3027</v>
      </c>
      <c r="AH104" s="510" t="s">
        <v>199</v>
      </c>
      <c r="AK104" s="510" t="s">
        <v>4184</v>
      </c>
      <c r="AN104" s="510" t="s">
        <v>3302</v>
      </c>
      <c r="AQ104" s="510" t="s">
        <v>4185</v>
      </c>
      <c r="AV104" s="508" t="s">
        <v>4174</v>
      </c>
      <c r="AZ104" s="521"/>
      <c r="BB104" s="506" t="s">
        <v>4175</v>
      </c>
      <c r="BH104" s="510" t="s">
        <v>4176</v>
      </c>
      <c r="BN104" s="510" t="s">
        <v>4177</v>
      </c>
      <c r="BO104" s="463"/>
      <c r="BP104" s="463"/>
      <c r="BQ104" s="463"/>
      <c r="BR104" s="463"/>
      <c r="BT104" s="510" t="s">
        <v>737</v>
      </c>
      <c r="BZ104" s="510" t="s">
        <v>4178</v>
      </c>
      <c r="CF104" s="510" t="s">
        <v>4179</v>
      </c>
      <c r="CL104" s="510" t="s">
        <v>3024</v>
      </c>
      <c r="CR104" s="510" t="s">
        <v>4466</v>
      </c>
      <c r="CX104" s="510" t="s">
        <v>186</v>
      </c>
      <c r="DD104" s="510" t="s">
        <v>175</v>
      </c>
      <c r="DJ104" s="510" t="s">
        <v>3025</v>
      </c>
      <c r="DP104" s="510" t="s">
        <v>4180</v>
      </c>
      <c r="DV104" s="510" t="s">
        <v>4181</v>
      </c>
      <c r="EB104" s="510" t="s">
        <v>188</v>
      </c>
      <c r="EH104" s="510" t="s">
        <v>4182</v>
      </c>
      <c r="EN104" s="510" t="s">
        <v>3026</v>
      </c>
      <c r="ET104" s="510" t="s">
        <v>2265</v>
      </c>
      <c r="EZ104" s="510" t="s">
        <v>190</v>
      </c>
      <c r="FF104" s="510" t="s">
        <v>3163</v>
      </c>
      <c r="FL104" s="510" t="s">
        <v>3164</v>
      </c>
      <c r="FR104" s="510" t="s">
        <v>4183</v>
      </c>
      <c r="FX104" s="510" t="s">
        <v>193</v>
      </c>
      <c r="GD104" s="510" t="s">
        <v>3207</v>
      </c>
      <c r="GJ104" s="510" t="s">
        <v>194</v>
      </c>
      <c r="GP104" s="510" t="s">
        <v>176</v>
      </c>
      <c r="GV104" s="510" t="s">
        <v>196</v>
      </c>
    </row>
    <row r="105" spans="1:208" s="481" customFormat="1" ht="16.5">
      <c r="A105" s="479" t="s">
        <v>3636</v>
      </c>
      <c r="D105" s="241">
        <f>'Punten per wedstrijd'!K214</f>
        <v>517.20000000000005</v>
      </c>
      <c r="E105" s="513">
        <v>3</v>
      </c>
      <c r="G105" s="479" t="s">
        <v>2732</v>
      </c>
      <c r="J105" s="241">
        <f>'Punten per wedstrijd'!K200</f>
        <v>344.20000000000005</v>
      </c>
      <c r="K105" s="513">
        <v>3</v>
      </c>
      <c r="M105" s="479" t="s">
        <v>682</v>
      </c>
      <c r="P105" s="246">
        <f>'Punten per wedstrijd'!R90</f>
        <v>54.300000000000004</v>
      </c>
      <c r="Q105" s="56">
        <v>0</v>
      </c>
      <c r="S105" s="479" t="s">
        <v>651</v>
      </c>
      <c r="V105" s="246">
        <f>'Punten per wedstrijd'!R89</f>
        <v>0</v>
      </c>
      <c r="W105" s="56">
        <v>0</v>
      </c>
      <c r="Y105" s="516" t="s">
        <v>0</v>
      </c>
      <c r="Z105" s="522" t="s">
        <v>3020</v>
      </c>
      <c r="AD105" s="523">
        <f>$AR$410</f>
        <v>59</v>
      </c>
      <c r="AE105" s="577">
        <f>$E$410</f>
        <v>9965.8000000000011</v>
      </c>
      <c r="AH105" s="479" t="s">
        <v>2708</v>
      </c>
      <c r="AI105" s="470"/>
      <c r="AJ105" s="470"/>
      <c r="AK105" s="479" t="s">
        <v>3640</v>
      </c>
      <c r="AL105" s="470"/>
      <c r="AM105" s="470"/>
      <c r="AN105" s="479" t="s">
        <v>31</v>
      </c>
      <c r="AO105" s="470"/>
      <c r="AP105" s="470"/>
      <c r="AQ105" s="479" t="s">
        <v>3640</v>
      </c>
      <c r="AT105" s="470"/>
      <c r="AV105" s="549" t="s">
        <v>668</v>
      </c>
      <c r="AW105" s="390"/>
      <c r="AX105" s="390"/>
      <c r="AY105" s="241">
        <v>248.6</v>
      </c>
      <c r="AZ105" s="513">
        <v>0</v>
      </c>
      <c r="BB105" s="515" t="s">
        <v>15</v>
      </c>
      <c r="BC105" s="211"/>
      <c r="BE105" s="241">
        <v>127.5</v>
      </c>
      <c r="BF105" s="513">
        <v>1</v>
      </c>
      <c r="BH105" s="517" t="s">
        <v>633</v>
      </c>
      <c r="BK105" s="528">
        <v>68.900000000000006</v>
      </c>
      <c r="BL105" s="513">
        <v>1</v>
      </c>
      <c r="BN105" s="517" t="s">
        <v>1658</v>
      </c>
      <c r="BQ105" s="241">
        <v>137.6</v>
      </c>
      <c r="BR105" s="513">
        <v>3</v>
      </c>
      <c r="BT105" s="517" t="s">
        <v>31</v>
      </c>
      <c r="BW105" s="241">
        <v>760.7</v>
      </c>
      <c r="BX105" s="513">
        <v>3</v>
      </c>
      <c r="BZ105" s="517" t="s">
        <v>633</v>
      </c>
      <c r="CC105" s="241">
        <v>14.2</v>
      </c>
      <c r="CD105" s="513">
        <v>0</v>
      </c>
      <c r="CF105" s="517" t="s">
        <v>3647</v>
      </c>
      <c r="CI105" s="241">
        <v>20.799999999999997</v>
      </c>
      <c r="CJ105" s="513">
        <v>0</v>
      </c>
      <c r="CL105" s="517" t="s">
        <v>2717</v>
      </c>
      <c r="CO105" s="241">
        <v>446</v>
      </c>
      <c r="CP105" s="513">
        <v>3</v>
      </c>
      <c r="CR105" s="517" t="s">
        <v>3636</v>
      </c>
      <c r="CU105" s="241">
        <v>135.5</v>
      </c>
      <c r="CV105" s="513">
        <v>0</v>
      </c>
      <c r="CX105" s="517" t="s">
        <v>1665</v>
      </c>
      <c r="DA105" s="241">
        <v>375</v>
      </c>
      <c r="DB105" s="513">
        <v>1</v>
      </c>
      <c r="DD105" s="517" t="s">
        <v>142</v>
      </c>
      <c r="DG105" s="241">
        <v>388.5</v>
      </c>
      <c r="DH105" s="513">
        <v>1</v>
      </c>
      <c r="DJ105" s="517" t="s">
        <v>2732</v>
      </c>
      <c r="DM105" s="246">
        <v>521.29999999999995</v>
      </c>
      <c r="DN105" s="56">
        <v>3</v>
      </c>
      <c r="DP105" s="517" t="s">
        <v>667</v>
      </c>
      <c r="DS105" s="241">
        <v>57.4</v>
      </c>
      <c r="DT105" s="513">
        <v>1</v>
      </c>
      <c r="DV105" s="517" t="s">
        <v>31</v>
      </c>
      <c r="DY105" s="246">
        <v>28.5</v>
      </c>
      <c r="DZ105" s="56">
        <v>3</v>
      </c>
      <c r="EB105" s="517" t="s">
        <v>21</v>
      </c>
      <c r="EE105" s="246">
        <v>424.6</v>
      </c>
      <c r="EF105" s="56">
        <v>0</v>
      </c>
      <c r="EH105" s="517" t="s">
        <v>668</v>
      </c>
      <c r="EI105" s="390"/>
      <c r="EJ105" s="390"/>
      <c r="EK105" s="241">
        <v>282.2</v>
      </c>
      <c r="EL105" s="513">
        <v>0</v>
      </c>
      <c r="EM105" s="390"/>
      <c r="EN105" s="517" t="s">
        <v>651</v>
      </c>
      <c r="EO105" s="390"/>
      <c r="EP105" s="390"/>
      <c r="EQ105" s="246">
        <v>52.5</v>
      </c>
      <c r="ER105" s="56">
        <v>3</v>
      </c>
      <c r="ES105" s="390"/>
      <c r="ET105" s="517" t="s">
        <v>668</v>
      </c>
      <c r="EU105" s="390"/>
      <c r="EV105" s="390"/>
      <c r="EW105" s="246">
        <v>161.1</v>
      </c>
      <c r="EX105" s="56">
        <v>0</v>
      </c>
      <c r="EY105" s="390"/>
      <c r="EZ105" s="517" t="s">
        <v>3636</v>
      </c>
      <c r="FA105" s="390"/>
      <c r="FB105" s="390"/>
      <c r="FC105" s="246">
        <v>116.3</v>
      </c>
      <c r="FD105" s="56">
        <v>3</v>
      </c>
      <c r="FF105" s="517" t="s">
        <v>1344</v>
      </c>
      <c r="FI105" s="241">
        <v>128.90000000000003</v>
      </c>
      <c r="FJ105" s="513">
        <v>0</v>
      </c>
      <c r="FL105" s="517" t="s">
        <v>2727</v>
      </c>
      <c r="FO105" s="246">
        <v>858.09999999999991</v>
      </c>
      <c r="FP105" s="56">
        <v>3</v>
      </c>
      <c r="FR105" s="517" t="s">
        <v>633</v>
      </c>
      <c r="FU105" s="241">
        <v>176.20000000000002</v>
      </c>
      <c r="FV105" s="513">
        <v>3</v>
      </c>
      <c r="FX105" s="517" t="s">
        <v>142</v>
      </c>
      <c r="GA105" s="246">
        <v>613.6</v>
      </c>
      <c r="GB105" s="56">
        <v>1</v>
      </c>
      <c r="GD105" s="517" t="s">
        <v>155</v>
      </c>
      <c r="GG105" s="241">
        <v>48.3</v>
      </c>
      <c r="GH105" s="513">
        <v>3</v>
      </c>
      <c r="GJ105" s="517" t="s">
        <v>3644</v>
      </c>
      <c r="GM105" s="246">
        <v>569.5</v>
      </c>
      <c r="GN105" s="56">
        <v>3</v>
      </c>
      <c r="GP105" s="517" t="s">
        <v>21</v>
      </c>
      <c r="GS105" s="241">
        <v>558.09999999999991</v>
      </c>
      <c r="GT105" s="513">
        <v>3</v>
      </c>
      <c r="GV105" s="517" t="s">
        <v>3644</v>
      </c>
      <c r="GY105" s="246">
        <v>580.5</v>
      </c>
      <c r="GZ105" s="56">
        <v>3</v>
      </c>
    </row>
    <row r="106" spans="1:208" s="481" customFormat="1" ht="16.5">
      <c r="A106" s="479" t="s">
        <v>2727</v>
      </c>
      <c r="D106" s="241">
        <f>'Punten per wedstrijd'!K268</f>
        <v>393.19999999999993</v>
      </c>
      <c r="E106" s="513">
        <v>0</v>
      </c>
      <c r="G106" s="479" t="s">
        <v>2710</v>
      </c>
      <c r="J106" s="241">
        <f>'Punten per wedstrijd'!K271</f>
        <v>201</v>
      </c>
      <c r="K106" s="513">
        <v>0</v>
      </c>
      <c r="M106" s="479" t="s">
        <v>3625</v>
      </c>
      <c r="P106" s="246">
        <f>'Punten per wedstrijd'!R27</f>
        <v>82.5</v>
      </c>
      <c r="Q106" s="56">
        <v>3</v>
      </c>
      <c r="S106" s="479" t="s">
        <v>3636</v>
      </c>
      <c r="V106" s="246">
        <f>'Punten per wedstrijd'!R74</f>
        <v>105.4</v>
      </c>
      <c r="W106" s="56">
        <v>3</v>
      </c>
      <c r="Y106" s="516" t="s">
        <v>2</v>
      </c>
      <c r="Z106" s="522" t="s">
        <v>2271</v>
      </c>
      <c r="AD106" s="523">
        <f>$AR$421</f>
        <v>58</v>
      </c>
      <c r="AE106" s="577">
        <f>$E$421</f>
        <v>9902.8999999999978</v>
      </c>
      <c r="AH106" s="479" t="s">
        <v>155</v>
      </c>
      <c r="AI106" s="470"/>
      <c r="AJ106" s="470"/>
      <c r="AK106" s="479" t="s">
        <v>3625</v>
      </c>
      <c r="AL106" s="470"/>
      <c r="AM106" s="470"/>
      <c r="AN106" s="479" t="s">
        <v>668</v>
      </c>
      <c r="AO106" s="470"/>
      <c r="AP106" s="470"/>
      <c r="AQ106" s="479" t="s">
        <v>2732</v>
      </c>
      <c r="AT106" s="470"/>
      <c r="AV106" s="549" t="s">
        <v>1344</v>
      </c>
      <c r="AW106" s="390"/>
      <c r="AX106" s="390"/>
      <c r="AY106" s="241">
        <v>313.49999999999994</v>
      </c>
      <c r="AZ106" s="513">
        <v>3</v>
      </c>
      <c r="BB106" s="515" t="s">
        <v>142</v>
      </c>
      <c r="BC106" s="211"/>
      <c r="BE106" s="241">
        <v>154.79999999999998</v>
      </c>
      <c r="BF106" s="513">
        <v>2</v>
      </c>
      <c r="BH106" s="517" t="s">
        <v>2732</v>
      </c>
      <c r="BK106" s="528">
        <v>74.3</v>
      </c>
      <c r="BL106" s="513">
        <v>2</v>
      </c>
      <c r="BN106" s="517" t="s">
        <v>1343</v>
      </c>
      <c r="BQ106" s="241">
        <v>76.8</v>
      </c>
      <c r="BR106" s="513">
        <v>0</v>
      </c>
      <c r="BT106" s="517" t="s">
        <v>3643</v>
      </c>
      <c r="BW106" s="241">
        <v>442.45</v>
      </c>
      <c r="BX106" s="513">
        <v>0</v>
      </c>
      <c r="BZ106" s="517" t="s">
        <v>1349</v>
      </c>
      <c r="CC106" s="241">
        <v>243</v>
      </c>
      <c r="CD106" s="513">
        <v>3</v>
      </c>
      <c r="CF106" s="517" t="s">
        <v>3640</v>
      </c>
      <c r="CI106" s="241">
        <v>39.800000000000004</v>
      </c>
      <c r="CJ106" s="513">
        <v>3</v>
      </c>
      <c r="CL106" s="517" t="s">
        <v>1349</v>
      </c>
      <c r="CO106" s="241">
        <v>257.5</v>
      </c>
      <c r="CP106" s="513">
        <v>0</v>
      </c>
      <c r="CR106" s="517" t="s">
        <v>2717</v>
      </c>
      <c r="CU106" s="241">
        <v>185.70000000000002</v>
      </c>
      <c r="CV106" s="513">
        <v>3</v>
      </c>
      <c r="CX106" s="517" t="s">
        <v>3636</v>
      </c>
      <c r="DA106" s="241">
        <v>381</v>
      </c>
      <c r="DB106" s="513">
        <v>2</v>
      </c>
      <c r="DD106" s="517" t="s">
        <v>2717</v>
      </c>
      <c r="DG106" s="241">
        <v>414.90000000000003</v>
      </c>
      <c r="DH106" s="513">
        <v>2</v>
      </c>
      <c r="DJ106" s="517" t="s">
        <v>3646</v>
      </c>
      <c r="DM106" s="246">
        <v>182.20000000000002</v>
      </c>
      <c r="DN106" s="56">
        <v>0</v>
      </c>
      <c r="DP106" s="517" t="s">
        <v>3646</v>
      </c>
      <c r="DS106" s="241">
        <v>70.599999999999994</v>
      </c>
      <c r="DT106" s="513">
        <v>2</v>
      </c>
      <c r="DV106" s="517" t="s">
        <v>142</v>
      </c>
      <c r="DY106" s="246">
        <v>16.5</v>
      </c>
      <c r="DZ106" s="56">
        <v>0</v>
      </c>
      <c r="EB106" s="517" t="s">
        <v>3643</v>
      </c>
      <c r="EE106" s="246">
        <v>565.15</v>
      </c>
      <c r="EF106" s="56">
        <v>3</v>
      </c>
      <c r="EH106" s="517" t="s">
        <v>651</v>
      </c>
      <c r="EI106" s="390"/>
      <c r="EJ106" s="390"/>
      <c r="EK106" s="241">
        <v>921.80000000000007</v>
      </c>
      <c r="EL106" s="513">
        <v>3</v>
      </c>
      <c r="EM106" s="390"/>
      <c r="EN106" s="517" t="s">
        <v>31</v>
      </c>
      <c r="EO106" s="390"/>
      <c r="EP106" s="390"/>
      <c r="EQ106" s="246">
        <v>42</v>
      </c>
      <c r="ER106" s="56">
        <v>0</v>
      </c>
      <c r="ES106" s="390"/>
      <c r="ET106" s="517" t="s">
        <v>1658</v>
      </c>
      <c r="EU106" s="390"/>
      <c r="EV106" s="390"/>
      <c r="EW106" s="246">
        <v>456.09999999999997</v>
      </c>
      <c r="EX106" s="56">
        <v>3</v>
      </c>
      <c r="EY106" s="390"/>
      <c r="EZ106" s="517" t="s">
        <v>1667</v>
      </c>
      <c r="FA106" s="390"/>
      <c r="FB106" s="390"/>
      <c r="FC106" s="246">
        <v>77</v>
      </c>
      <c r="FD106" s="56">
        <v>0</v>
      </c>
      <c r="FF106" s="517" t="s">
        <v>1343</v>
      </c>
      <c r="FI106" s="241">
        <v>434.40000000000003</v>
      </c>
      <c r="FJ106" s="513">
        <v>3</v>
      </c>
      <c r="FL106" s="517" t="s">
        <v>3643</v>
      </c>
      <c r="FO106" s="246">
        <v>579</v>
      </c>
      <c r="FP106" s="56">
        <v>0</v>
      </c>
      <c r="FR106" s="517" t="s">
        <v>2200</v>
      </c>
      <c r="FU106" s="241">
        <v>35.299999999999997</v>
      </c>
      <c r="FV106" s="513">
        <v>0</v>
      </c>
      <c r="FX106" s="517" t="s">
        <v>667</v>
      </c>
      <c r="GA106" s="246">
        <v>633.6</v>
      </c>
      <c r="GB106" s="56">
        <v>2</v>
      </c>
      <c r="GD106" s="517" t="s">
        <v>633</v>
      </c>
      <c r="GG106" s="241">
        <v>6</v>
      </c>
      <c r="GH106" s="513">
        <v>0</v>
      </c>
      <c r="GJ106" s="517" t="s">
        <v>2708</v>
      </c>
      <c r="GM106" s="246">
        <v>432.4</v>
      </c>
      <c r="GN106" s="56">
        <v>0</v>
      </c>
      <c r="GP106" s="517" t="s">
        <v>2727</v>
      </c>
      <c r="GS106" s="241">
        <v>395.7</v>
      </c>
      <c r="GT106" s="513">
        <v>0</v>
      </c>
      <c r="GV106" s="517" t="s">
        <v>1657</v>
      </c>
      <c r="GY106" s="246">
        <v>289</v>
      </c>
      <c r="GZ106" s="56">
        <v>0</v>
      </c>
    </row>
    <row r="107" spans="1:208" s="481" customFormat="1" ht="16.5">
      <c r="A107" s="479"/>
      <c r="D107" s="241"/>
      <c r="E107" s="513"/>
      <c r="G107" s="479"/>
      <c r="J107" s="241"/>
      <c r="K107" s="513"/>
      <c r="M107" s="479"/>
      <c r="P107" s="246"/>
      <c r="Q107" s="56"/>
      <c r="S107" s="479"/>
      <c r="V107" s="246"/>
      <c r="W107" s="56"/>
      <c r="Y107" s="516" t="s">
        <v>3</v>
      </c>
      <c r="Z107" s="522" t="s">
        <v>3989</v>
      </c>
      <c r="AD107" s="523">
        <f>$AR$335</f>
        <v>58</v>
      </c>
      <c r="AE107" s="577">
        <f>$E$335</f>
        <v>9046.5000000000018</v>
      </c>
      <c r="AH107" s="479"/>
      <c r="AI107" s="470"/>
      <c r="AJ107" s="470"/>
      <c r="AK107" s="479"/>
      <c r="AL107" s="470"/>
      <c r="AM107" s="470"/>
      <c r="AN107" s="479"/>
      <c r="AO107" s="470"/>
      <c r="AP107" s="470"/>
      <c r="AQ107" s="479"/>
      <c r="AT107" s="470"/>
      <c r="AV107" s="549"/>
      <c r="AW107" s="390"/>
      <c r="AX107" s="390"/>
      <c r="AY107" s="241"/>
      <c r="AZ107" s="513"/>
      <c r="BB107" s="515"/>
      <c r="BC107" s="211"/>
      <c r="BE107" s="241"/>
      <c r="BF107" s="513"/>
      <c r="BH107" s="517"/>
      <c r="BK107" s="528"/>
      <c r="BL107" s="513"/>
      <c r="BN107" s="517"/>
      <c r="BQ107" s="241"/>
      <c r="BR107" s="513"/>
      <c r="BT107" s="517"/>
      <c r="BW107" s="241"/>
      <c r="BX107" s="513"/>
      <c r="BZ107" s="517"/>
      <c r="CC107" s="241"/>
      <c r="CD107" s="513"/>
      <c r="CF107" s="517"/>
      <c r="CI107" s="241"/>
      <c r="CJ107" s="513"/>
      <c r="CL107" s="517"/>
      <c r="CO107" s="241"/>
      <c r="CP107" s="513"/>
      <c r="CR107" s="517"/>
      <c r="CU107" s="241"/>
      <c r="CV107" s="513"/>
      <c r="CX107" s="517"/>
      <c r="DA107" s="241"/>
      <c r="DB107" s="513"/>
      <c r="DD107" s="517"/>
      <c r="DG107" s="241"/>
      <c r="DH107" s="513"/>
      <c r="DJ107" s="517"/>
      <c r="DM107" s="246"/>
      <c r="DN107" s="56"/>
      <c r="DP107" s="517"/>
      <c r="DS107" s="241"/>
      <c r="DT107" s="513"/>
      <c r="DV107" s="517"/>
      <c r="DY107" s="246"/>
      <c r="DZ107" s="56"/>
      <c r="EB107" s="517"/>
      <c r="EE107" s="246"/>
      <c r="EF107" s="56"/>
      <c r="EH107" s="517"/>
      <c r="EI107" s="390"/>
      <c r="EJ107" s="390"/>
      <c r="EK107" s="241"/>
      <c r="EL107" s="513"/>
      <c r="EM107" s="390"/>
      <c r="EN107" s="517"/>
      <c r="EO107" s="390"/>
      <c r="EP107" s="390"/>
      <c r="EQ107" s="246"/>
      <c r="ER107" s="56"/>
      <c r="ES107" s="390"/>
      <c r="ET107" s="517"/>
      <c r="EU107" s="390"/>
      <c r="EV107" s="390"/>
      <c r="EW107" s="246"/>
      <c r="EX107" s="56"/>
      <c r="EY107" s="390"/>
      <c r="EZ107" s="517"/>
      <c r="FA107" s="390"/>
      <c r="FB107" s="390"/>
      <c r="FC107" s="246"/>
      <c r="FD107" s="56"/>
      <c r="FF107" s="517"/>
      <c r="FI107" s="241"/>
      <c r="FJ107" s="513"/>
      <c r="FL107" s="517"/>
      <c r="FO107" s="246"/>
      <c r="FP107" s="56"/>
      <c r="FR107" s="517"/>
      <c r="FU107" s="241"/>
      <c r="FV107" s="513"/>
      <c r="FX107" s="517"/>
      <c r="GA107" s="246"/>
      <c r="GB107" s="56"/>
      <c r="GD107" s="517"/>
      <c r="GG107" s="241"/>
      <c r="GH107" s="513"/>
      <c r="GJ107" s="517"/>
      <c r="GM107" s="246"/>
      <c r="GN107" s="56"/>
      <c r="GP107" s="517"/>
      <c r="GS107" s="241"/>
      <c r="GT107" s="513"/>
      <c r="GV107" s="517"/>
      <c r="GY107" s="246"/>
      <c r="GZ107" s="56"/>
    </row>
    <row r="108" spans="1:208" s="481" customFormat="1" ht="16.5">
      <c r="A108" s="479" t="s">
        <v>3643</v>
      </c>
      <c r="D108" s="241">
        <f>'Punten per wedstrijd'!K252</f>
        <v>265.8</v>
      </c>
      <c r="E108" s="513">
        <v>0</v>
      </c>
      <c r="G108" s="479" t="s">
        <v>31</v>
      </c>
      <c r="J108" s="241">
        <f>'Punten per wedstrijd'!K254</f>
        <v>968.7</v>
      </c>
      <c r="K108" s="513">
        <v>3</v>
      </c>
      <c r="M108" s="479" t="s">
        <v>1658</v>
      </c>
      <c r="P108" s="246">
        <f>'Punten per wedstrijd'!R35</f>
        <v>38.5</v>
      </c>
      <c r="Q108" s="56">
        <v>0</v>
      </c>
      <c r="S108" s="479" t="s">
        <v>633</v>
      </c>
      <c r="V108" s="246">
        <f>'Punten per wedstrijd'!R34</f>
        <v>168</v>
      </c>
      <c r="W108" s="56">
        <v>3</v>
      </c>
      <c r="Y108" s="516" t="s">
        <v>5</v>
      </c>
      <c r="Z108" s="522" t="s">
        <v>4066</v>
      </c>
      <c r="AD108" s="523">
        <f>$AR$452</f>
        <v>55</v>
      </c>
      <c r="AE108" s="577">
        <f>$E$452</f>
        <v>10165.5</v>
      </c>
      <c r="AH108" s="479" t="s">
        <v>3636</v>
      </c>
      <c r="AI108" s="470"/>
      <c r="AJ108" s="470"/>
      <c r="AK108" s="479" t="s">
        <v>155</v>
      </c>
      <c r="AL108" s="470"/>
      <c r="AM108" s="470"/>
      <c r="AN108" s="479" t="s">
        <v>1344</v>
      </c>
      <c r="AO108" s="470"/>
      <c r="AP108" s="470"/>
      <c r="AQ108" s="479" t="s">
        <v>2710</v>
      </c>
      <c r="AT108" s="470"/>
      <c r="AV108" s="549" t="s">
        <v>21</v>
      </c>
      <c r="AW108" s="390"/>
      <c r="AX108" s="390"/>
      <c r="AY108" s="241">
        <v>557.20000000000005</v>
      </c>
      <c r="AZ108" s="513">
        <v>3</v>
      </c>
      <c r="BB108" s="515" t="s">
        <v>1657</v>
      </c>
      <c r="BC108" s="211"/>
      <c r="BE108" s="241">
        <v>41.2</v>
      </c>
      <c r="BF108" s="513">
        <v>0</v>
      </c>
      <c r="BH108" s="517" t="s">
        <v>2212</v>
      </c>
      <c r="BK108" s="528">
        <v>47.4</v>
      </c>
      <c r="BL108" s="513">
        <v>0</v>
      </c>
      <c r="BN108" s="517" t="s">
        <v>3625</v>
      </c>
      <c r="BQ108" s="241">
        <v>45.500000000000007</v>
      </c>
      <c r="BR108" s="513">
        <v>0</v>
      </c>
      <c r="BT108" s="517" t="s">
        <v>1349</v>
      </c>
      <c r="BW108" s="241">
        <v>611.20000000000005</v>
      </c>
      <c r="BX108" s="513">
        <v>1</v>
      </c>
      <c r="BZ108" s="517" t="s">
        <v>3643</v>
      </c>
      <c r="CC108" s="241">
        <v>118.5</v>
      </c>
      <c r="CD108" s="513">
        <v>0</v>
      </c>
      <c r="CF108" s="517" t="s">
        <v>667</v>
      </c>
      <c r="CI108" s="241">
        <v>47.599999999999994</v>
      </c>
      <c r="CJ108" s="513">
        <v>0</v>
      </c>
      <c r="CL108" s="517" t="s">
        <v>155</v>
      </c>
      <c r="CO108" s="241">
        <v>173</v>
      </c>
      <c r="CP108" s="513">
        <v>1</v>
      </c>
      <c r="CR108" s="517" t="s">
        <v>2212</v>
      </c>
      <c r="CU108" s="241">
        <v>131.80000000000001</v>
      </c>
      <c r="CV108" s="513">
        <v>3</v>
      </c>
      <c r="CX108" s="517" t="s">
        <v>2717</v>
      </c>
      <c r="DA108" s="241">
        <v>193.89999999999998</v>
      </c>
      <c r="DB108" s="513">
        <v>0</v>
      </c>
      <c r="DD108" s="517" t="s">
        <v>1349</v>
      </c>
      <c r="DG108" s="241">
        <v>336.6</v>
      </c>
      <c r="DH108" s="513">
        <v>0</v>
      </c>
      <c r="DJ108" s="517" t="s">
        <v>3644</v>
      </c>
      <c r="DM108" s="246">
        <v>627.6</v>
      </c>
      <c r="DN108" s="56">
        <v>0</v>
      </c>
      <c r="DP108" s="517" t="s">
        <v>2727</v>
      </c>
      <c r="DS108" s="241">
        <v>0</v>
      </c>
      <c r="DT108" s="513">
        <v>0</v>
      </c>
      <c r="DV108" s="517" t="s">
        <v>2732</v>
      </c>
      <c r="DY108" s="246">
        <v>58.3</v>
      </c>
      <c r="DZ108" s="56">
        <v>3</v>
      </c>
      <c r="EB108" s="517" t="s">
        <v>2196</v>
      </c>
      <c r="EE108" s="246">
        <v>399.59999999999997</v>
      </c>
      <c r="EF108" s="56">
        <v>0</v>
      </c>
      <c r="EH108" s="517" t="s">
        <v>3640</v>
      </c>
      <c r="EI108" s="390"/>
      <c r="EJ108" s="390"/>
      <c r="EK108" s="241">
        <v>169.9</v>
      </c>
      <c r="EL108" s="513">
        <v>0</v>
      </c>
      <c r="EM108" s="390"/>
      <c r="EN108" s="517" t="s">
        <v>682</v>
      </c>
      <c r="EO108" s="390"/>
      <c r="EP108" s="390"/>
      <c r="EQ108" s="246">
        <v>42</v>
      </c>
      <c r="ER108" s="56">
        <v>0</v>
      </c>
      <c r="ES108" s="390"/>
      <c r="ET108" s="517" t="s">
        <v>3625</v>
      </c>
      <c r="EU108" s="390"/>
      <c r="EV108" s="390"/>
      <c r="EW108" s="246">
        <v>586.20000000000005</v>
      </c>
      <c r="EX108" s="56">
        <v>3</v>
      </c>
      <c r="EY108" s="390"/>
      <c r="EZ108" s="517" t="s">
        <v>2212</v>
      </c>
      <c r="FA108" s="390"/>
      <c r="FB108" s="390"/>
      <c r="FC108" s="246">
        <v>420.7</v>
      </c>
      <c r="FD108" s="56">
        <v>3</v>
      </c>
      <c r="FF108" s="517" t="s">
        <v>1665</v>
      </c>
      <c r="FI108" s="241">
        <v>134.5</v>
      </c>
      <c r="FJ108" s="513">
        <v>1</v>
      </c>
      <c r="FL108" s="517" t="s">
        <v>3644</v>
      </c>
      <c r="FO108" s="246">
        <v>724.5</v>
      </c>
      <c r="FP108" s="56">
        <v>2</v>
      </c>
      <c r="FR108" s="517" t="s">
        <v>155</v>
      </c>
      <c r="FU108" s="241">
        <v>699.45</v>
      </c>
      <c r="FV108" s="513">
        <v>3</v>
      </c>
      <c r="FX108" s="517" t="s">
        <v>2196</v>
      </c>
      <c r="GA108" s="246">
        <v>351</v>
      </c>
      <c r="GB108" s="56">
        <v>0</v>
      </c>
      <c r="GD108" s="517" t="s">
        <v>2717</v>
      </c>
      <c r="GG108" s="241">
        <v>143.60000000000002</v>
      </c>
      <c r="GH108" s="513">
        <v>2</v>
      </c>
      <c r="GJ108" s="517" t="s">
        <v>2196</v>
      </c>
      <c r="GM108" s="246">
        <v>428.6</v>
      </c>
      <c r="GN108" s="56">
        <v>3</v>
      </c>
      <c r="GP108" s="517" t="s">
        <v>3625</v>
      </c>
      <c r="GS108" s="241">
        <v>357.70000000000005</v>
      </c>
      <c r="GT108" s="513">
        <v>0</v>
      </c>
      <c r="GV108" s="517" t="s">
        <v>2710</v>
      </c>
      <c r="GY108" s="246">
        <v>575.79999999999995</v>
      </c>
      <c r="GZ108" s="56">
        <v>3</v>
      </c>
    </row>
    <row r="109" spans="1:208" s="481" customFormat="1" ht="16.5">
      <c r="A109" s="479" t="s">
        <v>682</v>
      </c>
      <c r="D109" s="241">
        <f>'Punten per wedstrijd'!K230</f>
        <v>696.2</v>
      </c>
      <c r="E109" s="513">
        <v>3</v>
      </c>
      <c r="G109" s="479" t="s">
        <v>633</v>
      </c>
      <c r="J109" s="241">
        <f>'Punten per wedstrijd'!K174</f>
        <v>496.09999999999997</v>
      </c>
      <c r="K109" s="513">
        <v>0</v>
      </c>
      <c r="M109" s="479" t="s">
        <v>21</v>
      </c>
      <c r="P109" s="246">
        <f>'Punten per wedstrijd'!R65</f>
        <v>82.5</v>
      </c>
      <c r="Q109" s="56">
        <v>3</v>
      </c>
      <c r="S109" s="479" t="s">
        <v>2708</v>
      </c>
      <c r="V109" s="246">
        <f>'Punten per wedstrijd'!R91</f>
        <v>121.80000000000001</v>
      </c>
      <c r="W109" s="56">
        <v>0</v>
      </c>
      <c r="Y109" s="516" t="s">
        <v>7</v>
      </c>
      <c r="Z109" s="522" t="s">
        <v>1779</v>
      </c>
      <c r="AD109" s="523">
        <f>$AR$435</f>
        <v>53</v>
      </c>
      <c r="AE109" s="577">
        <f>$E$435</f>
        <v>11070.949999999999</v>
      </c>
      <c r="AH109" s="479" t="s">
        <v>1343</v>
      </c>
      <c r="AI109" s="470"/>
      <c r="AJ109" s="470"/>
      <c r="AK109" s="479" t="s">
        <v>1344</v>
      </c>
      <c r="AL109" s="470"/>
      <c r="AM109" s="470"/>
      <c r="AN109" s="479" t="s">
        <v>2717</v>
      </c>
      <c r="AO109" s="470"/>
      <c r="AP109" s="470"/>
      <c r="AQ109" s="479" t="s">
        <v>2212</v>
      </c>
      <c r="AT109" s="470"/>
      <c r="AV109" s="549" t="s">
        <v>3644</v>
      </c>
      <c r="AW109" s="390"/>
      <c r="AX109" s="390"/>
      <c r="AY109" s="241">
        <v>133</v>
      </c>
      <c r="AZ109" s="513">
        <v>0</v>
      </c>
      <c r="BB109" s="515" t="s">
        <v>668</v>
      </c>
      <c r="BC109" s="211"/>
      <c r="BE109" s="241">
        <v>203.5</v>
      </c>
      <c r="BF109" s="513">
        <v>3</v>
      </c>
      <c r="BH109" s="517" t="s">
        <v>682</v>
      </c>
      <c r="BK109" s="528">
        <v>124.69999999999999</v>
      </c>
      <c r="BL109" s="513">
        <v>3</v>
      </c>
      <c r="BN109" s="517" t="s">
        <v>1665</v>
      </c>
      <c r="BQ109" s="241">
        <v>78.599999999999994</v>
      </c>
      <c r="BR109" s="513">
        <v>3</v>
      </c>
      <c r="BT109" s="517" t="s">
        <v>2200</v>
      </c>
      <c r="BW109" s="241">
        <v>654.35</v>
      </c>
      <c r="BX109" s="513">
        <v>2</v>
      </c>
      <c r="BZ109" s="517" t="s">
        <v>2708</v>
      </c>
      <c r="CC109" s="241">
        <v>173.50000000000003</v>
      </c>
      <c r="CD109" s="513">
        <v>3</v>
      </c>
      <c r="CF109" s="517" t="s">
        <v>1665</v>
      </c>
      <c r="CI109" s="241">
        <v>81.7</v>
      </c>
      <c r="CJ109" s="513">
        <v>3</v>
      </c>
      <c r="CL109" s="517" t="s">
        <v>3636</v>
      </c>
      <c r="CO109" s="241">
        <v>176.29999999999998</v>
      </c>
      <c r="CP109" s="513">
        <v>2</v>
      </c>
      <c r="CR109" s="517" t="s">
        <v>155</v>
      </c>
      <c r="CU109" s="241">
        <v>87.6</v>
      </c>
      <c r="CV109" s="513">
        <v>0</v>
      </c>
      <c r="CX109" s="517" t="s">
        <v>2212</v>
      </c>
      <c r="DA109" s="241">
        <v>369.79999999999995</v>
      </c>
      <c r="DB109" s="513">
        <v>3</v>
      </c>
      <c r="DD109" s="517" t="s">
        <v>31</v>
      </c>
      <c r="DG109" s="241">
        <v>882.5</v>
      </c>
      <c r="DH109" s="513">
        <v>3</v>
      </c>
      <c r="DJ109" s="517" t="s">
        <v>15</v>
      </c>
      <c r="DM109" s="246">
        <v>798.00000000000011</v>
      </c>
      <c r="DN109" s="56">
        <v>3</v>
      </c>
      <c r="DP109" s="517" t="s">
        <v>2717</v>
      </c>
      <c r="DS109" s="241">
        <v>16.900000000000002</v>
      </c>
      <c r="DT109" s="513">
        <v>3</v>
      </c>
      <c r="DV109" s="517" t="s">
        <v>3625</v>
      </c>
      <c r="DY109" s="246">
        <v>26.1</v>
      </c>
      <c r="DZ109" s="56">
        <v>0</v>
      </c>
      <c r="EB109" s="517" t="s">
        <v>3644</v>
      </c>
      <c r="EE109" s="246">
        <v>736.25</v>
      </c>
      <c r="EF109" s="56">
        <v>3</v>
      </c>
      <c r="EH109" s="517" t="s">
        <v>3644</v>
      </c>
      <c r="EI109" s="390"/>
      <c r="EJ109" s="390"/>
      <c r="EK109" s="241">
        <v>476.20000000000005</v>
      </c>
      <c r="EL109" s="513">
        <v>3</v>
      </c>
      <c r="EM109" s="390"/>
      <c r="EN109" s="517" t="s">
        <v>2200</v>
      </c>
      <c r="EO109" s="390"/>
      <c r="EP109" s="390"/>
      <c r="EQ109" s="246">
        <v>141.5</v>
      </c>
      <c r="ER109" s="56">
        <v>3</v>
      </c>
      <c r="ES109" s="390"/>
      <c r="ET109" s="517" t="s">
        <v>3636</v>
      </c>
      <c r="EU109" s="390"/>
      <c r="EV109" s="390"/>
      <c r="EW109" s="246">
        <v>182.60000000000002</v>
      </c>
      <c r="EX109" s="56">
        <v>0</v>
      </c>
      <c r="EY109" s="390"/>
      <c r="EZ109" s="517" t="s">
        <v>3625</v>
      </c>
      <c r="FA109" s="390"/>
      <c r="FB109" s="390"/>
      <c r="FC109" s="246">
        <v>184.5</v>
      </c>
      <c r="FD109" s="56">
        <v>0</v>
      </c>
      <c r="FF109" s="517" t="s">
        <v>2715</v>
      </c>
      <c r="FI109" s="241">
        <v>154.30000000000001</v>
      </c>
      <c r="FJ109" s="513">
        <v>2</v>
      </c>
      <c r="FL109" s="517" t="s">
        <v>2717</v>
      </c>
      <c r="FO109" s="246">
        <v>582.1</v>
      </c>
      <c r="FP109" s="56">
        <v>1</v>
      </c>
      <c r="FR109" s="517" t="s">
        <v>2198</v>
      </c>
      <c r="FU109" s="241">
        <v>527</v>
      </c>
      <c r="FV109" s="513">
        <v>0</v>
      </c>
      <c r="FX109" s="517" t="s">
        <v>633</v>
      </c>
      <c r="GA109" s="246">
        <v>466.5</v>
      </c>
      <c r="GB109" s="56">
        <v>3</v>
      </c>
      <c r="GD109" s="517" t="s">
        <v>2200</v>
      </c>
      <c r="GG109" s="241">
        <v>118</v>
      </c>
      <c r="GH109" s="513">
        <v>1</v>
      </c>
      <c r="GJ109" s="517" t="s">
        <v>155</v>
      </c>
      <c r="GM109" s="246">
        <v>339</v>
      </c>
      <c r="GN109" s="56">
        <v>0</v>
      </c>
      <c r="GP109" s="517" t="s">
        <v>2710</v>
      </c>
      <c r="GS109" s="241">
        <v>614.79999999999995</v>
      </c>
      <c r="GT109" s="513">
        <v>3</v>
      </c>
      <c r="GV109" s="517" t="s">
        <v>1667</v>
      </c>
      <c r="GY109" s="246">
        <v>280.39999999999998</v>
      </c>
      <c r="GZ109" s="56">
        <v>0</v>
      </c>
    </row>
    <row r="110" spans="1:208" s="481" customFormat="1" ht="16.5">
      <c r="A110" s="479"/>
      <c r="D110" s="241"/>
      <c r="E110" s="513"/>
      <c r="G110" s="479"/>
      <c r="J110" s="241"/>
      <c r="K110" s="513"/>
      <c r="M110" s="479"/>
      <c r="P110" s="246"/>
      <c r="Q110" s="56"/>
      <c r="S110" s="479"/>
      <c r="V110" s="246"/>
      <c r="W110" s="56"/>
      <c r="Y110" s="516" t="s">
        <v>8</v>
      </c>
      <c r="Z110" s="522" t="s">
        <v>1787</v>
      </c>
      <c r="AD110" s="523">
        <f>$AR$455</f>
        <v>53</v>
      </c>
      <c r="AE110" s="577">
        <f>$E$455</f>
        <v>10417.849999999999</v>
      </c>
      <c r="AH110" s="479"/>
      <c r="AI110" s="470"/>
      <c r="AJ110" s="470"/>
      <c r="AK110" s="479"/>
      <c r="AL110" s="470"/>
      <c r="AM110" s="470"/>
      <c r="AN110" s="479"/>
      <c r="AO110" s="470"/>
      <c r="AP110" s="470"/>
      <c r="AQ110" s="479"/>
      <c r="AT110" s="470"/>
      <c r="AV110" s="549"/>
      <c r="AW110" s="390"/>
      <c r="AX110" s="390"/>
      <c r="AY110" s="241"/>
      <c r="AZ110" s="513"/>
      <c r="BB110" s="515"/>
      <c r="BC110" s="211"/>
      <c r="BE110" s="241"/>
      <c r="BF110" s="513"/>
      <c r="BH110" s="517"/>
      <c r="BK110" s="528"/>
      <c r="BL110" s="513"/>
      <c r="BN110" s="517"/>
      <c r="BQ110" s="241"/>
      <c r="BR110" s="513"/>
      <c r="BT110" s="517"/>
      <c r="BW110" s="241"/>
      <c r="BX110" s="513"/>
      <c r="BZ110" s="517"/>
      <c r="CC110" s="241"/>
      <c r="CD110" s="513"/>
      <c r="CF110" s="517"/>
      <c r="CI110" s="241"/>
      <c r="CJ110" s="513"/>
      <c r="CL110" s="517"/>
      <c r="CO110" s="241"/>
      <c r="CP110" s="513"/>
      <c r="CR110" s="517"/>
      <c r="CU110" s="241"/>
      <c r="CV110" s="513"/>
      <c r="CX110" s="517"/>
      <c r="DA110" s="241"/>
      <c r="DB110" s="513"/>
      <c r="DD110" s="517"/>
      <c r="DG110" s="241"/>
      <c r="DH110" s="513"/>
      <c r="DJ110" s="517"/>
      <c r="DM110" s="246"/>
      <c r="DN110" s="56"/>
      <c r="DP110" s="517"/>
      <c r="DS110" s="241"/>
      <c r="DT110" s="513"/>
      <c r="DV110" s="517"/>
      <c r="DY110" s="246"/>
      <c r="DZ110" s="56"/>
      <c r="EB110" s="517"/>
      <c r="EE110" s="246"/>
      <c r="EF110" s="56"/>
      <c r="EH110" s="517"/>
      <c r="EI110" s="390"/>
      <c r="EJ110" s="390"/>
      <c r="EK110" s="241"/>
      <c r="EL110" s="513"/>
      <c r="EM110" s="390"/>
      <c r="EN110" s="517"/>
      <c r="EO110" s="390"/>
      <c r="EP110" s="390"/>
      <c r="EQ110" s="246"/>
      <c r="ER110" s="56"/>
      <c r="ES110" s="390"/>
      <c r="ET110" s="517"/>
      <c r="EU110" s="390"/>
      <c r="EV110" s="390"/>
      <c r="EW110" s="246"/>
      <c r="EX110" s="56"/>
      <c r="EY110" s="390"/>
      <c r="EZ110" s="517"/>
      <c r="FA110" s="390"/>
      <c r="FB110" s="390"/>
      <c r="FC110" s="246"/>
      <c r="FD110" s="56"/>
      <c r="FF110" s="517"/>
      <c r="FI110" s="241"/>
      <c r="FJ110" s="513"/>
      <c r="FL110" s="517"/>
      <c r="FO110" s="246"/>
      <c r="FP110" s="56"/>
      <c r="FR110" s="517"/>
      <c r="FU110" s="241"/>
      <c r="FV110" s="513"/>
      <c r="FX110" s="517"/>
      <c r="GA110" s="246"/>
      <c r="GB110" s="56"/>
      <c r="GD110" s="517"/>
      <c r="GG110" s="241"/>
      <c r="GH110" s="513"/>
      <c r="GJ110" s="517"/>
      <c r="GM110" s="246"/>
      <c r="GN110" s="56"/>
      <c r="GP110" s="517"/>
      <c r="GS110" s="241"/>
      <c r="GT110" s="513"/>
      <c r="GV110" s="517"/>
      <c r="GY110" s="246"/>
      <c r="GZ110" s="56"/>
    </row>
    <row r="111" spans="1:208" s="481" customFormat="1" ht="16.5">
      <c r="A111" s="479" t="s">
        <v>1665</v>
      </c>
      <c r="D111" s="241">
        <f>'Punten per wedstrijd'!K164</f>
        <v>94.9</v>
      </c>
      <c r="E111" s="513">
        <v>0</v>
      </c>
      <c r="G111" s="479" t="s">
        <v>21</v>
      </c>
      <c r="J111" s="241">
        <f>'Punten per wedstrijd'!K205</f>
        <v>470.80000000000007</v>
      </c>
      <c r="K111" s="513">
        <v>2</v>
      </c>
      <c r="M111" s="479" t="s">
        <v>2710</v>
      </c>
      <c r="P111" s="246">
        <f>'Punten per wedstrijd'!R131</f>
        <v>147</v>
      </c>
      <c r="Q111" s="56">
        <v>3</v>
      </c>
      <c r="S111" s="479" t="s">
        <v>2715</v>
      </c>
      <c r="V111" s="246">
        <f>'Punten per wedstrijd'!R63</f>
        <v>0</v>
      </c>
      <c r="W111" s="56">
        <v>0</v>
      </c>
      <c r="Y111" s="516" t="s">
        <v>10</v>
      </c>
      <c r="Z111" s="522" t="s">
        <v>3002</v>
      </c>
      <c r="AD111" s="523">
        <f>$AR$381</f>
        <v>52</v>
      </c>
      <c r="AE111" s="577">
        <f>$E$381</f>
        <v>8306.2999999999993</v>
      </c>
      <c r="AH111" s="479" t="s">
        <v>2732</v>
      </c>
      <c r="AI111" s="470"/>
      <c r="AJ111" s="470"/>
      <c r="AK111" s="479" t="s">
        <v>2200</v>
      </c>
      <c r="AL111" s="470"/>
      <c r="AM111" s="470"/>
      <c r="AN111" s="479" t="s">
        <v>667</v>
      </c>
      <c r="AO111" s="470"/>
      <c r="AP111" s="470"/>
      <c r="AQ111" s="479" t="s">
        <v>2717</v>
      </c>
      <c r="AT111" s="470"/>
      <c r="AV111" s="549" t="s">
        <v>3636</v>
      </c>
      <c r="AW111" s="390"/>
      <c r="AX111" s="390"/>
      <c r="AY111" s="241">
        <v>330.1</v>
      </c>
      <c r="AZ111" s="513">
        <v>0</v>
      </c>
      <c r="BB111" s="515" t="s">
        <v>3640</v>
      </c>
      <c r="BC111" s="211"/>
      <c r="BE111" s="241">
        <v>58.5</v>
      </c>
      <c r="BF111" s="513">
        <v>0</v>
      </c>
      <c r="BH111" s="517" t="s">
        <v>155</v>
      </c>
      <c r="BK111" s="528">
        <v>219</v>
      </c>
      <c r="BL111" s="513">
        <v>3</v>
      </c>
      <c r="BN111" s="517" t="s">
        <v>2732</v>
      </c>
      <c r="BQ111" s="241">
        <v>78.900000000000006</v>
      </c>
      <c r="BR111" s="513">
        <v>1</v>
      </c>
      <c r="BT111" s="517" t="s">
        <v>21</v>
      </c>
      <c r="BW111" s="241">
        <v>640.90000000000009</v>
      </c>
      <c r="BX111" s="513">
        <v>3</v>
      </c>
      <c r="BZ111" s="517" t="s">
        <v>3625</v>
      </c>
      <c r="CC111" s="241">
        <v>97.299999999999983</v>
      </c>
      <c r="CD111" s="513">
        <v>0</v>
      </c>
      <c r="CF111" s="517" t="s">
        <v>2708</v>
      </c>
      <c r="CI111" s="241">
        <v>5.9</v>
      </c>
      <c r="CJ111" s="513">
        <v>0</v>
      </c>
      <c r="CL111" s="517" t="s">
        <v>3643</v>
      </c>
      <c r="CO111" s="241">
        <v>152</v>
      </c>
      <c r="CP111" s="513">
        <v>3</v>
      </c>
      <c r="CR111" s="517" t="s">
        <v>1343</v>
      </c>
      <c r="CU111" s="241">
        <v>101</v>
      </c>
      <c r="CV111" s="513">
        <v>3</v>
      </c>
      <c r="CX111" s="517" t="s">
        <v>3640</v>
      </c>
      <c r="DA111" s="241">
        <v>317.8</v>
      </c>
      <c r="DB111" s="513">
        <v>1</v>
      </c>
      <c r="DD111" s="517" t="s">
        <v>21</v>
      </c>
      <c r="DG111" s="241">
        <v>374.09999999999997</v>
      </c>
      <c r="DH111" s="513">
        <v>0</v>
      </c>
      <c r="DJ111" s="517" t="s">
        <v>2200</v>
      </c>
      <c r="DM111" s="246">
        <v>922.50000000000011</v>
      </c>
      <c r="DN111" s="56">
        <v>3</v>
      </c>
      <c r="DP111" s="517" t="s">
        <v>3647</v>
      </c>
      <c r="DS111" s="241">
        <v>16.900000000000002</v>
      </c>
      <c r="DT111" s="513">
        <v>0</v>
      </c>
      <c r="DV111" s="517" t="s">
        <v>3644</v>
      </c>
      <c r="DY111" s="246">
        <v>0</v>
      </c>
      <c r="DZ111" s="56">
        <v>0</v>
      </c>
      <c r="EB111" s="517" t="s">
        <v>1667</v>
      </c>
      <c r="EE111" s="246">
        <v>392.2</v>
      </c>
      <c r="EF111" s="56">
        <v>0</v>
      </c>
      <c r="EH111" s="517" t="s">
        <v>3643</v>
      </c>
      <c r="EI111" s="390"/>
      <c r="EJ111" s="390"/>
      <c r="EK111" s="241">
        <v>657.19999999999982</v>
      </c>
      <c r="EL111" s="513">
        <v>1</v>
      </c>
      <c r="EM111" s="390"/>
      <c r="EN111" s="517" t="s">
        <v>2212</v>
      </c>
      <c r="EO111" s="390"/>
      <c r="EP111" s="390"/>
      <c r="EQ111" s="246">
        <v>285.2</v>
      </c>
      <c r="ER111" s="56">
        <v>3</v>
      </c>
      <c r="ES111" s="390"/>
      <c r="ET111" s="517" t="s">
        <v>1667</v>
      </c>
      <c r="EU111" s="390"/>
      <c r="EV111" s="390"/>
      <c r="EW111" s="246">
        <v>362.3</v>
      </c>
      <c r="EX111" s="56">
        <v>1</v>
      </c>
      <c r="EY111" s="390"/>
      <c r="EZ111" s="517" t="s">
        <v>3640</v>
      </c>
      <c r="FA111" s="390"/>
      <c r="FB111" s="390"/>
      <c r="FC111" s="246">
        <v>458.7</v>
      </c>
      <c r="FD111" s="56">
        <v>3</v>
      </c>
      <c r="FF111" s="517" t="s">
        <v>668</v>
      </c>
      <c r="FI111" s="241">
        <v>238.8</v>
      </c>
      <c r="FJ111" s="513">
        <v>0</v>
      </c>
      <c r="FL111" s="517" t="s">
        <v>1658</v>
      </c>
      <c r="FO111" s="246">
        <v>721.9</v>
      </c>
      <c r="FP111" s="56">
        <v>3</v>
      </c>
      <c r="FR111" s="517" t="s">
        <v>2717</v>
      </c>
      <c r="FU111" s="241">
        <v>443.09999999999997</v>
      </c>
      <c r="FV111" s="513">
        <v>3</v>
      </c>
      <c r="FX111" s="517" t="s">
        <v>651</v>
      </c>
      <c r="GA111" s="246">
        <v>581.5</v>
      </c>
      <c r="GB111" s="56">
        <v>0</v>
      </c>
      <c r="GD111" s="517" t="s">
        <v>31</v>
      </c>
      <c r="GG111" s="241">
        <v>64.599999999999994</v>
      </c>
      <c r="GH111" s="513">
        <v>0</v>
      </c>
      <c r="GJ111" s="517" t="s">
        <v>2198</v>
      </c>
      <c r="GM111" s="246">
        <v>426</v>
      </c>
      <c r="GN111" s="56">
        <v>1</v>
      </c>
      <c r="GP111" s="517" t="s">
        <v>1344</v>
      </c>
      <c r="GS111" s="241">
        <v>407.40000000000003</v>
      </c>
      <c r="GT111" s="513">
        <v>2</v>
      </c>
      <c r="GV111" s="517" t="s">
        <v>1658</v>
      </c>
      <c r="GY111" s="246">
        <v>281.2</v>
      </c>
      <c r="GZ111" s="56">
        <v>1</v>
      </c>
    </row>
    <row r="112" spans="1:208" s="481" customFormat="1" ht="16.5">
      <c r="A112" s="479" t="s">
        <v>2717</v>
      </c>
      <c r="D112" s="241">
        <f>'Punten per wedstrijd'!K154</f>
        <v>408.40000000000003</v>
      </c>
      <c r="E112" s="513">
        <v>3</v>
      </c>
      <c r="G112" s="479" t="s">
        <v>1343</v>
      </c>
      <c r="J112" s="241">
        <f>'Punten per wedstrijd'!K223</f>
        <v>457.9</v>
      </c>
      <c r="K112" s="513">
        <v>1</v>
      </c>
      <c r="M112" s="479" t="s">
        <v>667</v>
      </c>
      <c r="P112" s="246">
        <f>'Punten per wedstrijd'!R75</f>
        <v>0</v>
      </c>
      <c r="Q112" s="56">
        <v>0</v>
      </c>
      <c r="S112" s="479" t="s">
        <v>1667</v>
      </c>
      <c r="V112" s="246">
        <f>'Punten per wedstrijd'!R68</f>
        <v>217</v>
      </c>
      <c r="W112" s="56">
        <v>3</v>
      </c>
      <c r="Y112" s="518" t="s">
        <v>12</v>
      </c>
      <c r="Z112" s="541" t="s">
        <v>4002</v>
      </c>
      <c r="AA112" s="538"/>
      <c r="AB112" s="538"/>
      <c r="AC112" s="538"/>
      <c r="AD112" s="542">
        <f>$AR$354</f>
        <v>50</v>
      </c>
      <c r="AE112" s="579">
        <f>$E$354</f>
        <v>9457.7999999999993</v>
      </c>
      <c r="AH112" s="479" t="s">
        <v>2715</v>
      </c>
      <c r="AI112" s="470"/>
      <c r="AJ112" s="470"/>
      <c r="AK112" s="479" t="s">
        <v>3646</v>
      </c>
      <c r="AL112" s="470"/>
      <c r="AM112" s="470"/>
      <c r="AN112" s="479" t="s">
        <v>682</v>
      </c>
      <c r="AO112" s="470"/>
      <c r="AP112" s="470"/>
      <c r="AQ112" s="479" t="s">
        <v>1657</v>
      </c>
      <c r="AT112" s="470"/>
      <c r="AV112" s="549" t="s">
        <v>2715</v>
      </c>
      <c r="AW112" s="390"/>
      <c r="AX112" s="390"/>
      <c r="AY112" s="241">
        <v>509.8</v>
      </c>
      <c r="AZ112" s="513">
        <v>3</v>
      </c>
      <c r="BB112" s="515" t="s">
        <v>21</v>
      </c>
      <c r="BC112" s="211"/>
      <c r="BE112" s="241">
        <v>113.2</v>
      </c>
      <c r="BF112" s="513">
        <v>3</v>
      </c>
      <c r="BH112" s="517" t="s">
        <v>1667</v>
      </c>
      <c r="BK112" s="528">
        <v>101.7</v>
      </c>
      <c r="BL112" s="513">
        <v>0</v>
      </c>
      <c r="BN112" s="517" t="s">
        <v>155</v>
      </c>
      <c r="BQ112" s="241">
        <v>80.900000000000006</v>
      </c>
      <c r="BR112" s="513">
        <v>2</v>
      </c>
      <c r="BT112" s="517" t="s">
        <v>633</v>
      </c>
      <c r="BW112" s="241">
        <v>278.40000000000003</v>
      </c>
      <c r="BX112" s="513">
        <v>0</v>
      </c>
      <c r="BZ112" s="517" t="s">
        <v>31</v>
      </c>
      <c r="CC112" s="241">
        <v>176.20000000000002</v>
      </c>
      <c r="CD112" s="513">
        <v>3</v>
      </c>
      <c r="CF112" s="517" t="s">
        <v>3625</v>
      </c>
      <c r="CI112" s="241">
        <v>113.4</v>
      </c>
      <c r="CJ112" s="513">
        <v>3</v>
      </c>
      <c r="CL112" s="517" t="s">
        <v>1657</v>
      </c>
      <c r="CO112" s="241">
        <v>52.5</v>
      </c>
      <c r="CP112" s="513">
        <v>0</v>
      </c>
      <c r="CR112" s="517" t="s">
        <v>3644</v>
      </c>
      <c r="CU112" s="241">
        <v>48.099999999999994</v>
      </c>
      <c r="CV112" s="513">
        <v>0</v>
      </c>
      <c r="CX112" s="517" t="s">
        <v>1343</v>
      </c>
      <c r="DA112" s="241">
        <v>331.6</v>
      </c>
      <c r="DB112" s="513">
        <v>2</v>
      </c>
      <c r="DD112" s="517" t="s">
        <v>2708</v>
      </c>
      <c r="DG112" s="241">
        <v>600</v>
      </c>
      <c r="DH112" s="513">
        <v>3</v>
      </c>
      <c r="DJ112" s="517" t="s">
        <v>1343</v>
      </c>
      <c r="DM112" s="246">
        <v>604.39999999999986</v>
      </c>
      <c r="DN112" s="56">
        <v>0</v>
      </c>
      <c r="DP112" s="517" t="s">
        <v>1665</v>
      </c>
      <c r="DS112" s="241">
        <v>22.5</v>
      </c>
      <c r="DT112" s="513">
        <v>3</v>
      </c>
      <c r="DV112" s="517" t="s">
        <v>682</v>
      </c>
      <c r="DY112" s="246">
        <v>6.5</v>
      </c>
      <c r="DZ112" s="56">
        <v>3</v>
      </c>
      <c r="EB112" s="517" t="s">
        <v>2732</v>
      </c>
      <c r="EE112" s="246">
        <v>518.1</v>
      </c>
      <c r="EF112" s="56">
        <v>3</v>
      </c>
      <c r="EH112" s="517" t="s">
        <v>1349</v>
      </c>
      <c r="EI112" s="390"/>
      <c r="EJ112" s="390"/>
      <c r="EK112" s="241">
        <v>748.40000000000009</v>
      </c>
      <c r="EL112" s="513">
        <v>2</v>
      </c>
      <c r="EM112" s="390"/>
      <c r="EN112" s="517" t="s">
        <v>3646</v>
      </c>
      <c r="EO112" s="390"/>
      <c r="EP112" s="390"/>
      <c r="EQ112" s="246">
        <v>111.10000000000001</v>
      </c>
      <c r="ER112" s="56">
        <v>0</v>
      </c>
      <c r="ES112" s="390"/>
      <c r="ET112" s="517" t="s">
        <v>1349</v>
      </c>
      <c r="EU112" s="390"/>
      <c r="EV112" s="390"/>
      <c r="EW112" s="246">
        <v>446.9</v>
      </c>
      <c r="EX112" s="56">
        <v>2</v>
      </c>
      <c r="EY112" s="390"/>
      <c r="EZ112" s="517" t="s">
        <v>2200</v>
      </c>
      <c r="FA112" s="390"/>
      <c r="FB112" s="390"/>
      <c r="FC112" s="246">
        <v>321.5</v>
      </c>
      <c r="FD112" s="56">
        <v>0</v>
      </c>
      <c r="FF112" s="517" t="s">
        <v>15</v>
      </c>
      <c r="FI112" s="241">
        <v>440.8</v>
      </c>
      <c r="FJ112" s="513">
        <v>3</v>
      </c>
      <c r="FL112" s="517" t="s">
        <v>1344</v>
      </c>
      <c r="FO112" s="246">
        <v>478.3</v>
      </c>
      <c r="FP112" s="56">
        <v>0</v>
      </c>
      <c r="FR112" s="517" t="s">
        <v>3640</v>
      </c>
      <c r="FU112" s="241">
        <v>205.79999999999998</v>
      </c>
      <c r="FV112" s="513">
        <v>0</v>
      </c>
      <c r="FX112" s="517" t="s">
        <v>3625</v>
      </c>
      <c r="GA112" s="246">
        <v>764.90000000000009</v>
      </c>
      <c r="GB112" s="56">
        <v>3</v>
      </c>
      <c r="GD112" s="517" t="s">
        <v>3644</v>
      </c>
      <c r="GG112" s="241">
        <v>150.5</v>
      </c>
      <c r="GH112" s="513">
        <v>3</v>
      </c>
      <c r="GJ112" s="517" t="s">
        <v>668</v>
      </c>
      <c r="GM112" s="246">
        <v>494.5</v>
      </c>
      <c r="GN112" s="56">
        <v>2</v>
      </c>
      <c r="GP112" s="517" t="s">
        <v>3644</v>
      </c>
      <c r="GS112" s="241">
        <v>373</v>
      </c>
      <c r="GT112" s="513">
        <v>1</v>
      </c>
      <c r="GV112" s="517" t="s">
        <v>2732</v>
      </c>
      <c r="GY112" s="246">
        <v>346.1</v>
      </c>
      <c r="GZ112" s="56">
        <v>2</v>
      </c>
    </row>
    <row r="113" spans="1:220" s="481" customFormat="1" ht="16.5">
      <c r="A113" s="479"/>
      <c r="D113" s="241"/>
      <c r="E113" s="513"/>
      <c r="G113" s="479"/>
      <c r="J113" s="241"/>
      <c r="K113" s="513"/>
      <c r="M113" s="479"/>
      <c r="P113" s="246"/>
      <c r="Q113" s="56"/>
      <c r="S113" s="479"/>
      <c r="V113" s="246"/>
      <c r="W113" s="56"/>
      <c r="Y113" s="516" t="s">
        <v>14</v>
      </c>
      <c r="Z113" s="569" t="s">
        <v>4013</v>
      </c>
      <c r="AA113" s="570"/>
      <c r="AB113" s="570"/>
      <c r="AC113" s="570"/>
      <c r="AD113" s="571">
        <f>$AR$384</f>
        <v>50</v>
      </c>
      <c r="AE113" s="578">
        <f>$E$384</f>
        <v>8820</v>
      </c>
      <c r="AH113" s="479"/>
      <c r="AI113" s="470"/>
      <c r="AJ113" s="470"/>
      <c r="AK113" s="479"/>
      <c r="AL113" s="470"/>
      <c r="AM113" s="470"/>
      <c r="AN113" s="479"/>
      <c r="AO113" s="470"/>
      <c r="AP113" s="470"/>
      <c r="AQ113" s="479"/>
      <c r="AT113" s="470"/>
      <c r="AV113" s="549"/>
      <c r="AW113" s="390"/>
      <c r="AX113" s="390"/>
      <c r="AY113" s="241"/>
      <c r="AZ113" s="513"/>
      <c r="BB113" s="515"/>
      <c r="BC113" s="211"/>
      <c r="BE113" s="241"/>
      <c r="BF113" s="513"/>
      <c r="BH113" s="517"/>
      <c r="BK113" s="528"/>
      <c r="BL113" s="513"/>
      <c r="BN113" s="517"/>
      <c r="BQ113" s="241"/>
      <c r="BR113" s="513"/>
      <c r="BT113" s="517"/>
      <c r="BW113" s="241"/>
      <c r="BX113" s="513"/>
      <c r="BZ113" s="517"/>
      <c r="CC113" s="241"/>
      <c r="CD113" s="513"/>
      <c r="CF113" s="517"/>
      <c r="CI113" s="241"/>
      <c r="CJ113" s="513"/>
      <c r="CL113" s="517"/>
      <c r="CO113" s="241"/>
      <c r="CP113" s="513"/>
      <c r="CR113" s="517"/>
      <c r="CU113" s="241"/>
      <c r="CV113" s="513"/>
      <c r="CX113" s="517"/>
      <c r="DA113" s="241"/>
      <c r="DB113" s="513"/>
      <c r="DD113" s="517"/>
      <c r="DG113" s="241"/>
      <c r="DH113" s="513"/>
      <c r="DJ113" s="517"/>
      <c r="DM113" s="246"/>
      <c r="DN113" s="56"/>
      <c r="DP113" s="517"/>
      <c r="DS113" s="241"/>
      <c r="DT113" s="513"/>
      <c r="DV113" s="517"/>
      <c r="DY113" s="246"/>
      <c r="DZ113" s="56"/>
      <c r="EB113" s="517"/>
      <c r="EE113" s="246"/>
      <c r="EF113" s="56"/>
      <c r="EH113" s="517"/>
      <c r="EI113" s="390"/>
      <c r="EJ113" s="390"/>
      <c r="EK113" s="241"/>
      <c r="EL113" s="513"/>
      <c r="EM113" s="390"/>
      <c r="EN113" s="517"/>
      <c r="EO113" s="390"/>
      <c r="EP113" s="390"/>
      <c r="EQ113" s="246"/>
      <c r="ER113" s="56"/>
      <c r="ES113" s="390"/>
      <c r="ET113" s="517"/>
      <c r="EU113" s="390"/>
      <c r="EV113" s="390"/>
      <c r="EW113" s="246"/>
      <c r="EX113" s="56"/>
      <c r="EY113" s="390"/>
      <c r="EZ113" s="517"/>
      <c r="FA113" s="390"/>
      <c r="FB113" s="390"/>
      <c r="FC113" s="246"/>
      <c r="FD113" s="56"/>
      <c r="FF113" s="517"/>
      <c r="FI113" s="241"/>
      <c r="FJ113" s="513"/>
      <c r="FL113" s="517"/>
      <c r="FO113" s="246"/>
      <c r="FP113" s="56"/>
      <c r="FR113" s="517"/>
      <c r="FU113" s="241"/>
      <c r="FV113" s="513"/>
      <c r="FX113" s="517"/>
      <c r="GA113" s="246"/>
      <c r="GB113" s="56"/>
      <c r="GD113" s="517"/>
      <c r="GG113" s="241"/>
      <c r="GH113" s="513"/>
      <c r="GJ113" s="517"/>
      <c r="GM113" s="246"/>
      <c r="GN113" s="56"/>
      <c r="GP113" s="517"/>
      <c r="GS113" s="241"/>
      <c r="GT113" s="513"/>
      <c r="GV113" s="517"/>
      <c r="GY113" s="246"/>
      <c r="GZ113" s="56"/>
    </row>
    <row r="114" spans="1:220" s="481" customFormat="1" ht="16.5">
      <c r="A114" s="479" t="s">
        <v>667</v>
      </c>
      <c r="D114" s="241">
        <f>'Punten per wedstrijd'!K215</f>
        <v>799.49999999999989</v>
      </c>
      <c r="E114" s="513">
        <v>3</v>
      </c>
      <c r="G114" s="479" t="s">
        <v>3646</v>
      </c>
      <c r="J114" s="241">
        <f>'Punten per wedstrijd'!K263</f>
        <v>196.3</v>
      </c>
      <c r="K114" s="513">
        <v>0</v>
      </c>
      <c r="M114" s="479" t="s">
        <v>2200</v>
      </c>
      <c r="P114" s="246">
        <f>'Punten per wedstrijd'!R56</f>
        <v>11.700000000000001</v>
      </c>
      <c r="Q114" s="56">
        <v>3</v>
      </c>
      <c r="S114" s="479" t="s">
        <v>2196</v>
      </c>
      <c r="V114" s="246">
        <f>'Punten per wedstrijd'!R22</f>
        <v>0</v>
      </c>
      <c r="W114" s="56">
        <v>0</v>
      </c>
      <c r="Y114" s="516" t="s">
        <v>16</v>
      </c>
      <c r="Z114" s="522" t="s">
        <v>3014</v>
      </c>
      <c r="AD114" s="523">
        <f>$AR$396</f>
        <v>49</v>
      </c>
      <c r="AE114" s="577">
        <f>$E$396</f>
        <v>10348.900000000001</v>
      </c>
      <c r="AH114" s="479" t="s">
        <v>21</v>
      </c>
      <c r="AI114" s="470"/>
      <c r="AJ114" s="470"/>
      <c r="AK114" s="479" t="s">
        <v>2198</v>
      </c>
      <c r="AL114" s="470"/>
      <c r="AM114" s="470"/>
      <c r="AN114" s="479" t="s">
        <v>3646</v>
      </c>
      <c r="AO114" s="470"/>
      <c r="AP114" s="470"/>
      <c r="AQ114" s="479" t="s">
        <v>15</v>
      </c>
      <c r="AT114" s="470"/>
      <c r="AV114" s="549" t="s">
        <v>2196</v>
      </c>
      <c r="AW114" s="390"/>
      <c r="AX114" s="390"/>
      <c r="AY114" s="241">
        <v>299.30000000000007</v>
      </c>
      <c r="AZ114" s="513">
        <v>0</v>
      </c>
      <c r="BB114" s="515" t="s">
        <v>2708</v>
      </c>
      <c r="BC114" s="211"/>
      <c r="BE114" s="241">
        <v>180.2</v>
      </c>
      <c r="BF114" s="513">
        <v>2</v>
      </c>
      <c r="BH114" s="517" t="s">
        <v>2717</v>
      </c>
      <c r="BK114" s="528">
        <v>107.1</v>
      </c>
      <c r="BL114" s="513">
        <v>3</v>
      </c>
      <c r="BN114" s="517" t="s">
        <v>15</v>
      </c>
      <c r="BQ114" s="241">
        <v>29</v>
      </c>
      <c r="BR114" s="513">
        <v>0</v>
      </c>
      <c r="BT114" s="517" t="s">
        <v>667</v>
      </c>
      <c r="BW114" s="241">
        <v>611.25</v>
      </c>
      <c r="BX114" s="513">
        <v>0</v>
      </c>
      <c r="BZ114" s="517" t="s">
        <v>1657</v>
      </c>
      <c r="CC114" s="241">
        <v>69.900000000000006</v>
      </c>
      <c r="CD114" s="513">
        <v>1</v>
      </c>
      <c r="CF114" s="517" t="s">
        <v>1343</v>
      </c>
      <c r="CI114" s="241">
        <v>19.599999999999998</v>
      </c>
      <c r="CJ114" s="513">
        <v>0</v>
      </c>
      <c r="CL114" s="517" t="s">
        <v>633</v>
      </c>
      <c r="CO114" s="241">
        <v>118.99999999999999</v>
      </c>
      <c r="CP114" s="513">
        <v>0</v>
      </c>
      <c r="CR114" s="517" t="s">
        <v>651</v>
      </c>
      <c r="CU114" s="241">
        <v>129.19999999999999</v>
      </c>
      <c r="CV114" s="513">
        <v>1</v>
      </c>
      <c r="CX114" s="517" t="s">
        <v>2200</v>
      </c>
      <c r="DA114" s="241">
        <v>495.70000000000005</v>
      </c>
      <c r="DB114" s="513">
        <v>3</v>
      </c>
      <c r="DD114" s="517" t="s">
        <v>651</v>
      </c>
      <c r="DG114" s="241">
        <v>385.4</v>
      </c>
      <c r="DH114" s="513">
        <v>1</v>
      </c>
      <c r="DJ114" s="517" t="s">
        <v>2708</v>
      </c>
      <c r="DM114" s="246">
        <v>730.9</v>
      </c>
      <c r="DN114" s="56">
        <v>1</v>
      </c>
      <c r="DP114" s="517" t="s">
        <v>15</v>
      </c>
      <c r="DS114" s="241">
        <v>0</v>
      </c>
      <c r="DT114" s="513">
        <v>1</v>
      </c>
      <c r="DV114" s="517" t="s">
        <v>3643</v>
      </c>
      <c r="DY114" s="246">
        <v>27.500000000000004</v>
      </c>
      <c r="DZ114" s="56">
        <v>2</v>
      </c>
      <c r="EB114" s="517" t="s">
        <v>682</v>
      </c>
      <c r="EE114" s="246">
        <v>392.5</v>
      </c>
      <c r="EF114" s="56">
        <v>0</v>
      </c>
      <c r="EH114" s="517" t="s">
        <v>1344</v>
      </c>
      <c r="EI114" s="390"/>
      <c r="EJ114" s="390"/>
      <c r="EK114" s="241">
        <v>1023</v>
      </c>
      <c r="EL114" s="513">
        <v>2</v>
      </c>
      <c r="EM114" s="390"/>
      <c r="EN114" s="517" t="s">
        <v>2710</v>
      </c>
      <c r="EO114" s="390"/>
      <c r="EP114" s="390"/>
      <c r="EQ114" s="246">
        <v>45.5</v>
      </c>
      <c r="ER114" s="56">
        <v>0</v>
      </c>
      <c r="ES114" s="390"/>
      <c r="ET114" s="517" t="s">
        <v>2198</v>
      </c>
      <c r="EU114" s="390"/>
      <c r="EV114" s="390"/>
      <c r="EW114" s="246">
        <v>41.099999999999994</v>
      </c>
      <c r="EX114" s="56">
        <v>0</v>
      </c>
      <c r="EY114" s="390"/>
      <c r="EZ114" s="517" t="s">
        <v>142</v>
      </c>
      <c r="FA114" s="390"/>
      <c r="FB114" s="390"/>
      <c r="FC114" s="246">
        <v>129.30000000000001</v>
      </c>
      <c r="FD114" s="56">
        <v>0</v>
      </c>
      <c r="FF114" s="517" t="s">
        <v>2717</v>
      </c>
      <c r="FI114" s="241">
        <v>392.1</v>
      </c>
      <c r="FJ114" s="513">
        <v>3</v>
      </c>
      <c r="FL114" s="517" t="s">
        <v>1343</v>
      </c>
      <c r="FO114" s="246">
        <v>624.5</v>
      </c>
      <c r="FP114" s="56">
        <v>3</v>
      </c>
      <c r="FR114" s="517" t="s">
        <v>1665</v>
      </c>
      <c r="FU114" s="241">
        <v>119.1</v>
      </c>
      <c r="FV114" s="513">
        <v>0</v>
      </c>
      <c r="FX114" s="517" t="s">
        <v>682</v>
      </c>
      <c r="GA114" s="246">
        <v>491</v>
      </c>
      <c r="GB114" s="56">
        <v>1</v>
      </c>
      <c r="GD114" s="517" t="s">
        <v>3643</v>
      </c>
      <c r="GG114" s="241">
        <v>56.5</v>
      </c>
      <c r="GH114" s="513">
        <v>0</v>
      </c>
      <c r="GJ114" s="517" t="s">
        <v>1343</v>
      </c>
      <c r="GM114" s="246">
        <v>359.5</v>
      </c>
      <c r="GN114" s="56">
        <v>3</v>
      </c>
      <c r="GP114" s="517" t="s">
        <v>1665</v>
      </c>
      <c r="GS114" s="241">
        <v>441.99999999999994</v>
      </c>
      <c r="GT114" s="513">
        <v>0</v>
      </c>
      <c r="GV114" s="517" t="s">
        <v>15</v>
      </c>
      <c r="GY114" s="246">
        <v>403.00000000000006</v>
      </c>
      <c r="GZ114" s="56">
        <v>3</v>
      </c>
    </row>
    <row r="115" spans="1:220" s="481" customFormat="1" ht="16.5">
      <c r="A115" s="479" t="s">
        <v>1658</v>
      </c>
      <c r="D115" s="241">
        <f>'Punten per wedstrijd'!K175</f>
        <v>227.39999999999995</v>
      </c>
      <c r="E115" s="513">
        <v>0</v>
      </c>
      <c r="G115" s="479" t="s">
        <v>3644</v>
      </c>
      <c r="J115" s="241">
        <f>'Punten per wedstrijd'!K253</f>
        <v>452.79999999999995</v>
      </c>
      <c r="K115" s="513">
        <v>3</v>
      </c>
      <c r="M115" s="479" t="s">
        <v>1344</v>
      </c>
      <c r="P115" s="246">
        <f>'Punten per wedstrijd'!R33</f>
        <v>0</v>
      </c>
      <c r="Q115" s="56">
        <v>0</v>
      </c>
      <c r="S115" s="479" t="s">
        <v>1665</v>
      </c>
      <c r="V115" s="246">
        <f>'Punten per wedstrijd'!R24</f>
        <v>285.2</v>
      </c>
      <c r="W115" s="56">
        <v>3</v>
      </c>
      <c r="Y115" s="516" t="s">
        <v>18</v>
      </c>
      <c r="Z115" s="522" t="s">
        <v>4053</v>
      </c>
      <c r="AD115" s="523">
        <f>$AR$434</f>
        <v>49</v>
      </c>
      <c r="AE115" s="577">
        <f>$E$434</f>
        <v>9601.7999999999993</v>
      </c>
      <c r="AH115" s="479" t="s">
        <v>2710</v>
      </c>
      <c r="AI115" s="470"/>
      <c r="AJ115" s="470"/>
      <c r="AK115" s="479" t="s">
        <v>3643</v>
      </c>
      <c r="AL115" s="470"/>
      <c r="AM115" s="470"/>
      <c r="AN115" s="479" t="s">
        <v>633</v>
      </c>
      <c r="AO115" s="470"/>
      <c r="AP115" s="470"/>
      <c r="AQ115" s="479" t="s">
        <v>3636</v>
      </c>
      <c r="AT115" s="470"/>
      <c r="AV115" s="549" t="s">
        <v>651</v>
      </c>
      <c r="AW115" s="390"/>
      <c r="AX115" s="390"/>
      <c r="AY115" s="241">
        <v>450.19999999999993</v>
      </c>
      <c r="AZ115" s="513">
        <v>3</v>
      </c>
      <c r="BB115" s="515" t="s">
        <v>2196</v>
      </c>
      <c r="BC115" s="211"/>
      <c r="BE115" s="241">
        <v>156.4</v>
      </c>
      <c r="BF115" s="513">
        <v>1</v>
      </c>
      <c r="BH115" s="517" t="s">
        <v>3625</v>
      </c>
      <c r="BK115" s="528">
        <v>85.3</v>
      </c>
      <c r="BL115" s="513">
        <v>0</v>
      </c>
      <c r="BN115" s="517" t="s">
        <v>2727</v>
      </c>
      <c r="BQ115" s="241">
        <v>60</v>
      </c>
      <c r="BR115" s="513">
        <v>3</v>
      </c>
      <c r="BT115" s="517" t="s">
        <v>155</v>
      </c>
      <c r="BW115" s="241">
        <v>905.09999999999991</v>
      </c>
      <c r="BX115" s="513">
        <v>3</v>
      </c>
      <c r="BZ115" s="517" t="s">
        <v>2196</v>
      </c>
      <c r="CC115" s="241">
        <v>78.300000000000011</v>
      </c>
      <c r="CD115" s="513">
        <v>2</v>
      </c>
      <c r="CF115" s="517" t="s">
        <v>2715</v>
      </c>
      <c r="CI115" s="241">
        <v>104.19999999999999</v>
      </c>
      <c r="CJ115" s="513">
        <v>3</v>
      </c>
      <c r="CL115" s="517" t="s">
        <v>2212</v>
      </c>
      <c r="CO115" s="241">
        <v>186.7</v>
      </c>
      <c r="CP115" s="513">
        <v>3</v>
      </c>
      <c r="CR115" s="517" t="s">
        <v>3640</v>
      </c>
      <c r="CU115" s="241">
        <v>145.1</v>
      </c>
      <c r="CV115" s="513">
        <v>2</v>
      </c>
      <c r="CX115" s="517" t="s">
        <v>2727</v>
      </c>
      <c r="DA115" s="241">
        <v>279.2</v>
      </c>
      <c r="DB115" s="513">
        <v>0</v>
      </c>
      <c r="DD115" s="517" t="s">
        <v>2200</v>
      </c>
      <c r="DG115" s="241">
        <v>406.09999999999997</v>
      </c>
      <c r="DH115" s="513">
        <v>2</v>
      </c>
      <c r="DJ115" s="517" t="s">
        <v>1349</v>
      </c>
      <c r="DM115" s="246">
        <v>867.00000000000011</v>
      </c>
      <c r="DN115" s="56">
        <v>2</v>
      </c>
      <c r="DP115" s="517" t="s">
        <v>3640</v>
      </c>
      <c r="DS115" s="241">
        <v>0</v>
      </c>
      <c r="DT115" s="513">
        <v>1</v>
      </c>
      <c r="DV115" s="517" t="s">
        <v>667</v>
      </c>
      <c r="DY115" s="246">
        <v>24.6</v>
      </c>
      <c r="DZ115" s="56">
        <v>1</v>
      </c>
      <c r="EB115" s="517" t="s">
        <v>3640</v>
      </c>
      <c r="EE115" s="246">
        <v>560.4</v>
      </c>
      <c r="EF115" s="56">
        <v>3</v>
      </c>
      <c r="EH115" s="517" t="s">
        <v>142</v>
      </c>
      <c r="EI115" s="390"/>
      <c r="EJ115" s="390"/>
      <c r="EK115" s="241">
        <v>972.2</v>
      </c>
      <c r="EL115" s="513">
        <v>1</v>
      </c>
      <c r="EM115" s="390"/>
      <c r="EN115" s="517" t="s">
        <v>2717</v>
      </c>
      <c r="EO115" s="390"/>
      <c r="EP115" s="390"/>
      <c r="EQ115" s="246">
        <v>454.6</v>
      </c>
      <c r="ER115" s="56">
        <v>3</v>
      </c>
      <c r="ES115" s="390"/>
      <c r="ET115" s="517" t="s">
        <v>3640</v>
      </c>
      <c r="EU115" s="390"/>
      <c r="EV115" s="390"/>
      <c r="EW115" s="246">
        <v>559.4</v>
      </c>
      <c r="EX115" s="56">
        <v>3</v>
      </c>
      <c r="EY115" s="390"/>
      <c r="EZ115" s="517" t="s">
        <v>3643</v>
      </c>
      <c r="FA115" s="390"/>
      <c r="FB115" s="390"/>
      <c r="FC115" s="246">
        <v>235</v>
      </c>
      <c r="FD115" s="56">
        <v>3</v>
      </c>
      <c r="FF115" s="517" t="s">
        <v>682</v>
      </c>
      <c r="FI115" s="241">
        <v>308.39999999999998</v>
      </c>
      <c r="FJ115" s="513">
        <v>0</v>
      </c>
      <c r="FL115" s="517" t="s">
        <v>1657</v>
      </c>
      <c r="FO115" s="246">
        <v>332</v>
      </c>
      <c r="FP115" s="56">
        <v>0</v>
      </c>
      <c r="FR115" s="517" t="s">
        <v>3644</v>
      </c>
      <c r="FU115" s="241">
        <v>721.00000000000011</v>
      </c>
      <c r="FV115" s="513">
        <v>3</v>
      </c>
      <c r="FX115" s="517" t="s">
        <v>31</v>
      </c>
      <c r="GA115" s="246">
        <v>549.79999999999995</v>
      </c>
      <c r="GB115" s="56">
        <v>2</v>
      </c>
      <c r="GD115" s="517" t="s">
        <v>1658</v>
      </c>
      <c r="GG115" s="241">
        <v>107</v>
      </c>
      <c r="GH115" s="513">
        <v>3</v>
      </c>
      <c r="GJ115" s="517" t="s">
        <v>1667</v>
      </c>
      <c r="GM115" s="246">
        <v>226.5</v>
      </c>
      <c r="GN115" s="56">
        <v>0</v>
      </c>
      <c r="GP115" s="517" t="s">
        <v>633</v>
      </c>
      <c r="GS115" s="241">
        <v>619.45000000000005</v>
      </c>
      <c r="GT115" s="513">
        <v>3</v>
      </c>
      <c r="GV115" s="517" t="s">
        <v>3625</v>
      </c>
      <c r="GY115" s="246">
        <v>312</v>
      </c>
      <c r="GZ115" s="56">
        <v>0</v>
      </c>
    </row>
    <row r="116" spans="1:220" s="481" customFormat="1" ht="16.5">
      <c r="A116" s="479"/>
      <c r="D116" s="241"/>
      <c r="E116" s="513"/>
      <c r="G116" s="479"/>
      <c r="J116" s="241"/>
      <c r="K116" s="513"/>
      <c r="M116" s="479"/>
      <c r="P116" s="246"/>
      <c r="Q116" s="56"/>
      <c r="S116" s="479"/>
      <c r="V116" s="246"/>
      <c r="W116" s="56"/>
      <c r="Y116" s="516" t="s">
        <v>20</v>
      </c>
      <c r="Z116" s="522" t="s">
        <v>4024</v>
      </c>
      <c r="AD116" s="523">
        <f>$AR$395</f>
        <v>49</v>
      </c>
      <c r="AE116" s="577">
        <f>$E$395</f>
        <v>9251.6000000000022</v>
      </c>
      <c r="AH116" s="479"/>
      <c r="AI116" s="470"/>
      <c r="AJ116" s="470"/>
      <c r="AK116" s="479"/>
      <c r="AL116" s="470"/>
      <c r="AM116" s="470"/>
      <c r="AN116" s="479"/>
      <c r="AO116" s="470"/>
      <c r="AP116" s="470"/>
      <c r="AQ116" s="479"/>
      <c r="AT116" s="470"/>
      <c r="AV116" s="549"/>
      <c r="AW116" s="390"/>
      <c r="AX116" s="390"/>
      <c r="AY116" s="241"/>
      <c r="AZ116" s="513"/>
      <c r="BB116" s="515"/>
      <c r="BC116" s="211"/>
      <c r="BE116" s="241"/>
      <c r="BF116" s="513"/>
      <c r="BH116" s="517"/>
      <c r="BK116" s="528"/>
      <c r="BL116" s="513"/>
      <c r="BN116" s="517"/>
      <c r="BQ116" s="241"/>
      <c r="BR116" s="513"/>
      <c r="BT116" s="517"/>
      <c r="BW116" s="241"/>
      <c r="BX116" s="513"/>
      <c r="BZ116" s="517"/>
      <c r="CC116" s="241"/>
      <c r="CD116" s="513"/>
      <c r="CF116" s="517"/>
      <c r="CI116" s="241"/>
      <c r="CJ116" s="513"/>
      <c r="CL116" s="517"/>
      <c r="CO116" s="241"/>
      <c r="CP116" s="513"/>
      <c r="CR116" s="517"/>
      <c r="CU116" s="241"/>
      <c r="CV116" s="513"/>
      <c r="CX116" s="517"/>
      <c r="DA116" s="241"/>
      <c r="DB116" s="513"/>
      <c r="DD116" s="517"/>
      <c r="DG116" s="241"/>
      <c r="DH116" s="513"/>
      <c r="DJ116" s="517"/>
      <c r="DM116" s="246"/>
      <c r="DN116" s="56"/>
      <c r="DP116" s="517"/>
      <c r="DS116" s="241"/>
      <c r="DT116" s="513"/>
      <c r="DV116" s="517"/>
      <c r="DY116" s="246"/>
      <c r="DZ116" s="56"/>
      <c r="EB116" s="517"/>
      <c r="EE116" s="246"/>
      <c r="EF116" s="56"/>
      <c r="EH116" s="517"/>
      <c r="EI116" s="390"/>
      <c r="EJ116" s="390"/>
      <c r="EK116" s="241"/>
      <c r="EL116" s="513"/>
      <c r="EM116" s="390"/>
      <c r="EN116" s="517"/>
      <c r="EO116" s="390"/>
      <c r="EP116" s="390"/>
      <c r="EQ116" s="246"/>
      <c r="ER116" s="56"/>
      <c r="ES116" s="390"/>
      <c r="ET116" s="517"/>
      <c r="EU116" s="390"/>
      <c r="EV116" s="390"/>
      <c r="EW116" s="246"/>
      <c r="EX116" s="56"/>
      <c r="EY116" s="390"/>
      <c r="EZ116" s="517"/>
      <c r="FA116" s="390"/>
      <c r="FB116" s="390"/>
      <c r="FC116" s="246"/>
      <c r="FD116" s="56"/>
      <c r="FF116" s="517"/>
      <c r="FI116" s="241"/>
      <c r="FJ116" s="513"/>
      <c r="FL116" s="517"/>
      <c r="FO116" s="246"/>
      <c r="FP116" s="56"/>
      <c r="FR116" s="517"/>
      <c r="FU116" s="241"/>
      <c r="FV116" s="513"/>
      <c r="FX116" s="517"/>
      <c r="GA116" s="246"/>
      <c r="GB116" s="56"/>
      <c r="GD116" s="517"/>
      <c r="GG116" s="241"/>
      <c r="GH116" s="513"/>
      <c r="GJ116" s="517"/>
      <c r="GM116" s="246"/>
      <c r="GN116" s="56"/>
      <c r="GP116" s="517"/>
      <c r="GS116" s="241"/>
      <c r="GT116" s="513"/>
      <c r="GV116" s="517"/>
      <c r="GY116" s="246"/>
      <c r="GZ116" s="56"/>
    </row>
    <row r="117" spans="1:220" s="481" customFormat="1" ht="16.5">
      <c r="A117" s="479" t="s">
        <v>1349</v>
      </c>
      <c r="D117" s="241">
        <f>'Punten per wedstrijd'!K240</f>
        <v>509.4</v>
      </c>
      <c r="E117" s="513">
        <v>0</v>
      </c>
      <c r="G117" s="479" t="s">
        <v>3625</v>
      </c>
      <c r="J117" s="241">
        <f>'Punten per wedstrijd'!K167</f>
        <v>367.5</v>
      </c>
      <c r="K117" s="513">
        <v>0</v>
      </c>
      <c r="M117" s="479" t="s">
        <v>2717</v>
      </c>
      <c r="P117" s="246">
        <f>'Punten per wedstrijd'!R14</f>
        <v>194.7</v>
      </c>
      <c r="Q117" s="56">
        <v>3</v>
      </c>
      <c r="S117" s="479" t="s">
        <v>2198</v>
      </c>
      <c r="V117" s="246">
        <f>'Punten per wedstrijd'!R88</f>
        <v>12.100000000000001</v>
      </c>
      <c r="W117" s="56">
        <v>0</v>
      </c>
      <c r="Y117" s="516" t="s">
        <v>22</v>
      </c>
      <c r="Z117" s="522" t="s">
        <v>1790</v>
      </c>
      <c r="AD117" s="523">
        <f>$AR$362</f>
        <v>46</v>
      </c>
      <c r="AE117" s="577">
        <f>$E$362</f>
        <v>9180.8000000000011</v>
      </c>
      <c r="AH117" s="479" t="s">
        <v>3646</v>
      </c>
      <c r="AI117" s="470"/>
      <c r="AJ117" s="470"/>
      <c r="AK117" s="479" t="s">
        <v>2710</v>
      </c>
      <c r="AL117" s="470"/>
      <c r="AM117" s="470"/>
      <c r="AN117" s="479" t="s">
        <v>3625</v>
      </c>
      <c r="AO117" s="470"/>
      <c r="AP117" s="470"/>
      <c r="AQ117" s="479" t="s">
        <v>1658</v>
      </c>
      <c r="AT117" s="470"/>
      <c r="AV117" s="549" t="s">
        <v>2212</v>
      </c>
      <c r="AW117" s="390"/>
      <c r="AX117" s="390"/>
      <c r="AY117" s="241">
        <v>262.89999999999998</v>
      </c>
      <c r="AZ117" s="513">
        <v>0</v>
      </c>
      <c r="BB117" s="515" t="s">
        <v>2710</v>
      </c>
      <c r="BC117" s="211"/>
      <c r="BE117" s="241">
        <v>410.29999999999995</v>
      </c>
      <c r="BF117" s="513">
        <v>3</v>
      </c>
      <c r="BH117" s="517" t="s">
        <v>2727</v>
      </c>
      <c r="BK117" s="528">
        <v>34.799999999999997</v>
      </c>
      <c r="BL117" s="513">
        <v>3</v>
      </c>
      <c r="BN117" s="517" t="s">
        <v>2198</v>
      </c>
      <c r="BQ117" s="241">
        <v>183.6</v>
      </c>
      <c r="BR117" s="513">
        <v>3</v>
      </c>
      <c r="BT117" s="517" t="s">
        <v>651</v>
      </c>
      <c r="BW117" s="241">
        <v>527.00000000000011</v>
      </c>
      <c r="BX117" s="513">
        <v>3</v>
      </c>
      <c r="BZ117" s="517" t="s">
        <v>2715</v>
      </c>
      <c r="CC117" s="241">
        <v>183.79999999999998</v>
      </c>
      <c r="CD117" s="513">
        <v>0</v>
      </c>
      <c r="CF117" s="517" t="s">
        <v>2196</v>
      </c>
      <c r="CI117" s="241">
        <v>152.80000000000001</v>
      </c>
      <c r="CJ117" s="513">
        <v>3</v>
      </c>
      <c r="CL117" s="517" t="s">
        <v>3644</v>
      </c>
      <c r="CO117" s="241">
        <v>156.5</v>
      </c>
      <c r="CP117" s="513">
        <v>0</v>
      </c>
      <c r="CR117" s="517" t="s">
        <v>667</v>
      </c>
      <c r="CU117" s="241">
        <v>135.1</v>
      </c>
      <c r="CV117" s="513">
        <v>3</v>
      </c>
      <c r="CX117" s="517" t="s">
        <v>682</v>
      </c>
      <c r="DA117" s="241">
        <v>312.2</v>
      </c>
      <c r="DB117" s="513">
        <v>0</v>
      </c>
      <c r="DD117" s="517" t="s">
        <v>1343</v>
      </c>
      <c r="DG117" s="241">
        <v>660.5</v>
      </c>
      <c r="DH117" s="513">
        <v>2</v>
      </c>
      <c r="DJ117" s="517" t="s">
        <v>1344</v>
      </c>
      <c r="DM117" s="246">
        <v>768.1</v>
      </c>
      <c r="DN117" s="56">
        <v>1</v>
      </c>
      <c r="DP117" s="517" t="s">
        <v>651</v>
      </c>
      <c r="DS117" s="241">
        <v>16.900000000000002</v>
      </c>
      <c r="DT117" s="513">
        <v>3</v>
      </c>
      <c r="DV117" s="517" t="s">
        <v>1344</v>
      </c>
      <c r="DY117" s="246">
        <v>18</v>
      </c>
      <c r="DZ117" s="56">
        <v>0</v>
      </c>
      <c r="EB117" s="517" t="s">
        <v>3636</v>
      </c>
      <c r="EE117" s="246">
        <v>373.95</v>
      </c>
      <c r="EF117" s="56">
        <v>0</v>
      </c>
      <c r="EH117" s="517" t="s">
        <v>1657</v>
      </c>
      <c r="EI117" s="390"/>
      <c r="EJ117" s="390"/>
      <c r="EK117" s="241">
        <v>889.1</v>
      </c>
      <c r="EL117" s="513">
        <v>3</v>
      </c>
      <c r="EM117" s="390"/>
      <c r="EN117" s="517" t="s">
        <v>1349</v>
      </c>
      <c r="EO117" s="390"/>
      <c r="EP117" s="390"/>
      <c r="EQ117" s="246">
        <v>166.3</v>
      </c>
      <c r="ER117" s="56">
        <v>3</v>
      </c>
      <c r="ES117" s="390"/>
      <c r="ET117" s="517" t="s">
        <v>667</v>
      </c>
      <c r="EU117" s="390"/>
      <c r="EV117" s="390"/>
      <c r="EW117" s="246">
        <v>280</v>
      </c>
      <c r="EX117" s="56">
        <v>3</v>
      </c>
      <c r="EY117" s="390"/>
      <c r="EZ117" s="517" t="s">
        <v>3644</v>
      </c>
      <c r="FA117" s="390"/>
      <c r="FB117" s="390"/>
      <c r="FC117" s="246">
        <v>303.7</v>
      </c>
      <c r="FD117" s="56">
        <v>3</v>
      </c>
      <c r="FF117" s="517" t="s">
        <v>3646</v>
      </c>
      <c r="FI117" s="241">
        <v>324.2</v>
      </c>
      <c r="FJ117" s="513">
        <v>0</v>
      </c>
      <c r="FL117" s="517" t="s">
        <v>3636</v>
      </c>
      <c r="FO117" s="246">
        <v>429.40000000000003</v>
      </c>
      <c r="FP117" s="56">
        <v>0</v>
      </c>
      <c r="FR117" s="517" t="s">
        <v>1657</v>
      </c>
      <c r="FU117" s="241">
        <v>260.10000000000002</v>
      </c>
      <c r="FV117" s="513">
        <v>3</v>
      </c>
      <c r="FX117" s="517" t="s">
        <v>3644</v>
      </c>
      <c r="GA117" s="246">
        <v>616.5</v>
      </c>
      <c r="GB117" s="56">
        <v>3</v>
      </c>
      <c r="GD117" s="517" t="s">
        <v>668</v>
      </c>
      <c r="GG117" s="241">
        <v>117.60000000000001</v>
      </c>
      <c r="GH117" s="513">
        <v>1</v>
      </c>
      <c r="GJ117" s="517" t="s">
        <v>682</v>
      </c>
      <c r="GM117" s="246">
        <v>681.69999999999993</v>
      </c>
      <c r="GN117" s="56">
        <v>3</v>
      </c>
      <c r="GP117" s="517" t="s">
        <v>1349</v>
      </c>
      <c r="GS117" s="241">
        <v>444.8</v>
      </c>
      <c r="GT117" s="513">
        <v>2</v>
      </c>
      <c r="GV117" s="517" t="s">
        <v>2198</v>
      </c>
      <c r="GY117" s="246">
        <v>370.90000000000003</v>
      </c>
      <c r="GZ117" s="56">
        <v>3</v>
      </c>
    </row>
    <row r="118" spans="1:220" s="481" customFormat="1" ht="16.5">
      <c r="A118" s="479" t="s">
        <v>651</v>
      </c>
      <c r="D118" s="241">
        <f>'Punten per wedstrijd'!K229</f>
        <v>710.90000000000009</v>
      </c>
      <c r="E118" s="513">
        <v>3</v>
      </c>
      <c r="G118" s="479" t="s">
        <v>2715</v>
      </c>
      <c r="J118" s="241">
        <f>'Punten per wedstrijd'!K203</f>
        <v>483.5</v>
      </c>
      <c r="K118" s="513">
        <v>3</v>
      </c>
      <c r="M118" s="479" t="s">
        <v>668</v>
      </c>
      <c r="P118" s="246">
        <f>'Punten per wedstrijd'!R78</f>
        <v>53.7</v>
      </c>
      <c r="Q118" s="56">
        <v>0</v>
      </c>
      <c r="S118" s="479" t="s">
        <v>1657</v>
      </c>
      <c r="V118" s="246">
        <f>'Punten per wedstrijd'!R5</f>
        <v>313.5</v>
      </c>
      <c r="W118" s="56">
        <v>3</v>
      </c>
      <c r="Y118" s="516" t="s">
        <v>24</v>
      </c>
      <c r="Z118" s="522" t="s">
        <v>1785</v>
      </c>
      <c r="AD118" s="523">
        <f>$AR$420</f>
        <v>45</v>
      </c>
      <c r="AE118" s="577">
        <f>$E$420</f>
        <v>10224.25</v>
      </c>
      <c r="AH118" s="479" t="s">
        <v>2198</v>
      </c>
      <c r="AI118" s="470"/>
      <c r="AJ118" s="470"/>
      <c r="AK118" s="479" t="s">
        <v>1349</v>
      </c>
      <c r="AL118" s="470"/>
      <c r="AM118" s="470"/>
      <c r="AN118" s="479" t="s">
        <v>2198</v>
      </c>
      <c r="AO118" s="470"/>
      <c r="AP118" s="470"/>
      <c r="AQ118" s="479" t="s">
        <v>142</v>
      </c>
      <c r="AT118" s="470"/>
      <c r="AV118" s="549" t="s">
        <v>15</v>
      </c>
      <c r="AW118" s="390"/>
      <c r="AX118" s="390"/>
      <c r="AY118" s="241">
        <v>449.49999999999994</v>
      </c>
      <c r="AZ118" s="513">
        <v>3</v>
      </c>
      <c r="BB118" s="515" t="s">
        <v>3647</v>
      </c>
      <c r="BC118" s="211"/>
      <c r="BE118" s="241">
        <v>135.6</v>
      </c>
      <c r="BF118" s="513">
        <v>0</v>
      </c>
      <c r="BH118" s="517" t="s">
        <v>2710</v>
      </c>
      <c r="BK118" s="528">
        <v>0</v>
      </c>
      <c r="BL118" s="513">
        <v>0</v>
      </c>
      <c r="BN118" s="517" t="s">
        <v>1349</v>
      </c>
      <c r="BQ118" s="241">
        <v>126</v>
      </c>
      <c r="BR118" s="513">
        <v>0</v>
      </c>
      <c r="BT118" s="517" t="s">
        <v>15</v>
      </c>
      <c r="BW118" s="241">
        <v>373</v>
      </c>
      <c r="BX118" s="513">
        <v>0</v>
      </c>
      <c r="BZ118" s="517" t="s">
        <v>651</v>
      </c>
      <c r="CC118" s="241">
        <v>236.69999999999996</v>
      </c>
      <c r="CD118" s="513">
        <v>3</v>
      </c>
      <c r="CF118" s="517" t="s">
        <v>2710</v>
      </c>
      <c r="CI118" s="241">
        <v>92.8</v>
      </c>
      <c r="CJ118" s="513">
        <v>0</v>
      </c>
      <c r="CL118" s="517" t="s">
        <v>651</v>
      </c>
      <c r="CO118" s="241">
        <v>329.5</v>
      </c>
      <c r="CP118" s="513">
        <v>3</v>
      </c>
      <c r="CR118" s="517" t="s">
        <v>31</v>
      </c>
      <c r="CU118" s="241">
        <v>56</v>
      </c>
      <c r="CV118" s="513">
        <v>0</v>
      </c>
      <c r="CX118" s="517" t="s">
        <v>2710</v>
      </c>
      <c r="DA118" s="241">
        <v>477.7</v>
      </c>
      <c r="DB118" s="513">
        <v>3</v>
      </c>
      <c r="DD118" s="517" t="s">
        <v>2198</v>
      </c>
      <c r="DG118" s="241">
        <v>530.4</v>
      </c>
      <c r="DH118" s="513">
        <v>1</v>
      </c>
      <c r="DJ118" s="517" t="s">
        <v>21</v>
      </c>
      <c r="DM118" s="246">
        <v>791.79999999999984</v>
      </c>
      <c r="DN118" s="56">
        <v>2</v>
      </c>
      <c r="DP118" s="517" t="s">
        <v>155</v>
      </c>
      <c r="DS118" s="241">
        <v>0</v>
      </c>
      <c r="DT118" s="513">
        <v>0</v>
      </c>
      <c r="DV118" s="517" t="s">
        <v>3636</v>
      </c>
      <c r="DY118" s="246">
        <v>22.5</v>
      </c>
      <c r="DZ118" s="56">
        <v>3</v>
      </c>
      <c r="EB118" s="517" t="s">
        <v>1657</v>
      </c>
      <c r="EE118" s="246">
        <v>511.6</v>
      </c>
      <c r="EF118" s="56">
        <v>3</v>
      </c>
      <c r="EH118" s="517" t="s">
        <v>2212</v>
      </c>
      <c r="EI118" s="390"/>
      <c r="EJ118" s="390"/>
      <c r="EK118" s="241">
        <v>673.5</v>
      </c>
      <c r="EL118" s="513">
        <v>0</v>
      </c>
      <c r="EM118" s="390"/>
      <c r="EN118" s="517" t="s">
        <v>3625</v>
      </c>
      <c r="EO118" s="390"/>
      <c r="EP118" s="390"/>
      <c r="EQ118" s="246">
        <v>0</v>
      </c>
      <c r="ER118" s="56">
        <v>0</v>
      </c>
      <c r="ES118" s="390"/>
      <c r="ET118" s="517" t="s">
        <v>2196</v>
      </c>
      <c r="EU118" s="390"/>
      <c r="EV118" s="390"/>
      <c r="EW118" s="246">
        <v>168</v>
      </c>
      <c r="EX118" s="56">
        <v>0</v>
      </c>
      <c r="EY118" s="390"/>
      <c r="EZ118" s="517" t="s">
        <v>633</v>
      </c>
      <c r="FA118" s="390"/>
      <c r="FB118" s="390"/>
      <c r="FC118" s="246">
        <v>142.5</v>
      </c>
      <c r="FD118" s="56">
        <v>0</v>
      </c>
      <c r="FF118" s="517" t="s">
        <v>2727</v>
      </c>
      <c r="FI118" s="241">
        <v>565.79999999999995</v>
      </c>
      <c r="FJ118" s="513">
        <v>3</v>
      </c>
      <c r="FL118" s="517" t="s">
        <v>667</v>
      </c>
      <c r="FO118" s="246">
        <v>560.79999999999995</v>
      </c>
      <c r="FP118" s="56">
        <v>3</v>
      </c>
      <c r="FR118" s="517" t="s">
        <v>1658</v>
      </c>
      <c r="FU118" s="241">
        <v>205.00000000000003</v>
      </c>
      <c r="FV118" s="513">
        <v>0</v>
      </c>
      <c r="FX118" s="517" t="s">
        <v>668</v>
      </c>
      <c r="GA118" s="246">
        <v>458.09999999999997</v>
      </c>
      <c r="GB118" s="56">
        <v>0</v>
      </c>
      <c r="GD118" s="517" t="s">
        <v>3640</v>
      </c>
      <c r="GG118" s="241">
        <v>119</v>
      </c>
      <c r="GH118" s="513">
        <v>2</v>
      </c>
      <c r="GJ118" s="517" t="s">
        <v>1344</v>
      </c>
      <c r="GM118" s="246">
        <v>317.2</v>
      </c>
      <c r="GN118" s="56">
        <v>0</v>
      </c>
      <c r="GP118" s="517" t="s">
        <v>3647</v>
      </c>
      <c r="GS118" s="241">
        <v>427.30000000000007</v>
      </c>
      <c r="GT118" s="513">
        <v>1</v>
      </c>
      <c r="GV118" s="517" t="s">
        <v>2708</v>
      </c>
      <c r="GY118" s="246">
        <v>288.90000000000003</v>
      </c>
      <c r="GZ118" s="56">
        <v>0</v>
      </c>
    </row>
    <row r="119" spans="1:220" s="481" customFormat="1" ht="16.5">
      <c r="A119" s="479"/>
      <c r="D119" s="241"/>
      <c r="E119" s="513"/>
      <c r="G119" s="479"/>
      <c r="J119" s="241"/>
      <c r="K119" s="513"/>
      <c r="M119" s="479"/>
      <c r="P119" s="246"/>
      <c r="Q119" s="56"/>
      <c r="S119" s="479"/>
      <c r="V119" s="246"/>
      <c r="W119" s="56"/>
      <c r="Y119" s="516" t="s">
        <v>26</v>
      </c>
      <c r="Z119" s="522" t="s">
        <v>3009</v>
      </c>
      <c r="AD119" s="523">
        <f>$AR$404</f>
        <v>45</v>
      </c>
      <c r="AE119" s="577">
        <f>$E$404</f>
        <v>8913.6999999999989</v>
      </c>
      <c r="AH119" s="479"/>
      <c r="AI119" s="470"/>
      <c r="AJ119" s="470"/>
      <c r="AK119" s="479"/>
      <c r="AL119" s="470"/>
      <c r="AM119" s="470"/>
      <c r="AN119" s="479"/>
      <c r="AO119" s="470"/>
      <c r="AP119" s="470"/>
      <c r="AQ119" s="479"/>
      <c r="AT119" s="470"/>
      <c r="AV119" s="549"/>
      <c r="AW119" s="390"/>
      <c r="AX119" s="390"/>
      <c r="AY119" s="241"/>
      <c r="AZ119" s="513"/>
      <c r="BB119" s="515"/>
      <c r="BC119" s="211"/>
      <c r="BE119" s="241"/>
      <c r="BF119" s="513"/>
      <c r="BH119" s="517"/>
      <c r="BK119" s="528"/>
      <c r="BL119" s="513"/>
      <c r="BN119" s="517"/>
      <c r="BQ119" s="241"/>
      <c r="BR119" s="513"/>
      <c r="BT119" s="517"/>
      <c r="BW119" s="241"/>
      <c r="BX119" s="513"/>
      <c r="BZ119" s="517"/>
      <c r="CC119" s="241"/>
      <c r="CD119" s="513"/>
      <c r="CF119" s="517"/>
      <c r="CI119" s="241"/>
      <c r="CJ119" s="513"/>
      <c r="CL119" s="517"/>
      <c r="CO119" s="241"/>
      <c r="CP119" s="513"/>
      <c r="CR119" s="517"/>
      <c r="CU119" s="241"/>
      <c r="CV119" s="513"/>
      <c r="CX119" s="517"/>
      <c r="DA119" s="241"/>
      <c r="DB119" s="513"/>
      <c r="DD119" s="517"/>
      <c r="DG119" s="241"/>
      <c r="DH119" s="513"/>
      <c r="DJ119" s="517"/>
      <c r="DM119" s="246"/>
      <c r="DN119" s="56"/>
      <c r="DP119" s="517"/>
      <c r="DS119" s="241"/>
      <c r="DT119" s="513"/>
      <c r="DV119" s="517"/>
      <c r="DY119" s="246"/>
      <c r="DZ119" s="56"/>
      <c r="EB119" s="517"/>
      <c r="EE119" s="246"/>
      <c r="EF119" s="56"/>
      <c r="EH119" s="517"/>
      <c r="EI119" s="390"/>
      <c r="EJ119" s="390"/>
      <c r="EK119" s="241"/>
      <c r="EL119" s="513"/>
      <c r="EM119" s="390"/>
      <c r="EN119" s="517"/>
      <c r="EO119" s="390"/>
      <c r="EP119" s="390"/>
      <c r="EQ119" s="246"/>
      <c r="ER119" s="56"/>
      <c r="ES119" s="390"/>
      <c r="ET119" s="517"/>
      <c r="EU119" s="390"/>
      <c r="EV119" s="390"/>
      <c r="EW119" s="246"/>
      <c r="EX119" s="56"/>
      <c r="EY119" s="390"/>
      <c r="EZ119" s="517"/>
      <c r="FA119" s="390"/>
      <c r="FB119" s="390"/>
      <c r="FC119" s="246"/>
      <c r="FD119" s="56"/>
      <c r="FF119" s="517"/>
      <c r="FI119" s="241"/>
      <c r="FJ119" s="513"/>
      <c r="FL119" s="517"/>
      <c r="FO119" s="246"/>
      <c r="FP119" s="56"/>
      <c r="FR119" s="517"/>
      <c r="FU119" s="241"/>
      <c r="FV119" s="513"/>
      <c r="FX119" s="517"/>
      <c r="GA119" s="246"/>
      <c r="GB119" s="56"/>
      <c r="GD119" s="517"/>
      <c r="GG119" s="241"/>
      <c r="GH119" s="513"/>
      <c r="GJ119" s="517"/>
      <c r="GM119" s="246"/>
      <c r="GN119" s="56"/>
      <c r="GP119" s="517"/>
      <c r="GS119" s="241"/>
      <c r="GT119" s="513"/>
      <c r="GV119" s="517"/>
      <c r="GY119" s="246"/>
      <c r="GZ119" s="56"/>
    </row>
    <row r="120" spans="1:220" s="481" customFormat="1" ht="16.5">
      <c r="A120" s="479" t="s">
        <v>2708</v>
      </c>
      <c r="D120" s="241">
        <f>'Punten per wedstrijd'!K231</f>
        <v>809.8</v>
      </c>
      <c r="E120" s="513">
        <v>3</v>
      </c>
      <c r="G120" s="479" t="s">
        <v>1667</v>
      </c>
      <c r="J120" s="241">
        <f>'Punten per wedstrijd'!K208</f>
        <v>363.9</v>
      </c>
      <c r="K120" s="513">
        <v>0</v>
      </c>
      <c r="M120" s="479" t="s">
        <v>15</v>
      </c>
      <c r="P120" s="246">
        <f>'Punten per wedstrijd'!R41</f>
        <v>0</v>
      </c>
      <c r="Q120" s="56">
        <v>0</v>
      </c>
      <c r="S120" s="479" t="s">
        <v>2727</v>
      </c>
      <c r="V120" s="246">
        <f>'Punten per wedstrijd'!R128</f>
        <v>106.6</v>
      </c>
      <c r="W120" s="56">
        <v>1</v>
      </c>
      <c r="Y120" s="516" t="s">
        <v>28</v>
      </c>
      <c r="Z120" s="522" t="s">
        <v>1773</v>
      </c>
      <c r="AD120" s="523">
        <f>$AR$386</f>
        <v>44</v>
      </c>
      <c r="AE120" s="577">
        <f>$E$386</f>
        <v>9850.0999999999985</v>
      </c>
      <c r="AH120" s="479" t="s">
        <v>668</v>
      </c>
      <c r="AI120" s="470"/>
      <c r="AJ120" s="470"/>
      <c r="AK120" s="479" t="s">
        <v>651</v>
      </c>
      <c r="AL120" s="470"/>
      <c r="AM120" s="470"/>
      <c r="AN120" s="479" t="s">
        <v>2708</v>
      </c>
      <c r="AO120" s="470"/>
      <c r="AP120" s="470"/>
      <c r="AQ120" s="479" t="s">
        <v>2198</v>
      </c>
      <c r="AT120" s="470"/>
      <c r="AV120" s="549" t="s">
        <v>667</v>
      </c>
      <c r="AW120" s="390"/>
      <c r="AX120" s="390"/>
      <c r="AY120" s="241">
        <v>264.8</v>
      </c>
      <c r="AZ120" s="513">
        <v>3</v>
      </c>
      <c r="BB120" s="515" t="s">
        <v>2198</v>
      </c>
      <c r="BC120" s="211"/>
      <c r="BE120" s="241">
        <v>34.5</v>
      </c>
      <c r="BF120" s="513">
        <v>0</v>
      </c>
      <c r="BH120" s="517" t="s">
        <v>3647</v>
      </c>
      <c r="BK120" s="528">
        <v>45.899999999999991</v>
      </c>
      <c r="BL120" s="513">
        <v>1</v>
      </c>
      <c r="BN120" s="517" t="s">
        <v>3644</v>
      </c>
      <c r="BQ120" s="241">
        <v>87.600000000000009</v>
      </c>
      <c r="BR120" s="513">
        <v>3</v>
      </c>
      <c r="BT120" s="517" t="s">
        <v>2196</v>
      </c>
      <c r="BW120" s="241">
        <v>483.3</v>
      </c>
      <c r="BX120" s="513">
        <v>3</v>
      </c>
      <c r="BZ120" s="517" t="s">
        <v>2200</v>
      </c>
      <c r="CC120" s="241">
        <v>50.400000000000006</v>
      </c>
      <c r="CD120" s="513">
        <v>0</v>
      </c>
      <c r="CF120" s="517" t="s">
        <v>651</v>
      </c>
      <c r="CI120" s="241">
        <v>24.200000000000003</v>
      </c>
      <c r="CJ120" s="513">
        <v>0</v>
      </c>
      <c r="CL120" s="517" t="s">
        <v>2200</v>
      </c>
      <c r="CO120" s="241">
        <v>292.5</v>
      </c>
      <c r="CP120" s="513">
        <v>3</v>
      </c>
      <c r="CR120" s="517" t="s">
        <v>2727</v>
      </c>
      <c r="CU120" s="241">
        <v>99.1</v>
      </c>
      <c r="CV120" s="513">
        <v>0</v>
      </c>
      <c r="CX120" s="517" t="s">
        <v>2708</v>
      </c>
      <c r="DA120" s="241">
        <v>201.60000000000002</v>
      </c>
      <c r="DB120" s="513">
        <v>0</v>
      </c>
      <c r="DD120" s="517" t="s">
        <v>2212</v>
      </c>
      <c r="DG120" s="241">
        <v>345.20000000000005</v>
      </c>
      <c r="DH120" s="513">
        <v>0</v>
      </c>
      <c r="DJ120" s="517" t="s">
        <v>1665</v>
      </c>
      <c r="DM120" s="246">
        <v>387.8</v>
      </c>
      <c r="DN120" s="56">
        <v>0</v>
      </c>
      <c r="DP120" s="517" t="s">
        <v>21</v>
      </c>
      <c r="DS120" s="241">
        <v>0</v>
      </c>
      <c r="DT120" s="513">
        <v>0</v>
      </c>
      <c r="DV120" s="517" t="s">
        <v>2717</v>
      </c>
      <c r="DY120" s="246">
        <v>30</v>
      </c>
      <c r="DZ120" s="56">
        <v>3</v>
      </c>
      <c r="EB120" s="517" t="s">
        <v>2727</v>
      </c>
      <c r="EE120" s="246">
        <v>612.9</v>
      </c>
      <c r="EF120" s="56">
        <v>3</v>
      </c>
      <c r="EH120" s="517" t="s">
        <v>155</v>
      </c>
      <c r="EI120" s="390"/>
      <c r="EJ120" s="390"/>
      <c r="EK120" s="241">
        <v>1001.55</v>
      </c>
      <c r="EL120" s="513">
        <v>3</v>
      </c>
      <c r="EM120" s="390"/>
      <c r="EN120" s="517" t="s">
        <v>15</v>
      </c>
      <c r="EO120" s="390"/>
      <c r="EP120" s="390"/>
      <c r="EQ120" s="246">
        <v>0</v>
      </c>
      <c r="ER120" s="56">
        <v>0</v>
      </c>
      <c r="ES120" s="390"/>
      <c r="ET120" s="517" t="s">
        <v>1657</v>
      </c>
      <c r="EU120" s="390"/>
      <c r="EV120" s="390"/>
      <c r="EW120" s="246">
        <v>242.5</v>
      </c>
      <c r="EX120" s="56">
        <v>3</v>
      </c>
      <c r="EY120" s="390"/>
      <c r="EZ120" s="517" t="s">
        <v>21</v>
      </c>
      <c r="FA120" s="390"/>
      <c r="FB120" s="390"/>
      <c r="FC120" s="246">
        <v>280.2</v>
      </c>
      <c r="FD120" s="56">
        <v>2</v>
      </c>
      <c r="FF120" s="517" t="s">
        <v>2732</v>
      </c>
      <c r="FI120" s="241">
        <v>259.60000000000002</v>
      </c>
      <c r="FJ120" s="513">
        <v>0</v>
      </c>
      <c r="FL120" s="517" t="s">
        <v>3647</v>
      </c>
      <c r="FO120" s="246">
        <v>476.5</v>
      </c>
      <c r="FP120" s="56">
        <v>0</v>
      </c>
      <c r="FR120" s="517" t="s">
        <v>1349</v>
      </c>
      <c r="FU120" s="241">
        <v>340.9</v>
      </c>
      <c r="FV120" s="513">
        <v>3</v>
      </c>
      <c r="FX120" s="517" t="s">
        <v>1343</v>
      </c>
      <c r="GA120" s="246">
        <v>610.5</v>
      </c>
      <c r="GB120" s="56">
        <v>2</v>
      </c>
      <c r="GD120" s="517" t="s">
        <v>2732</v>
      </c>
      <c r="GG120" s="241">
        <v>85.4</v>
      </c>
      <c r="GH120" s="513">
        <v>0</v>
      </c>
      <c r="GJ120" s="517" t="s">
        <v>1658</v>
      </c>
      <c r="GM120" s="246">
        <v>515.94999999999993</v>
      </c>
      <c r="GN120" s="56">
        <v>2</v>
      </c>
      <c r="GP120" s="517" t="s">
        <v>3646</v>
      </c>
      <c r="GS120" s="241">
        <v>423.3</v>
      </c>
      <c r="GT120" s="513">
        <v>0</v>
      </c>
      <c r="GV120" s="517" t="s">
        <v>155</v>
      </c>
      <c r="GY120" s="246">
        <v>214.5</v>
      </c>
      <c r="GZ120" s="56">
        <v>1</v>
      </c>
    </row>
    <row r="121" spans="1:220" s="481" customFormat="1" ht="16.5">
      <c r="A121" s="479" t="s">
        <v>2200</v>
      </c>
      <c r="D121" s="241">
        <f>'Punten per wedstrijd'!K196</f>
        <v>523.40000000000009</v>
      </c>
      <c r="E121" s="513">
        <v>0</v>
      </c>
      <c r="G121" s="479" t="s">
        <v>15</v>
      </c>
      <c r="J121" s="241">
        <f>'Punten per wedstrijd'!K181</f>
        <v>555.70000000000005</v>
      </c>
      <c r="K121" s="513">
        <v>3</v>
      </c>
      <c r="M121" s="479" t="s">
        <v>2732</v>
      </c>
      <c r="P121" s="246">
        <f>'Punten per wedstrijd'!R60</f>
        <v>180</v>
      </c>
      <c r="Q121" s="56">
        <v>3</v>
      </c>
      <c r="S121" s="479" t="s">
        <v>2212</v>
      </c>
      <c r="V121" s="246">
        <f>'Punten per wedstrijd'!R26</f>
        <v>110.4</v>
      </c>
      <c r="W121" s="56">
        <v>2</v>
      </c>
      <c r="Y121" s="516" t="s">
        <v>30</v>
      </c>
      <c r="Z121" s="522" t="s">
        <v>3001</v>
      </c>
      <c r="AD121" s="523">
        <f>$AR$377</f>
        <v>43</v>
      </c>
      <c r="AE121" s="577">
        <f>$E$377</f>
        <v>9178.1</v>
      </c>
      <c r="AH121" s="479" t="s">
        <v>1665</v>
      </c>
      <c r="AI121" s="470"/>
      <c r="AJ121" s="470"/>
      <c r="AK121" s="479" t="s">
        <v>142</v>
      </c>
      <c r="AL121" s="470"/>
      <c r="AM121" s="470"/>
      <c r="AN121" s="479" t="s">
        <v>1665</v>
      </c>
      <c r="AO121" s="470"/>
      <c r="AP121" s="470"/>
      <c r="AQ121" s="479" t="s">
        <v>1667</v>
      </c>
      <c r="AT121" s="470"/>
      <c r="AV121" s="549" t="s">
        <v>3640</v>
      </c>
      <c r="AW121" s="390"/>
      <c r="AX121" s="390"/>
      <c r="AY121" s="241">
        <v>47.300000000000004</v>
      </c>
      <c r="AZ121" s="513">
        <v>0</v>
      </c>
      <c r="BB121" s="515" t="s">
        <v>667</v>
      </c>
      <c r="BC121" s="211"/>
      <c r="BE121" s="241">
        <v>382.5</v>
      </c>
      <c r="BF121" s="513">
        <v>3</v>
      </c>
      <c r="BH121" s="517" t="s">
        <v>15</v>
      </c>
      <c r="BK121" s="528">
        <v>56.5</v>
      </c>
      <c r="BL121" s="513">
        <v>2</v>
      </c>
      <c r="BN121" s="517" t="s">
        <v>2212</v>
      </c>
      <c r="BQ121" s="241">
        <v>36.300000000000004</v>
      </c>
      <c r="BR121" s="513">
        <v>0</v>
      </c>
      <c r="BT121" s="517" t="s">
        <v>1658</v>
      </c>
      <c r="BW121" s="241">
        <v>340.5</v>
      </c>
      <c r="BX121" s="513">
        <v>0</v>
      </c>
      <c r="BZ121" s="517" t="s">
        <v>3636</v>
      </c>
      <c r="CC121" s="241">
        <v>234.8</v>
      </c>
      <c r="CD121" s="513">
        <v>3</v>
      </c>
      <c r="CF121" s="517" t="s">
        <v>682</v>
      </c>
      <c r="CI121" s="241">
        <v>111.60000000000001</v>
      </c>
      <c r="CJ121" s="513">
        <v>3</v>
      </c>
      <c r="CL121" s="517" t="s">
        <v>142</v>
      </c>
      <c r="CO121" s="241">
        <v>192.5</v>
      </c>
      <c r="CP121" s="513">
        <v>0</v>
      </c>
      <c r="CR121" s="517" t="s">
        <v>2198</v>
      </c>
      <c r="CU121" s="241">
        <v>124.3</v>
      </c>
      <c r="CV121" s="513">
        <v>3</v>
      </c>
      <c r="CX121" s="517" t="s">
        <v>667</v>
      </c>
      <c r="DA121" s="241">
        <v>347.9</v>
      </c>
      <c r="DB121" s="513">
        <v>3</v>
      </c>
      <c r="DD121" s="517" t="s">
        <v>1665</v>
      </c>
      <c r="DG121" s="241">
        <v>499.5</v>
      </c>
      <c r="DH121" s="513">
        <v>3</v>
      </c>
      <c r="DJ121" s="517" t="s">
        <v>142</v>
      </c>
      <c r="DM121" s="246">
        <v>977.84999999999991</v>
      </c>
      <c r="DN121" s="56">
        <v>3</v>
      </c>
      <c r="DP121" s="517" t="s">
        <v>1657</v>
      </c>
      <c r="DS121" s="241">
        <v>19.5</v>
      </c>
      <c r="DT121" s="513">
        <v>3</v>
      </c>
      <c r="DV121" s="517" t="s">
        <v>651</v>
      </c>
      <c r="DY121" s="246">
        <v>0</v>
      </c>
      <c r="DZ121" s="56">
        <v>0</v>
      </c>
      <c r="EB121" s="517" t="s">
        <v>668</v>
      </c>
      <c r="EE121" s="246">
        <v>431.9</v>
      </c>
      <c r="EF121" s="56">
        <v>0</v>
      </c>
      <c r="EH121" s="517" t="s">
        <v>2710</v>
      </c>
      <c r="EI121" s="390"/>
      <c r="EJ121" s="390"/>
      <c r="EK121" s="241">
        <v>326.10000000000008</v>
      </c>
      <c r="EL121" s="513">
        <v>0</v>
      </c>
      <c r="EM121" s="390"/>
      <c r="EN121" s="517" t="s">
        <v>155</v>
      </c>
      <c r="EO121" s="390"/>
      <c r="EP121" s="390"/>
      <c r="EQ121" s="246">
        <v>135.5</v>
      </c>
      <c r="ER121" s="56">
        <v>3</v>
      </c>
      <c r="ES121" s="390"/>
      <c r="ET121" s="517" t="s">
        <v>3647</v>
      </c>
      <c r="EU121" s="390"/>
      <c r="EV121" s="390"/>
      <c r="EW121" s="246">
        <v>159.80000000000001</v>
      </c>
      <c r="EX121" s="56">
        <v>0</v>
      </c>
      <c r="EY121" s="390"/>
      <c r="EZ121" s="517" t="s">
        <v>667</v>
      </c>
      <c r="FA121" s="390"/>
      <c r="FB121" s="390"/>
      <c r="FC121" s="246">
        <v>275.7</v>
      </c>
      <c r="FD121" s="56">
        <v>1</v>
      </c>
      <c r="FF121" s="517" t="s">
        <v>3636</v>
      </c>
      <c r="FI121" s="241">
        <v>426.7</v>
      </c>
      <c r="FJ121" s="513">
        <v>3</v>
      </c>
      <c r="FL121" s="517" t="s">
        <v>3625</v>
      </c>
      <c r="FO121" s="246">
        <v>770.59999999999991</v>
      </c>
      <c r="FP121" s="56">
        <v>3</v>
      </c>
      <c r="FR121" s="517" t="s">
        <v>2196</v>
      </c>
      <c r="FU121" s="241">
        <v>213.7</v>
      </c>
      <c r="FV121" s="513">
        <v>0</v>
      </c>
      <c r="FX121" s="517" t="s">
        <v>3643</v>
      </c>
      <c r="GA121" s="246">
        <v>584.9</v>
      </c>
      <c r="GB121" s="56">
        <v>1</v>
      </c>
      <c r="GD121" s="517" t="s">
        <v>2727</v>
      </c>
      <c r="GG121" s="241">
        <v>135.9</v>
      </c>
      <c r="GH121" s="513">
        <v>3</v>
      </c>
      <c r="GJ121" s="517" t="s">
        <v>3625</v>
      </c>
      <c r="GM121" s="246">
        <v>435.5</v>
      </c>
      <c r="GN121" s="56">
        <v>1</v>
      </c>
      <c r="GP121" s="517" t="s">
        <v>2715</v>
      </c>
      <c r="GS121" s="241">
        <v>540.79999999999995</v>
      </c>
      <c r="GT121" s="513">
        <v>3</v>
      </c>
      <c r="GV121" s="517" t="s">
        <v>1665</v>
      </c>
      <c r="GY121" s="246">
        <v>257</v>
      </c>
      <c r="GZ121" s="56">
        <v>2</v>
      </c>
    </row>
    <row r="122" spans="1:220" s="481" customFormat="1" ht="16.5">
      <c r="A122" s="479"/>
      <c r="D122" s="241"/>
      <c r="E122" s="513"/>
      <c r="G122" s="479"/>
      <c r="J122" s="241"/>
      <c r="K122" s="513"/>
      <c r="M122" s="479"/>
      <c r="P122" s="246"/>
      <c r="Q122" s="56"/>
      <c r="S122" s="479"/>
      <c r="V122" s="246"/>
      <c r="W122" s="56"/>
      <c r="Y122" s="516" t="s">
        <v>32</v>
      </c>
      <c r="Z122" s="522" t="s">
        <v>3019</v>
      </c>
      <c r="AD122" s="523">
        <f>$AR$347</f>
        <v>43</v>
      </c>
      <c r="AE122" s="577">
        <f>$E$347</f>
        <v>9166.7999999999956</v>
      </c>
      <c r="AH122" s="479"/>
      <c r="AI122" s="470"/>
      <c r="AJ122" s="470"/>
      <c r="AK122" s="479"/>
      <c r="AL122" s="470"/>
      <c r="AM122" s="470"/>
      <c r="AN122" s="479"/>
      <c r="AO122" s="470"/>
      <c r="AP122" s="470"/>
      <c r="AQ122" s="479"/>
      <c r="AT122" s="470"/>
      <c r="AV122" s="549"/>
      <c r="AW122" s="390"/>
      <c r="AX122" s="390"/>
      <c r="AY122" s="241"/>
      <c r="AZ122" s="513"/>
      <c r="BB122" s="515"/>
      <c r="BC122" s="211"/>
      <c r="BE122" s="241"/>
      <c r="BF122" s="513"/>
      <c r="BH122" s="517"/>
      <c r="BK122" s="528"/>
      <c r="BL122" s="513"/>
      <c r="BN122" s="517"/>
      <c r="BQ122" s="241"/>
      <c r="BR122" s="513"/>
      <c r="BT122" s="517"/>
      <c r="BW122" s="241"/>
      <c r="BX122" s="513"/>
      <c r="BZ122" s="517"/>
      <c r="CC122" s="241"/>
      <c r="CD122" s="513"/>
      <c r="CF122" s="517"/>
      <c r="CI122" s="241"/>
      <c r="CJ122" s="513"/>
      <c r="CL122" s="517"/>
      <c r="CO122" s="241"/>
      <c r="CP122" s="513"/>
      <c r="CR122" s="517"/>
      <c r="CU122" s="241"/>
      <c r="CV122" s="513"/>
      <c r="CX122" s="517"/>
      <c r="DA122" s="241"/>
      <c r="DB122" s="513"/>
      <c r="DD122" s="517"/>
      <c r="DG122" s="241"/>
      <c r="DH122" s="513"/>
      <c r="DJ122" s="517"/>
      <c r="DM122" s="246"/>
      <c r="DN122" s="56"/>
      <c r="DP122" s="517"/>
      <c r="DS122" s="241"/>
      <c r="DT122" s="513"/>
      <c r="DV122" s="517"/>
      <c r="DY122" s="246"/>
      <c r="DZ122" s="56"/>
      <c r="EB122" s="517"/>
      <c r="EE122" s="246"/>
      <c r="EF122" s="56"/>
      <c r="EH122" s="517"/>
      <c r="EI122" s="390"/>
      <c r="EJ122" s="390"/>
      <c r="EK122" s="241"/>
      <c r="EL122" s="513"/>
      <c r="EM122" s="390"/>
      <c r="EN122" s="517"/>
      <c r="EO122" s="390"/>
      <c r="EP122" s="390"/>
      <c r="EQ122" s="246"/>
      <c r="ER122" s="56"/>
      <c r="ES122" s="390"/>
      <c r="ET122" s="517"/>
      <c r="EU122" s="390"/>
      <c r="EV122" s="390"/>
      <c r="EW122" s="246"/>
      <c r="EX122" s="56"/>
      <c r="EY122" s="390"/>
      <c r="EZ122" s="517"/>
      <c r="FA122" s="390"/>
      <c r="FB122" s="390"/>
      <c r="FC122" s="246"/>
      <c r="FD122" s="56"/>
      <c r="FF122" s="517"/>
      <c r="FI122" s="241"/>
      <c r="FJ122" s="513"/>
      <c r="FL122" s="517"/>
      <c r="FO122" s="246"/>
      <c r="FP122" s="56"/>
      <c r="FR122" s="517"/>
      <c r="FU122" s="241"/>
      <c r="FV122" s="513"/>
      <c r="FX122" s="517"/>
      <c r="GA122" s="246"/>
      <c r="GB122" s="56"/>
      <c r="GD122" s="517"/>
      <c r="GG122" s="241"/>
      <c r="GH122" s="513"/>
      <c r="GJ122" s="517"/>
      <c r="GM122" s="246"/>
      <c r="GN122" s="56"/>
      <c r="GP122" s="517"/>
      <c r="GS122" s="241"/>
      <c r="GT122" s="513"/>
      <c r="GV122" s="517"/>
      <c r="GY122" s="246"/>
      <c r="GZ122" s="56"/>
    </row>
    <row r="123" spans="1:220" s="481" customFormat="1" ht="16.5">
      <c r="A123" s="479" t="s">
        <v>1344</v>
      </c>
      <c r="D123" s="241">
        <f>'Punten per wedstrijd'!K173</f>
        <v>681.00000000000011</v>
      </c>
      <c r="E123" s="513">
        <v>2</v>
      </c>
      <c r="G123" s="479" t="s">
        <v>142</v>
      </c>
      <c r="J123" s="241">
        <f>'Punten per wedstrijd'!K239</f>
        <v>808.60000000000014</v>
      </c>
      <c r="K123" s="513">
        <v>3</v>
      </c>
      <c r="M123" s="479" t="s">
        <v>3647</v>
      </c>
      <c r="P123" s="246">
        <f>'Punten per wedstrijd'!R127</f>
        <v>49.500000000000007</v>
      </c>
      <c r="Q123" s="56">
        <v>3</v>
      </c>
      <c r="S123" s="479" t="s">
        <v>155</v>
      </c>
      <c r="V123" s="246">
        <f>'Punten per wedstrijd'!R134</f>
        <v>5.2</v>
      </c>
      <c r="W123" s="56">
        <v>3</v>
      </c>
      <c r="Y123" s="516" t="s">
        <v>34</v>
      </c>
      <c r="Z123" s="522" t="s">
        <v>3998</v>
      </c>
      <c r="AD123" s="523">
        <f>$AR$348</f>
        <v>43</v>
      </c>
      <c r="AE123" s="577">
        <f>$E$348</f>
        <v>8963.4000000000015</v>
      </c>
      <c r="AH123" s="479" t="s">
        <v>1657</v>
      </c>
      <c r="AI123" s="470"/>
      <c r="AJ123" s="470"/>
      <c r="AK123" s="479" t="s">
        <v>633</v>
      </c>
      <c r="AL123" s="470"/>
      <c r="AM123" s="470"/>
      <c r="AN123" s="479" t="s">
        <v>2212</v>
      </c>
      <c r="AO123" s="470"/>
      <c r="AP123" s="470"/>
      <c r="AQ123" s="479" t="s">
        <v>651</v>
      </c>
      <c r="AT123" s="470"/>
      <c r="AV123" s="549" t="s">
        <v>3647</v>
      </c>
      <c r="AW123" s="390"/>
      <c r="AX123" s="390"/>
      <c r="AY123" s="241">
        <v>404.1</v>
      </c>
      <c r="AZ123" s="513">
        <v>3</v>
      </c>
      <c r="BB123" s="515" t="s">
        <v>682</v>
      </c>
      <c r="BC123" s="211"/>
      <c r="BE123" s="241">
        <v>176.3</v>
      </c>
      <c r="BF123" s="513">
        <v>0</v>
      </c>
      <c r="BH123" s="517" t="s">
        <v>651</v>
      </c>
      <c r="BK123" s="528">
        <v>94.4</v>
      </c>
      <c r="BL123" s="513">
        <v>3</v>
      </c>
      <c r="BN123" s="517" t="s">
        <v>682</v>
      </c>
      <c r="BQ123" s="241">
        <v>46.8</v>
      </c>
      <c r="BR123" s="513">
        <v>0</v>
      </c>
      <c r="BT123" s="517" t="s">
        <v>2717</v>
      </c>
      <c r="BW123" s="241">
        <v>448.20000000000005</v>
      </c>
      <c r="BX123" s="513">
        <v>0</v>
      </c>
      <c r="BZ123" s="517" t="s">
        <v>3644</v>
      </c>
      <c r="CC123" s="241">
        <v>182.6</v>
      </c>
      <c r="CD123" s="513">
        <v>2</v>
      </c>
      <c r="CF123" s="517" t="s">
        <v>142</v>
      </c>
      <c r="CI123" s="241">
        <v>89</v>
      </c>
      <c r="CJ123" s="513">
        <v>3</v>
      </c>
      <c r="CL123" s="517" t="s">
        <v>3640</v>
      </c>
      <c r="CO123" s="241">
        <v>367</v>
      </c>
      <c r="CP123" s="513">
        <v>3</v>
      </c>
      <c r="CR123" s="517" t="s">
        <v>2196</v>
      </c>
      <c r="CU123" s="241">
        <v>128</v>
      </c>
      <c r="CV123" s="513">
        <v>3</v>
      </c>
      <c r="CX123" s="517" t="s">
        <v>3643</v>
      </c>
      <c r="DA123" s="241">
        <v>348</v>
      </c>
      <c r="DB123" s="513">
        <v>0</v>
      </c>
      <c r="DD123" s="517" t="s">
        <v>2727</v>
      </c>
      <c r="DG123" s="241">
        <v>229.20000000000002</v>
      </c>
      <c r="DH123" s="513">
        <v>1</v>
      </c>
      <c r="DJ123" s="517" t="s">
        <v>668</v>
      </c>
      <c r="DM123" s="246">
        <v>443.90000000000003</v>
      </c>
      <c r="DN123" s="56">
        <v>0</v>
      </c>
      <c r="DP123" s="517" t="s">
        <v>3636</v>
      </c>
      <c r="DS123" s="241">
        <v>9.1</v>
      </c>
      <c r="DT123" s="513">
        <v>3</v>
      </c>
      <c r="DV123" s="517" t="s">
        <v>2198</v>
      </c>
      <c r="DY123" s="246">
        <v>0</v>
      </c>
      <c r="DZ123" s="56">
        <v>1</v>
      </c>
      <c r="EB123" s="517" t="s">
        <v>15</v>
      </c>
      <c r="EE123" s="246">
        <v>337</v>
      </c>
      <c r="EF123" s="56">
        <v>0</v>
      </c>
      <c r="EH123" s="517" t="s">
        <v>2198</v>
      </c>
      <c r="EI123" s="390"/>
      <c r="EJ123" s="390"/>
      <c r="EK123" s="241">
        <v>602.6</v>
      </c>
      <c r="EL123" s="513">
        <v>2</v>
      </c>
      <c r="EM123" s="390"/>
      <c r="EN123" s="517" t="s">
        <v>1343</v>
      </c>
      <c r="EO123" s="390"/>
      <c r="EP123" s="390"/>
      <c r="EQ123" s="246">
        <v>56</v>
      </c>
      <c r="ER123" s="56">
        <v>0</v>
      </c>
      <c r="ES123" s="390"/>
      <c r="ET123" s="517" t="s">
        <v>2708</v>
      </c>
      <c r="EU123" s="390"/>
      <c r="EV123" s="390"/>
      <c r="EW123" s="246">
        <v>315</v>
      </c>
      <c r="EX123" s="56">
        <v>0</v>
      </c>
      <c r="EY123" s="390"/>
      <c r="EZ123" s="517" t="s">
        <v>3647</v>
      </c>
      <c r="FA123" s="390"/>
      <c r="FB123" s="390"/>
      <c r="FC123" s="246">
        <v>400.3</v>
      </c>
      <c r="FD123" s="56">
        <v>3</v>
      </c>
      <c r="FF123" s="517" t="s">
        <v>1657</v>
      </c>
      <c r="FI123" s="241">
        <v>9.6999999999999993</v>
      </c>
      <c r="FJ123" s="513">
        <v>0</v>
      </c>
      <c r="FL123" s="517" t="s">
        <v>2212</v>
      </c>
      <c r="FO123" s="246">
        <v>539</v>
      </c>
      <c r="FP123" s="56">
        <v>1</v>
      </c>
      <c r="FR123" s="517" t="s">
        <v>3643</v>
      </c>
      <c r="FU123" s="241">
        <v>379.20000000000005</v>
      </c>
      <c r="FV123" s="513">
        <v>2</v>
      </c>
      <c r="FX123" s="517" t="s">
        <v>2727</v>
      </c>
      <c r="GA123" s="246">
        <v>764.9</v>
      </c>
      <c r="GB123" s="56">
        <v>3</v>
      </c>
      <c r="GD123" s="517" t="s">
        <v>21</v>
      </c>
      <c r="GG123" s="241">
        <v>108.3</v>
      </c>
      <c r="GH123" s="513">
        <v>1</v>
      </c>
      <c r="GJ123" s="517" t="s">
        <v>15</v>
      </c>
      <c r="GM123" s="246">
        <v>426.1</v>
      </c>
      <c r="GN123" s="56">
        <v>1</v>
      </c>
      <c r="GP123" s="517" t="s">
        <v>2717</v>
      </c>
      <c r="GS123" s="241">
        <v>286</v>
      </c>
      <c r="GT123" s="513">
        <v>0</v>
      </c>
      <c r="GV123" s="517" t="s">
        <v>2715</v>
      </c>
      <c r="GY123" s="246">
        <v>474.2</v>
      </c>
      <c r="GZ123" s="56">
        <v>1</v>
      </c>
    </row>
    <row r="124" spans="1:220" s="481" customFormat="1" ht="16.5">
      <c r="A124" s="479" t="s">
        <v>2198</v>
      </c>
      <c r="D124" s="241">
        <f>'Punten per wedstrijd'!K228</f>
        <v>586.19999999999993</v>
      </c>
      <c r="E124" s="513">
        <v>1</v>
      </c>
      <c r="G124" s="479" t="s">
        <v>2196</v>
      </c>
      <c r="J124" s="241">
        <f>'Punten per wedstrijd'!K162</f>
        <v>475.79999999999995</v>
      </c>
      <c r="K124" s="513">
        <v>0</v>
      </c>
      <c r="M124" s="479" t="s">
        <v>142</v>
      </c>
      <c r="P124" s="246">
        <f>'Punten per wedstrijd'!R99</f>
        <v>0</v>
      </c>
      <c r="Q124" s="56">
        <v>0</v>
      </c>
      <c r="S124" s="479" t="s">
        <v>31</v>
      </c>
      <c r="V124" s="246">
        <f>'Punten per wedstrijd'!R114</f>
        <v>0</v>
      </c>
      <c r="W124" s="56">
        <v>0</v>
      </c>
      <c r="Y124" s="516" t="s">
        <v>36</v>
      </c>
      <c r="Z124" s="522" t="s">
        <v>2272</v>
      </c>
      <c r="AD124" s="523">
        <f>$AR$355</f>
        <v>42</v>
      </c>
      <c r="AE124" s="577">
        <f>$E$355</f>
        <v>7900.7</v>
      </c>
      <c r="AH124" s="479" t="s">
        <v>2200</v>
      </c>
      <c r="AI124" s="470"/>
      <c r="AJ124" s="470"/>
      <c r="AK124" s="479" t="s">
        <v>1657</v>
      </c>
      <c r="AL124" s="470"/>
      <c r="AM124" s="470"/>
      <c r="AN124" s="479" t="s">
        <v>1658</v>
      </c>
      <c r="AO124" s="470"/>
      <c r="AP124" s="470"/>
      <c r="AQ124" s="479" t="s">
        <v>2727</v>
      </c>
      <c r="AT124" s="470"/>
      <c r="AV124" s="549" t="s">
        <v>1658</v>
      </c>
      <c r="AW124" s="390"/>
      <c r="AX124" s="390"/>
      <c r="AY124" s="241">
        <v>3.5999999999999996</v>
      </c>
      <c r="AZ124" s="513">
        <v>0</v>
      </c>
      <c r="BB124" s="515" t="s">
        <v>3636</v>
      </c>
      <c r="BC124" s="211"/>
      <c r="BE124" s="241">
        <v>254.4</v>
      </c>
      <c r="BF124" s="513">
        <v>3</v>
      </c>
      <c r="BH124" s="517" t="s">
        <v>1658</v>
      </c>
      <c r="BK124" s="528">
        <v>13.5</v>
      </c>
      <c r="BL124" s="513">
        <v>0</v>
      </c>
      <c r="BN124" s="517" t="s">
        <v>142</v>
      </c>
      <c r="BQ124" s="241">
        <v>77.800000000000011</v>
      </c>
      <c r="BR124" s="513">
        <v>3</v>
      </c>
      <c r="BT124" s="517" t="s">
        <v>2732</v>
      </c>
      <c r="BW124" s="241">
        <v>840.49999999999989</v>
      </c>
      <c r="BX124" s="513">
        <v>3</v>
      </c>
      <c r="BZ124" s="517" t="s">
        <v>3647</v>
      </c>
      <c r="CC124" s="241">
        <v>177.4</v>
      </c>
      <c r="CD124" s="513">
        <v>1</v>
      </c>
      <c r="CF124" s="517" t="s">
        <v>2198</v>
      </c>
      <c r="CI124" s="241">
        <v>14.2</v>
      </c>
      <c r="CJ124" s="513">
        <v>0</v>
      </c>
      <c r="CL124" s="517" t="s">
        <v>2727</v>
      </c>
      <c r="CO124" s="241">
        <v>181.4</v>
      </c>
      <c r="CP124" s="513">
        <v>0</v>
      </c>
      <c r="CR124" s="517" t="s">
        <v>15</v>
      </c>
      <c r="CU124" s="241">
        <v>66.2</v>
      </c>
      <c r="CV124" s="513">
        <v>0</v>
      </c>
      <c r="CX124" s="517" t="s">
        <v>2196</v>
      </c>
      <c r="DA124" s="241">
        <v>484.8</v>
      </c>
      <c r="DB124" s="513">
        <v>3</v>
      </c>
      <c r="DD124" s="517" t="s">
        <v>633</v>
      </c>
      <c r="DG124" s="241">
        <v>242.75000000000003</v>
      </c>
      <c r="DH124" s="513">
        <v>2</v>
      </c>
      <c r="DJ124" s="517" t="s">
        <v>2212</v>
      </c>
      <c r="DM124" s="246">
        <v>672.89999999999986</v>
      </c>
      <c r="DN124" s="56">
        <v>3</v>
      </c>
      <c r="DP124" s="517" t="s">
        <v>2708</v>
      </c>
      <c r="DS124" s="241">
        <v>0</v>
      </c>
      <c r="DT124" s="513">
        <v>0</v>
      </c>
      <c r="DV124" s="517" t="s">
        <v>15</v>
      </c>
      <c r="DY124" s="246">
        <v>0</v>
      </c>
      <c r="DZ124" s="56">
        <v>1</v>
      </c>
      <c r="EB124" s="517" t="s">
        <v>2200</v>
      </c>
      <c r="EE124" s="246">
        <v>607.25</v>
      </c>
      <c r="EF124" s="56">
        <v>3</v>
      </c>
      <c r="EH124" s="517" t="s">
        <v>682</v>
      </c>
      <c r="EI124" s="390"/>
      <c r="EJ124" s="390"/>
      <c r="EK124" s="241">
        <v>576.1</v>
      </c>
      <c r="EL124" s="513">
        <v>1</v>
      </c>
      <c r="EM124" s="390"/>
      <c r="EN124" s="517" t="s">
        <v>668</v>
      </c>
      <c r="EO124" s="390"/>
      <c r="EP124" s="390"/>
      <c r="EQ124" s="246">
        <v>570.1</v>
      </c>
      <c r="ER124" s="56">
        <v>3</v>
      </c>
      <c r="ES124" s="390"/>
      <c r="ET124" s="517" t="s">
        <v>651</v>
      </c>
      <c r="EU124" s="390"/>
      <c r="EV124" s="390"/>
      <c r="EW124" s="246">
        <v>426.7</v>
      </c>
      <c r="EX124" s="56">
        <v>3</v>
      </c>
      <c r="EY124" s="390"/>
      <c r="EZ124" s="517" t="s">
        <v>3646</v>
      </c>
      <c r="FA124" s="390"/>
      <c r="FB124" s="390"/>
      <c r="FC124" s="246">
        <v>240.9</v>
      </c>
      <c r="FD124" s="56">
        <v>0</v>
      </c>
      <c r="FF124" s="517" t="s">
        <v>651</v>
      </c>
      <c r="FI124" s="241">
        <v>352.1</v>
      </c>
      <c r="FJ124" s="513">
        <v>3</v>
      </c>
      <c r="FL124" s="517" t="s">
        <v>2732</v>
      </c>
      <c r="FO124" s="246">
        <v>565.30000000000007</v>
      </c>
      <c r="FP124" s="56">
        <v>2</v>
      </c>
      <c r="FR124" s="517" t="s">
        <v>651</v>
      </c>
      <c r="FU124" s="241">
        <v>363.1</v>
      </c>
      <c r="FV124" s="513">
        <v>1</v>
      </c>
      <c r="FX124" s="517" t="s">
        <v>1667</v>
      </c>
      <c r="GA124" s="246">
        <v>313.5</v>
      </c>
      <c r="GB124" s="56">
        <v>0</v>
      </c>
      <c r="GD124" s="517" t="s">
        <v>142</v>
      </c>
      <c r="GG124" s="241">
        <v>124.6</v>
      </c>
      <c r="GH124" s="513">
        <v>2</v>
      </c>
      <c r="GJ124" s="517" t="s">
        <v>3646</v>
      </c>
      <c r="GM124" s="246">
        <v>466.79999999999995</v>
      </c>
      <c r="GN124" s="56">
        <v>2</v>
      </c>
      <c r="GP124" s="517" t="s">
        <v>155</v>
      </c>
      <c r="GS124" s="241">
        <v>443.40000000000003</v>
      </c>
      <c r="GT124" s="513">
        <v>3</v>
      </c>
      <c r="GV124" s="517" t="s">
        <v>3643</v>
      </c>
      <c r="GY124" s="246">
        <v>483</v>
      </c>
      <c r="GZ124" s="56">
        <v>2</v>
      </c>
    </row>
    <row r="125" spans="1:220" s="481" customFormat="1" ht="16.5">
      <c r="A125" s="479"/>
      <c r="D125" s="241"/>
      <c r="E125" s="513"/>
      <c r="G125" s="479"/>
      <c r="J125" s="241"/>
      <c r="K125" s="513"/>
      <c r="M125" s="479"/>
      <c r="P125" s="246"/>
      <c r="Q125" s="56"/>
      <c r="S125" s="479"/>
      <c r="V125" s="246"/>
      <c r="W125" s="56"/>
      <c r="Y125" s="516" t="s">
        <v>38</v>
      </c>
      <c r="Z125" s="522" t="s">
        <v>4040</v>
      </c>
      <c r="AD125" s="523">
        <f>$AR$412</f>
        <v>40</v>
      </c>
      <c r="AE125" s="577">
        <f>$E$412</f>
        <v>9315.3999999999978</v>
      </c>
      <c r="AH125" s="479"/>
      <c r="AI125" s="470"/>
      <c r="AJ125" s="470"/>
      <c r="AK125" s="479"/>
      <c r="AL125" s="470"/>
      <c r="AM125" s="470"/>
      <c r="AN125" s="479"/>
      <c r="AO125" s="470"/>
      <c r="AP125" s="470"/>
      <c r="AQ125" s="479"/>
      <c r="AT125" s="470"/>
      <c r="AV125" s="549"/>
      <c r="AW125" s="390"/>
      <c r="AX125" s="390"/>
      <c r="AY125" s="241"/>
      <c r="AZ125" s="513"/>
      <c r="BB125" s="515"/>
      <c r="BC125" s="211"/>
      <c r="BE125" s="241"/>
      <c r="BF125" s="513"/>
      <c r="BH125" s="517"/>
      <c r="BK125" s="528"/>
      <c r="BL125" s="513"/>
      <c r="BN125" s="517"/>
      <c r="BQ125" s="241"/>
      <c r="BR125" s="513"/>
      <c r="BT125" s="517"/>
      <c r="BW125" s="241"/>
      <c r="BX125" s="513"/>
      <c r="BZ125" s="517"/>
      <c r="CC125" s="241"/>
      <c r="CD125" s="513"/>
      <c r="CF125" s="517"/>
      <c r="CI125" s="241"/>
      <c r="CJ125" s="513"/>
      <c r="CL125" s="517"/>
      <c r="CO125" s="241"/>
      <c r="CP125" s="513"/>
      <c r="CR125" s="517"/>
      <c r="CU125" s="241"/>
      <c r="CV125" s="513"/>
      <c r="CX125" s="517"/>
      <c r="DA125" s="241"/>
      <c r="DB125" s="513"/>
      <c r="DD125" s="517"/>
      <c r="DG125" s="241"/>
      <c r="DH125" s="513"/>
      <c r="DJ125" s="517"/>
      <c r="DM125" s="246"/>
      <c r="DN125" s="56"/>
      <c r="DP125" s="517"/>
      <c r="DS125" s="241"/>
      <c r="DT125" s="513"/>
      <c r="DV125" s="517"/>
      <c r="DY125" s="246"/>
      <c r="DZ125" s="56"/>
      <c r="EB125" s="517"/>
      <c r="EE125" s="246"/>
      <c r="EF125" s="56"/>
      <c r="EH125" s="517"/>
      <c r="EI125" s="390"/>
      <c r="EJ125" s="390"/>
      <c r="EK125" s="241"/>
      <c r="EL125" s="513"/>
      <c r="EM125" s="390"/>
      <c r="EN125" s="517"/>
      <c r="EO125" s="390"/>
      <c r="EP125" s="390"/>
      <c r="EQ125" s="246"/>
      <c r="ER125" s="56"/>
      <c r="ES125" s="390"/>
      <c r="ET125" s="517"/>
      <c r="EU125" s="390"/>
      <c r="EV125" s="390"/>
      <c r="EW125" s="246"/>
      <c r="EX125" s="56"/>
      <c r="EY125" s="390"/>
      <c r="EZ125" s="517"/>
      <c r="FA125" s="390"/>
      <c r="FB125" s="390"/>
      <c r="FC125" s="246"/>
      <c r="FD125" s="56"/>
      <c r="FF125" s="517"/>
      <c r="FI125" s="241"/>
      <c r="FJ125" s="513"/>
      <c r="FL125" s="517"/>
      <c r="FO125" s="246"/>
      <c r="FP125" s="56"/>
      <c r="FR125" s="517"/>
      <c r="FU125" s="241"/>
      <c r="FV125" s="513"/>
      <c r="FX125" s="517"/>
      <c r="GA125" s="246"/>
      <c r="GB125" s="56"/>
      <c r="GD125" s="517"/>
      <c r="GG125" s="241"/>
      <c r="GH125" s="513"/>
      <c r="GJ125" s="517"/>
      <c r="GM125" s="246"/>
      <c r="GN125" s="56"/>
      <c r="GP125" s="517"/>
      <c r="GS125" s="241"/>
      <c r="GT125" s="513"/>
      <c r="GV125" s="517"/>
      <c r="GY125" s="246"/>
      <c r="GZ125" s="56"/>
    </row>
    <row r="126" spans="1:220" s="481" customFormat="1" ht="16.5">
      <c r="A126" s="479" t="s">
        <v>2212</v>
      </c>
      <c r="D126" s="241">
        <f>'Punten per wedstrijd'!K166</f>
        <v>442.79999999999995</v>
      </c>
      <c r="E126" s="513">
        <v>3</v>
      </c>
      <c r="G126" s="479" t="s">
        <v>668</v>
      </c>
      <c r="J126" s="241">
        <f>'Punten per wedstrijd'!K218</f>
        <v>230.2</v>
      </c>
      <c r="K126" s="513">
        <v>0</v>
      </c>
      <c r="M126" s="479" t="s">
        <v>3640</v>
      </c>
      <c r="P126" s="246">
        <f>'Punten per wedstrijd'!R93</f>
        <v>49.3</v>
      </c>
      <c r="Q126" s="56">
        <v>0</v>
      </c>
      <c r="S126" s="479" t="s">
        <v>3644</v>
      </c>
      <c r="V126" s="246">
        <f>'Punten per wedstrijd'!R113</f>
        <v>336.5</v>
      </c>
      <c r="W126" s="56">
        <v>3</v>
      </c>
      <c r="Y126" s="516" t="s">
        <v>145</v>
      </c>
      <c r="Z126" s="522" t="s">
        <v>3991</v>
      </c>
      <c r="AD126" s="523">
        <f>$AR$343</f>
        <v>40</v>
      </c>
      <c r="AE126" s="577">
        <f>$E$343</f>
        <v>8006.8000000000011</v>
      </c>
      <c r="AH126" s="479" t="s">
        <v>3643</v>
      </c>
      <c r="AI126" s="470"/>
      <c r="AJ126" s="470"/>
      <c r="AK126" s="479" t="s">
        <v>15</v>
      </c>
      <c r="AL126" s="470"/>
      <c r="AM126" s="470"/>
      <c r="AN126" s="479" t="s">
        <v>2732</v>
      </c>
      <c r="AO126" s="470"/>
      <c r="AP126" s="470"/>
      <c r="AQ126" s="479" t="s">
        <v>2200</v>
      </c>
      <c r="AT126" s="470"/>
      <c r="AV126" s="549" t="s">
        <v>1665</v>
      </c>
      <c r="AW126" s="390"/>
      <c r="AX126" s="390"/>
      <c r="AY126" s="241">
        <v>117.3</v>
      </c>
      <c r="AZ126" s="513">
        <v>1</v>
      </c>
      <c r="BB126" s="515" t="s">
        <v>1667</v>
      </c>
      <c r="BC126" s="211"/>
      <c r="BE126" s="241">
        <v>265</v>
      </c>
      <c r="BF126" s="513">
        <v>3</v>
      </c>
      <c r="BH126" s="517" t="s">
        <v>21</v>
      </c>
      <c r="BK126" s="528">
        <v>15</v>
      </c>
      <c r="BL126" s="513">
        <v>0</v>
      </c>
      <c r="BN126" s="517" t="s">
        <v>1657</v>
      </c>
      <c r="BQ126" s="241">
        <v>58.800000000000004</v>
      </c>
      <c r="BR126" s="513">
        <v>0</v>
      </c>
      <c r="BT126" s="517" t="s">
        <v>3647</v>
      </c>
      <c r="BW126" s="241">
        <v>630.15000000000009</v>
      </c>
      <c r="BX126" s="513">
        <v>1</v>
      </c>
      <c r="BZ126" s="517" t="s">
        <v>2198</v>
      </c>
      <c r="CC126" s="241">
        <v>136.9</v>
      </c>
      <c r="CD126" s="513">
        <v>3</v>
      </c>
      <c r="CF126" s="517" t="s">
        <v>3636</v>
      </c>
      <c r="CI126" s="241">
        <v>18.900000000000002</v>
      </c>
      <c r="CJ126" s="513">
        <v>0</v>
      </c>
      <c r="CL126" s="517" t="s">
        <v>1665</v>
      </c>
      <c r="CO126" s="241">
        <v>202.5</v>
      </c>
      <c r="CP126" s="513">
        <v>3</v>
      </c>
      <c r="CR126" s="517" t="s">
        <v>3646</v>
      </c>
      <c r="CU126" s="241">
        <v>33</v>
      </c>
      <c r="CV126" s="513">
        <v>0</v>
      </c>
      <c r="CX126" s="517" t="s">
        <v>668</v>
      </c>
      <c r="DA126" s="241">
        <v>348.2</v>
      </c>
      <c r="DB126" s="513">
        <v>1</v>
      </c>
      <c r="DD126" s="517" t="s">
        <v>3646</v>
      </c>
      <c r="DG126" s="241">
        <v>686.99999999999989</v>
      </c>
      <c r="DH126" s="513">
        <v>3</v>
      </c>
      <c r="DJ126" s="517" t="s">
        <v>1667</v>
      </c>
      <c r="DM126" s="246">
        <v>680.3</v>
      </c>
      <c r="DN126" s="56">
        <v>1</v>
      </c>
      <c r="DP126" s="517" t="s">
        <v>1658</v>
      </c>
      <c r="DS126" s="241">
        <v>0</v>
      </c>
      <c r="DT126" s="513">
        <v>0</v>
      </c>
      <c r="DV126" s="517" t="s">
        <v>3646</v>
      </c>
      <c r="DY126" s="246">
        <v>43.5</v>
      </c>
      <c r="DZ126" s="56">
        <v>3</v>
      </c>
      <c r="EB126" s="517" t="s">
        <v>2715</v>
      </c>
      <c r="EE126" s="246">
        <v>513</v>
      </c>
      <c r="EF126" s="56">
        <v>3</v>
      </c>
      <c r="EH126" s="517" t="s">
        <v>633</v>
      </c>
      <c r="EI126" s="390"/>
      <c r="EJ126" s="390"/>
      <c r="EK126" s="241">
        <v>646.79999999999995</v>
      </c>
      <c r="EL126" s="513">
        <v>0</v>
      </c>
      <c r="EM126" s="390"/>
      <c r="EN126" s="517" t="s">
        <v>21</v>
      </c>
      <c r="EO126" s="390"/>
      <c r="EP126" s="390"/>
      <c r="EQ126" s="246">
        <v>54.3</v>
      </c>
      <c r="ER126" s="56">
        <v>0</v>
      </c>
      <c r="ES126" s="390"/>
      <c r="ET126" s="517" t="s">
        <v>155</v>
      </c>
      <c r="EU126" s="390"/>
      <c r="EV126" s="390"/>
      <c r="EW126" s="246">
        <v>409.8</v>
      </c>
      <c r="EX126" s="56">
        <v>2</v>
      </c>
      <c r="EY126" s="390"/>
      <c r="EZ126" s="517" t="s">
        <v>2715</v>
      </c>
      <c r="FA126" s="390"/>
      <c r="FB126" s="390"/>
      <c r="FC126" s="246">
        <v>215.7</v>
      </c>
      <c r="FD126" s="56">
        <v>0</v>
      </c>
      <c r="FF126" s="517" t="s">
        <v>633</v>
      </c>
      <c r="FI126" s="241">
        <v>69.400000000000006</v>
      </c>
      <c r="FJ126" s="513">
        <v>0</v>
      </c>
      <c r="FL126" s="517" t="s">
        <v>3640</v>
      </c>
      <c r="FO126" s="246">
        <v>671.5</v>
      </c>
      <c r="FP126" s="56">
        <v>2</v>
      </c>
      <c r="FR126" s="517" t="s">
        <v>1344</v>
      </c>
      <c r="FU126" s="241">
        <v>677.5</v>
      </c>
      <c r="FV126" s="513">
        <v>3</v>
      </c>
      <c r="FX126" s="517" t="s">
        <v>3640</v>
      </c>
      <c r="GA126" s="246">
        <v>551.79999999999995</v>
      </c>
      <c r="GB126" s="56">
        <v>3</v>
      </c>
      <c r="GD126" s="517" t="s">
        <v>2708</v>
      </c>
      <c r="GG126" s="241">
        <v>129.30000000000001</v>
      </c>
      <c r="GH126" s="513">
        <v>1</v>
      </c>
      <c r="GJ126" s="517" t="s">
        <v>3640</v>
      </c>
      <c r="GM126" s="246">
        <v>498.5</v>
      </c>
      <c r="GN126" s="56">
        <v>0</v>
      </c>
      <c r="GP126" s="517" t="s">
        <v>1657</v>
      </c>
      <c r="GS126" s="241">
        <v>369.70000000000005</v>
      </c>
      <c r="GT126" s="513">
        <v>0</v>
      </c>
      <c r="GV126" s="517" t="s">
        <v>1343</v>
      </c>
      <c r="GY126" s="246">
        <v>431</v>
      </c>
      <c r="GZ126" s="56">
        <v>0</v>
      </c>
    </row>
    <row r="127" spans="1:220" s="481" customFormat="1" ht="16.5">
      <c r="A127" s="479" t="s">
        <v>3647</v>
      </c>
      <c r="D127" s="241">
        <f>'Punten per wedstrijd'!K267</f>
        <v>59.000000000000007</v>
      </c>
      <c r="E127" s="513">
        <v>0</v>
      </c>
      <c r="G127" s="479" t="s">
        <v>155</v>
      </c>
      <c r="J127" s="241">
        <f>'Punten per wedstrijd'!K274</f>
        <v>844.30000000000007</v>
      </c>
      <c r="K127" s="513">
        <v>3</v>
      </c>
      <c r="M127" s="479" t="s">
        <v>3646</v>
      </c>
      <c r="P127" s="246">
        <f>'Punten per wedstrijd'!R123</f>
        <v>134.80000000000001</v>
      </c>
      <c r="Q127" s="56">
        <v>3</v>
      </c>
      <c r="S127" s="479" t="s">
        <v>3643</v>
      </c>
      <c r="V127" s="246">
        <f>'Punten per wedstrijd'!R112</f>
        <v>0</v>
      </c>
      <c r="W127" s="56">
        <v>0</v>
      </c>
      <c r="Y127" s="516" t="s">
        <v>146</v>
      </c>
      <c r="Z127" s="522" t="s">
        <v>4037</v>
      </c>
      <c r="AD127" s="523">
        <f>$AR$411</f>
        <v>38</v>
      </c>
      <c r="AE127" s="577">
        <f>$E$411</f>
        <v>8511.2999999999993</v>
      </c>
      <c r="AH127" s="479" t="s">
        <v>3640</v>
      </c>
      <c r="AI127" s="470"/>
      <c r="AJ127" s="470"/>
      <c r="AK127" s="479" t="s">
        <v>21</v>
      </c>
      <c r="AL127" s="470"/>
      <c r="AM127" s="470"/>
      <c r="AN127" s="479" t="s">
        <v>3644</v>
      </c>
      <c r="AO127" s="470"/>
      <c r="AP127" s="470"/>
      <c r="AQ127" s="479" t="s">
        <v>3625</v>
      </c>
      <c r="AT127" s="470"/>
      <c r="AV127" s="549" t="s">
        <v>1657</v>
      </c>
      <c r="AW127" s="390"/>
      <c r="AX127" s="390"/>
      <c r="AY127" s="241">
        <v>144.9</v>
      </c>
      <c r="AZ127" s="513">
        <v>2</v>
      </c>
      <c r="BB127" s="515" t="s">
        <v>633</v>
      </c>
      <c r="BC127" s="211"/>
      <c r="BE127" s="241">
        <v>151.5</v>
      </c>
      <c r="BF127" s="513">
        <v>0</v>
      </c>
      <c r="BH127" s="517" t="s">
        <v>2198</v>
      </c>
      <c r="BK127" s="528">
        <v>95.5</v>
      </c>
      <c r="BL127" s="513">
        <v>3</v>
      </c>
      <c r="BN127" s="517" t="s">
        <v>2708</v>
      </c>
      <c r="BQ127" s="241">
        <v>99.199999999999989</v>
      </c>
      <c r="BR127" s="513">
        <v>3</v>
      </c>
      <c r="BT127" s="517" t="s">
        <v>682</v>
      </c>
      <c r="BW127" s="241">
        <v>665.5</v>
      </c>
      <c r="BX127" s="513">
        <v>2</v>
      </c>
      <c r="BZ127" s="517" t="s">
        <v>2212</v>
      </c>
      <c r="CC127" s="241">
        <v>86.800000000000011</v>
      </c>
      <c r="CD127" s="513">
        <v>0</v>
      </c>
      <c r="CF127" s="517" t="s">
        <v>633</v>
      </c>
      <c r="CI127" s="241">
        <v>88.6</v>
      </c>
      <c r="CJ127" s="513">
        <v>3</v>
      </c>
      <c r="CL127" s="517" t="s">
        <v>21</v>
      </c>
      <c r="CO127" s="241">
        <v>152.5</v>
      </c>
      <c r="CP127" s="513">
        <v>0</v>
      </c>
      <c r="CR127" s="517" t="s">
        <v>3643</v>
      </c>
      <c r="CU127" s="241">
        <v>62</v>
      </c>
      <c r="CV127" s="513">
        <v>3</v>
      </c>
      <c r="CX127" s="517" t="s">
        <v>1349</v>
      </c>
      <c r="DA127" s="241">
        <v>386.5</v>
      </c>
      <c r="DB127" s="513">
        <v>2</v>
      </c>
      <c r="DD127" s="517" t="s">
        <v>1667</v>
      </c>
      <c r="DG127" s="241">
        <v>300.39999999999998</v>
      </c>
      <c r="DH127" s="513">
        <v>0</v>
      </c>
      <c r="DJ127" s="517" t="s">
        <v>3643</v>
      </c>
      <c r="DM127" s="246">
        <v>735.1</v>
      </c>
      <c r="DN127" s="56">
        <v>2</v>
      </c>
      <c r="DP127" s="517" t="s">
        <v>2200</v>
      </c>
      <c r="DS127" s="241">
        <v>42.1</v>
      </c>
      <c r="DT127" s="513">
        <v>3</v>
      </c>
      <c r="DV127" s="517" t="s">
        <v>21</v>
      </c>
      <c r="DY127" s="246">
        <v>21</v>
      </c>
      <c r="DZ127" s="56">
        <v>0</v>
      </c>
      <c r="EB127" s="517" t="s">
        <v>2198</v>
      </c>
      <c r="EE127" s="246">
        <v>230.55</v>
      </c>
      <c r="EF127" s="56">
        <v>0</v>
      </c>
      <c r="EH127" s="517" t="s">
        <v>15</v>
      </c>
      <c r="EI127" s="390"/>
      <c r="EJ127" s="390"/>
      <c r="EK127" s="241">
        <v>962.7</v>
      </c>
      <c r="EL127" s="513">
        <v>3</v>
      </c>
      <c r="EM127" s="390"/>
      <c r="EN127" s="517" t="s">
        <v>1667</v>
      </c>
      <c r="EO127" s="390"/>
      <c r="EP127" s="390"/>
      <c r="EQ127" s="246">
        <v>150.4</v>
      </c>
      <c r="ER127" s="56">
        <v>3</v>
      </c>
      <c r="ES127" s="390"/>
      <c r="ET127" s="517" t="s">
        <v>2715</v>
      </c>
      <c r="EU127" s="390"/>
      <c r="EV127" s="390"/>
      <c r="EW127" s="246">
        <v>390.7</v>
      </c>
      <c r="EX127" s="56">
        <v>1</v>
      </c>
      <c r="EY127" s="390"/>
      <c r="EZ127" s="517" t="s">
        <v>2717</v>
      </c>
      <c r="FA127" s="390"/>
      <c r="FB127" s="390"/>
      <c r="FC127" s="246">
        <v>604.1</v>
      </c>
      <c r="FD127" s="56">
        <v>3</v>
      </c>
      <c r="FF127" s="517" t="s">
        <v>3640</v>
      </c>
      <c r="FI127" s="241">
        <v>419.79999999999995</v>
      </c>
      <c r="FJ127" s="513">
        <v>3</v>
      </c>
      <c r="FL127" s="517" t="s">
        <v>155</v>
      </c>
      <c r="FO127" s="246">
        <v>563.20000000000005</v>
      </c>
      <c r="FP127" s="56">
        <v>1</v>
      </c>
      <c r="FR127" s="517" t="s">
        <v>2710</v>
      </c>
      <c r="FU127" s="241">
        <v>341.7</v>
      </c>
      <c r="FV127" s="513">
        <v>0</v>
      </c>
      <c r="FX127" s="517" t="s">
        <v>1665</v>
      </c>
      <c r="GA127" s="246">
        <v>329</v>
      </c>
      <c r="GB127" s="56">
        <v>0</v>
      </c>
      <c r="GD127" s="517" t="s">
        <v>682</v>
      </c>
      <c r="GG127" s="241">
        <v>133.80000000000001</v>
      </c>
      <c r="GH127" s="513">
        <v>2</v>
      </c>
      <c r="GJ127" s="517" t="s">
        <v>31</v>
      </c>
      <c r="GM127" s="246">
        <v>628.34999999999991</v>
      </c>
      <c r="GN127" s="56">
        <v>3</v>
      </c>
      <c r="GP127" s="517" t="s">
        <v>682</v>
      </c>
      <c r="GS127" s="241">
        <v>562.09999999999991</v>
      </c>
      <c r="GT127" s="513">
        <v>3</v>
      </c>
      <c r="GV127" s="517" t="s">
        <v>667</v>
      </c>
      <c r="GY127" s="246">
        <v>594</v>
      </c>
      <c r="GZ127" s="56">
        <v>3</v>
      </c>
    </row>
    <row r="128" spans="1:220" s="481" customFormat="1" ht="16.5">
      <c r="A128" s="479"/>
      <c r="D128" s="241"/>
      <c r="E128" s="513"/>
      <c r="M128" s="479"/>
      <c r="P128" s="246"/>
      <c r="Q128" s="56"/>
      <c r="V128" s="246"/>
      <c r="W128" s="56"/>
      <c r="Y128" s="516" t="s">
        <v>147</v>
      </c>
      <c r="Z128" s="522" t="s">
        <v>3987</v>
      </c>
      <c r="AD128" s="523">
        <f>$AR$326</f>
        <v>38</v>
      </c>
      <c r="AE128" s="577">
        <f>$E$326</f>
        <v>7583.8</v>
      </c>
      <c r="AH128" s="479"/>
      <c r="AI128" s="470"/>
      <c r="AJ128" s="470"/>
      <c r="AK128" s="479"/>
      <c r="AL128" s="470"/>
      <c r="AM128" s="470"/>
      <c r="AN128" s="479"/>
      <c r="AO128" s="470"/>
      <c r="AP128" s="470"/>
      <c r="AQ128" s="479"/>
      <c r="AT128" s="470"/>
      <c r="AV128" s="549"/>
      <c r="AW128" s="390"/>
      <c r="AX128" s="390"/>
      <c r="AY128" s="241"/>
      <c r="AZ128" s="513"/>
      <c r="BB128" s="515"/>
      <c r="BC128" s="211"/>
      <c r="BE128" s="241"/>
      <c r="BF128" s="513"/>
      <c r="BH128" s="517"/>
      <c r="BK128" s="528"/>
      <c r="BL128" s="513"/>
      <c r="BN128" s="517"/>
      <c r="BQ128" s="241"/>
      <c r="BR128" s="513"/>
      <c r="BT128" s="517"/>
      <c r="BW128" s="241"/>
      <c r="BX128" s="513"/>
      <c r="BZ128" s="517"/>
      <c r="CC128" s="241"/>
      <c r="CD128" s="513"/>
      <c r="CF128" s="517"/>
      <c r="CI128" s="241"/>
      <c r="CJ128" s="513"/>
      <c r="CL128" s="517"/>
      <c r="CO128" s="241"/>
      <c r="CP128" s="513"/>
      <c r="CR128" s="517"/>
      <c r="CU128" s="241"/>
      <c r="CV128" s="513"/>
      <c r="CX128" s="517"/>
      <c r="DA128" s="241"/>
      <c r="DB128" s="513"/>
      <c r="DD128" s="517"/>
      <c r="DG128" s="241"/>
      <c r="DH128" s="513"/>
      <c r="DJ128" s="517"/>
      <c r="DM128" s="246"/>
      <c r="DN128" s="56"/>
      <c r="DP128" s="517"/>
      <c r="DS128" s="241"/>
      <c r="DT128" s="513"/>
      <c r="DV128" s="517"/>
      <c r="DY128" s="246"/>
      <c r="DZ128" s="56"/>
      <c r="EB128" s="517"/>
      <c r="EE128" s="246"/>
      <c r="EF128" s="56"/>
      <c r="EH128" s="517"/>
      <c r="EI128" s="390"/>
      <c r="EJ128" s="390"/>
      <c r="EK128" s="241"/>
      <c r="EL128" s="513"/>
      <c r="EM128" s="390"/>
      <c r="EN128" s="517"/>
      <c r="EO128" s="390"/>
      <c r="EP128" s="390"/>
      <c r="EQ128" s="246"/>
      <c r="ER128" s="56"/>
      <c r="ES128" s="390"/>
      <c r="ET128" s="517"/>
      <c r="EU128" s="390"/>
      <c r="EV128" s="390"/>
      <c r="EW128" s="246"/>
      <c r="EX128" s="56"/>
      <c r="EY128" s="390"/>
      <c r="EZ128" s="517"/>
      <c r="FA128" s="390"/>
      <c r="FB128" s="390"/>
      <c r="FC128" s="246"/>
      <c r="FD128" s="56"/>
      <c r="FF128" s="517"/>
      <c r="FI128" s="241"/>
      <c r="FJ128" s="513"/>
      <c r="FL128" s="517"/>
      <c r="FO128" s="246"/>
      <c r="FP128" s="56"/>
      <c r="FR128" s="517"/>
      <c r="FU128" s="241"/>
      <c r="FV128" s="513"/>
      <c r="FX128" s="517"/>
      <c r="GA128" s="246"/>
      <c r="GB128" s="56"/>
      <c r="GD128" s="517"/>
      <c r="GG128" s="241"/>
      <c r="GH128" s="513"/>
      <c r="GJ128" s="517"/>
      <c r="GM128" s="246"/>
      <c r="GN128" s="56"/>
      <c r="GP128" s="517"/>
      <c r="GS128" s="241"/>
      <c r="GT128" s="513"/>
      <c r="GV128" s="517"/>
      <c r="GY128" s="246"/>
      <c r="GZ128" s="56"/>
      <c r="HK128" s="246"/>
      <c r="HL128" s="56"/>
    </row>
    <row r="129" spans="1:220" s="481" customFormat="1" ht="16.5">
      <c r="A129" s="479" t="s">
        <v>1657</v>
      </c>
      <c r="D129" s="241">
        <f>'Punten per wedstrijd'!K145</f>
        <v>368.6</v>
      </c>
      <c r="E129" s="513">
        <v>3</v>
      </c>
      <c r="M129" s="479" t="s">
        <v>1343</v>
      </c>
      <c r="P129" s="246">
        <f>'Punten per wedstrijd'!R83</f>
        <v>0</v>
      </c>
      <c r="Q129" s="56">
        <v>1</v>
      </c>
      <c r="V129" s="246"/>
      <c r="W129" s="56"/>
      <c r="Y129" s="516" t="s">
        <v>151</v>
      </c>
      <c r="Z129" s="589" t="s">
        <v>3023</v>
      </c>
      <c r="AD129" s="523">
        <f>$AR$449</f>
        <v>37</v>
      </c>
      <c r="AE129" s="577">
        <f>$E$449</f>
        <v>8628.6</v>
      </c>
      <c r="AH129" s="479" t="s">
        <v>3625</v>
      </c>
      <c r="AI129" s="470"/>
      <c r="AJ129" s="470"/>
      <c r="AK129" s="479" t="s">
        <v>2715</v>
      </c>
      <c r="AL129" s="470"/>
      <c r="AM129" s="470"/>
      <c r="AN129" s="479" t="s">
        <v>3647</v>
      </c>
      <c r="AO129" s="470"/>
      <c r="AP129" s="470"/>
      <c r="AQ129" s="479" t="s">
        <v>1343</v>
      </c>
      <c r="AT129" s="470"/>
      <c r="AV129" s="549" t="s">
        <v>2717</v>
      </c>
      <c r="AW129" s="390"/>
      <c r="AX129" s="390"/>
      <c r="AY129" s="241">
        <v>200.79999999999998</v>
      </c>
      <c r="AZ129" s="513">
        <v>0</v>
      </c>
      <c r="BB129" s="515" t="s">
        <v>2732</v>
      </c>
      <c r="BC129" s="211"/>
      <c r="BE129" s="241">
        <v>172.5</v>
      </c>
      <c r="BF129" s="513">
        <v>3</v>
      </c>
      <c r="BH129" s="517" t="s">
        <v>142</v>
      </c>
      <c r="BK129" s="528">
        <v>83.5</v>
      </c>
      <c r="BL129" s="513">
        <v>0</v>
      </c>
      <c r="BN129" s="517" t="s">
        <v>2200</v>
      </c>
      <c r="BQ129" s="241">
        <v>68.7</v>
      </c>
      <c r="BR129" s="513">
        <v>0</v>
      </c>
      <c r="BT129" s="517" t="s">
        <v>1665</v>
      </c>
      <c r="BW129" s="241">
        <v>497.2</v>
      </c>
      <c r="BX129" s="513">
        <v>3</v>
      </c>
      <c r="BZ129" s="517" t="s">
        <v>15</v>
      </c>
      <c r="CC129" s="241">
        <v>313.90000000000003</v>
      </c>
      <c r="CD129" s="513">
        <v>3</v>
      </c>
      <c r="CF129" s="517" t="s">
        <v>1657</v>
      </c>
      <c r="CI129" s="241">
        <v>143.70000000000002</v>
      </c>
      <c r="CJ129" s="513">
        <v>2</v>
      </c>
      <c r="CL129" s="517" t="s">
        <v>2732</v>
      </c>
      <c r="CO129" s="241">
        <v>64.399999999999991</v>
      </c>
      <c r="CP129" s="513">
        <v>0</v>
      </c>
      <c r="CR129" s="517" t="s">
        <v>1344</v>
      </c>
      <c r="CU129" s="241">
        <v>114</v>
      </c>
      <c r="CV129" s="513">
        <v>3</v>
      </c>
      <c r="CX129" s="517" t="s">
        <v>2732</v>
      </c>
      <c r="DA129" s="241">
        <v>234</v>
      </c>
      <c r="DB129" s="513">
        <v>1</v>
      </c>
      <c r="DD129" s="517" t="s">
        <v>2196</v>
      </c>
      <c r="DG129" s="241">
        <v>212.9</v>
      </c>
      <c r="DH129" s="513">
        <v>0</v>
      </c>
      <c r="DJ129" s="517" t="s">
        <v>2717</v>
      </c>
      <c r="DM129" s="246">
        <v>379.29999999999995</v>
      </c>
      <c r="DN129" s="56">
        <v>2</v>
      </c>
      <c r="DP129" s="517" t="s">
        <v>1343</v>
      </c>
      <c r="DS129" s="241">
        <v>13.2</v>
      </c>
      <c r="DT129" s="513">
        <v>3</v>
      </c>
      <c r="DV129" s="517" t="s">
        <v>3640</v>
      </c>
      <c r="DY129" s="246">
        <v>0</v>
      </c>
      <c r="DZ129" s="56">
        <v>0</v>
      </c>
      <c r="EB129" s="517" t="s">
        <v>1349</v>
      </c>
      <c r="EE129" s="246">
        <v>545.5</v>
      </c>
      <c r="EF129" s="56">
        <v>3</v>
      </c>
      <c r="EH129" s="517" t="s">
        <v>2717</v>
      </c>
      <c r="EI129" s="390"/>
      <c r="EJ129" s="390"/>
      <c r="EK129" s="241">
        <v>164.1</v>
      </c>
      <c r="EL129" s="513">
        <v>0</v>
      </c>
      <c r="EM129" s="390"/>
      <c r="EN129" s="517" t="s">
        <v>2727</v>
      </c>
      <c r="EO129" s="390"/>
      <c r="EP129" s="390"/>
      <c r="EQ129" s="246">
        <v>67.5</v>
      </c>
      <c r="ER129" s="56">
        <v>1</v>
      </c>
      <c r="ES129" s="390"/>
      <c r="ET129" s="517" t="s">
        <v>2732</v>
      </c>
      <c r="EU129" s="390"/>
      <c r="EV129" s="390"/>
      <c r="EW129" s="246">
        <v>393.3</v>
      </c>
      <c r="EX129" s="56">
        <v>3</v>
      </c>
      <c r="EY129" s="390"/>
      <c r="EZ129" s="517" t="s">
        <v>2727</v>
      </c>
      <c r="FA129" s="390"/>
      <c r="FB129" s="390"/>
      <c r="FC129" s="246">
        <v>229.1</v>
      </c>
      <c r="FD129" s="56">
        <v>2</v>
      </c>
      <c r="FF129" s="517" t="s">
        <v>3625</v>
      </c>
      <c r="FI129" s="241">
        <v>447.09999999999997</v>
      </c>
      <c r="FJ129" s="513">
        <v>3</v>
      </c>
      <c r="FL129" s="517" t="s">
        <v>2710</v>
      </c>
      <c r="FO129" s="246">
        <v>654.70000000000005</v>
      </c>
      <c r="FP129" s="56">
        <v>2</v>
      </c>
      <c r="FR129" s="517" t="s">
        <v>31</v>
      </c>
      <c r="FU129" s="241">
        <v>1028.9000000000001</v>
      </c>
      <c r="FV129" s="513">
        <v>3</v>
      </c>
      <c r="FX129" s="517" t="s">
        <v>2198</v>
      </c>
      <c r="GA129" s="246">
        <v>346</v>
      </c>
      <c r="GB129" s="56">
        <v>0</v>
      </c>
      <c r="GD129" s="517" t="s">
        <v>1344</v>
      </c>
      <c r="GG129" s="241">
        <v>83.5</v>
      </c>
      <c r="GH129" s="513">
        <v>3</v>
      </c>
      <c r="GJ129" s="517" t="s">
        <v>2212</v>
      </c>
      <c r="GM129" s="246">
        <v>681.7</v>
      </c>
      <c r="GN129" s="56">
        <v>3</v>
      </c>
      <c r="GP129" s="517" t="s">
        <v>667</v>
      </c>
      <c r="GS129" s="241">
        <v>628.6</v>
      </c>
      <c r="GT129" s="513">
        <v>2</v>
      </c>
      <c r="GV129" s="517" t="s">
        <v>2196</v>
      </c>
      <c r="GY129" s="246">
        <v>360</v>
      </c>
      <c r="GZ129" s="56">
        <v>0</v>
      </c>
      <c r="HK129" s="246"/>
      <c r="HL129" s="56"/>
    </row>
    <row r="130" spans="1:220" s="481" customFormat="1" ht="16.5">
      <c r="A130" s="479" t="s">
        <v>3640</v>
      </c>
      <c r="D130" s="241">
        <f>'Punten per wedstrijd'!K233</f>
        <v>276.79999999999995</v>
      </c>
      <c r="E130" s="513">
        <v>0</v>
      </c>
      <c r="M130" s="479" t="s">
        <v>1349</v>
      </c>
      <c r="P130" s="246">
        <f>'Punten per wedstrijd'!R100</f>
        <v>0</v>
      </c>
      <c r="Q130" s="56">
        <v>1</v>
      </c>
      <c r="V130" s="246"/>
      <c r="W130" s="56"/>
      <c r="Y130" s="516" t="s">
        <v>157</v>
      </c>
      <c r="Z130" s="589" t="s">
        <v>4050</v>
      </c>
      <c r="AD130" s="523">
        <f>$AR$433</f>
        <v>37</v>
      </c>
      <c r="AE130" s="577">
        <f>$E$433</f>
        <v>8342.8999999999978</v>
      </c>
      <c r="AH130" s="479" t="s">
        <v>3644</v>
      </c>
      <c r="AI130" s="470"/>
      <c r="AJ130" s="470"/>
      <c r="AK130" s="479" t="s">
        <v>667</v>
      </c>
      <c r="AL130" s="470"/>
      <c r="AM130" s="470"/>
      <c r="AN130" s="479" t="s">
        <v>651</v>
      </c>
      <c r="AO130" s="470"/>
      <c r="AP130" s="470"/>
      <c r="AQ130" s="479" t="s">
        <v>3647</v>
      </c>
      <c r="AT130" s="470"/>
      <c r="AV130" s="549" t="s">
        <v>3646</v>
      </c>
      <c r="AW130" s="390"/>
      <c r="AX130" s="390"/>
      <c r="AY130" s="241">
        <v>427.4</v>
      </c>
      <c r="AZ130" s="513">
        <v>3</v>
      </c>
      <c r="BB130" s="515" t="s">
        <v>2200</v>
      </c>
      <c r="BC130" s="211"/>
      <c r="BE130" s="241">
        <v>25.700000000000003</v>
      </c>
      <c r="BF130" s="513">
        <v>0</v>
      </c>
      <c r="BH130" s="517" t="s">
        <v>2715</v>
      </c>
      <c r="BK130" s="528">
        <v>144.70000000000002</v>
      </c>
      <c r="BL130" s="513">
        <v>3</v>
      </c>
      <c r="BN130" s="517" t="s">
        <v>21</v>
      </c>
      <c r="BQ130" s="241">
        <v>127.8</v>
      </c>
      <c r="BR130" s="513">
        <v>3</v>
      </c>
      <c r="BT130" s="517" t="s">
        <v>1667</v>
      </c>
      <c r="BW130" s="241">
        <v>375.2</v>
      </c>
      <c r="BX130" s="513">
        <v>0</v>
      </c>
      <c r="BZ130" s="517" t="s">
        <v>1343</v>
      </c>
      <c r="CC130" s="241">
        <v>89.999999999999986</v>
      </c>
      <c r="CD130" s="513">
        <v>0</v>
      </c>
      <c r="CF130" s="517" t="s">
        <v>3646</v>
      </c>
      <c r="CI130" s="241">
        <v>140.9</v>
      </c>
      <c r="CJ130" s="513">
        <v>1</v>
      </c>
      <c r="CL130" s="517" t="s">
        <v>31</v>
      </c>
      <c r="CO130" s="241">
        <v>260</v>
      </c>
      <c r="CP130" s="513">
        <v>3</v>
      </c>
      <c r="CR130" s="517" t="s">
        <v>1667</v>
      </c>
      <c r="CU130" s="241">
        <v>56</v>
      </c>
      <c r="CV130" s="513">
        <v>0</v>
      </c>
      <c r="CX130" s="517" t="s">
        <v>1344</v>
      </c>
      <c r="DA130" s="241">
        <v>245.2</v>
      </c>
      <c r="DB130" s="513">
        <v>2</v>
      </c>
      <c r="DD130" s="517" t="s">
        <v>2715</v>
      </c>
      <c r="DG130" s="241">
        <v>407.3</v>
      </c>
      <c r="DH130" s="513">
        <v>3</v>
      </c>
      <c r="DJ130" s="517" t="s">
        <v>3647</v>
      </c>
      <c r="DM130" s="246">
        <v>369.79999999999995</v>
      </c>
      <c r="DN130" s="56">
        <v>1</v>
      </c>
      <c r="DP130" s="517" t="s">
        <v>633</v>
      </c>
      <c r="DS130" s="241">
        <v>0</v>
      </c>
      <c r="DT130" s="513">
        <v>0</v>
      </c>
      <c r="DV130" s="517" t="s">
        <v>2715</v>
      </c>
      <c r="DY130" s="246">
        <v>21</v>
      </c>
      <c r="DZ130" s="56">
        <v>3</v>
      </c>
      <c r="EB130" s="517" t="s">
        <v>3646</v>
      </c>
      <c r="EE130" s="246">
        <v>393.09999999999997</v>
      </c>
      <c r="EF130" s="56">
        <v>0</v>
      </c>
      <c r="EH130" s="517" t="s">
        <v>1658</v>
      </c>
      <c r="EI130" s="390"/>
      <c r="EJ130" s="390"/>
      <c r="EK130" s="241">
        <v>690.2</v>
      </c>
      <c r="EL130" s="513">
        <v>3</v>
      </c>
      <c r="EM130" s="390"/>
      <c r="EN130" s="517" t="s">
        <v>2708</v>
      </c>
      <c r="EO130" s="390"/>
      <c r="EP130" s="390"/>
      <c r="EQ130" s="246">
        <v>69</v>
      </c>
      <c r="ER130" s="56">
        <v>2</v>
      </c>
      <c r="ES130" s="390"/>
      <c r="ET130" s="517" t="s">
        <v>21</v>
      </c>
      <c r="EU130" s="390"/>
      <c r="EV130" s="390"/>
      <c r="EW130" s="246">
        <v>277</v>
      </c>
      <c r="EX130" s="56">
        <v>0</v>
      </c>
      <c r="EY130" s="390"/>
      <c r="EZ130" s="517" t="s">
        <v>1657</v>
      </c>
      <c r="FA130" s="390"/>
      <c r="FB130" s="390"/>
      <c r="FC130" s="246">
        <v>199.79999999999998</v>
      </c>
      <c r="FD130" s="56">
        <v>1</v>
      </c>
      <c r="FF130" s="517" t="s">
        <v>142</v>
      </c>
      <c r="FI130" s="241">
        <v>237.1</v>
      </c>
      <c r="FJ130" s="513">
        <v>0</v>
      </c>
      <c r="FL130" s="517" t="s">
        <v>2708</v>
      </c>
      <c r="FO130" s="246">
        <v>557</v>
      </c>
      <c r="FP130" s="56">
        <v>1</v>
      </c>
      <c r="FR130" s="517" t="s">
        <v>2715</v>
      </c>
      <c r="FU130" s="241">
        <v>285.90000000000003</v>
      </c>
      <c r="FV130" s="513">
        <v>0</v>
      </c>
      <c r="FX130" s="517" t="s">
        <v>2717</v>
      </c>
      <c r="GA130" s="246">
        <v>478.2</v>
      </c>
      <c r="GB130" s="56">
        <v>3</v>
      </c>
      <c r="GD130" s="517" t="s">
        <v>2715</v>
      </c>
      <c r="GG130" s="241">
        <v>50.4</v>
      </c>
      <c r="GH130" s="513">
        <v>0</v>
      </c>
      <c r="GJ130" s="517" t="s">
        <v>3636</v>
      </c>
      <c r="GM130" s="246">
        <v>448.2</v>
      </c>
      <c r="GN130" s="56">
        <v>0</v>
      </c>
      <c r="GP130" s="517" t="s">
        <v>651</v>
      </c>
      <c r="GS130" s="241">
        <v>538.4</v>
      </c>
      <c r="GT130" s="513">
        <v>1</v>
      </c>
      <c r="GV130" s="517" t="s">
        <v>2717</v>
      </c>
      <c r="GY130" s="246">
        <v>485.85</v>
      </c>
      <c r="GZ130" s="56">
        <v>3</v>
      </c>
      <c r="HK130" s="246"/>
      <c r="HL130" s="56"/>
    </row>
    <row r="131" spans="1:220" s="481" customFormat="1" ht="16.5">
      <c r="A131" s="479"/>
      <c r="D131" s="504"/>
      <c r="E131" s="470"/>
      <c r="M131" s="479"/>
      <c r="Y131" s="516" t="s">
        <v>159</v>
      </c>
      <c r="Z131" s="589" t="s">
        <v>1781</v>
      </c>
      <c r="AD131" s="523">
        <f>$AR$356</f>
        <v>36</v>
      </c>
      <c r="AE131" s="577">
        <f>$E$356</f>
        <v>7517.9499999999989</v>
      </c>
      <c r="AH131" s="479"/>
      <c r="AI131" s="470"/>
      <c r="AJ131" s="470"/>
      <c r="AK131" s="479"/>
      <c r="AL131" s="470"/>
      <c r="AM131" s="470"/>
      <c r="AN131" s="479"/>
      <c r="AO131" s="470"/>
      <c r="AP131" s="470"/>
      <c r="AQ131" s="479"/>
      <c r="AT131" s="470"/>
      <c r="AV131" s="549"/>
      <c r="AW131" s="390"/>
      <c r="AX131" s="390"/>
      <c r="AY131" s="241"/>
      <c r="AZ131" s="513"/>
      <c r="BN131" s="546"/>
      <c r="BQ131" s="504"/>
      <c r="BR131" s="470"/>
      <c r="BT131" s="390"/>
      <c r="BW131" s="241"/>
      <c r="BX131" s="513"/>
      <c r="BZ131" s="390"/>
      <c r="CF131" s="390"/>
      <c r="CL131" s="390"/>
      <c r="CR131" s="390"/>
      <c r="CX131" s="390"/>
      <c r="DD131" s="390"/>
      <c r="DJ131" s="390"/>
      <c r="DP131" s="390"/>
      <c r="DV131" s="390"/>
      <c r="EB131" s="390"/>
      <c r="EH131" s="390"/>
      <c r="EI131" s="390"/>
      <c r="EJ131" s="390"/>
      <c r="EK131" s="390"/>
      <c r="EL131" s="390"/>
      <c r="EM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F131" s="390"/>
      <c r="FL131" s="390"/>
      <c r="FR131" s="390"/>
      <c r="FX131" s="390"/>
      <c r="GD131" s="390"/>
      <c r="GJ131" s="390"/>
      <c r="GP131" s="390"/>
      <c r="GV131" s="390"/>
    </row>
    <row r="132" spans="1:220" s="481" customFormat="1" ht="16.5">
      <c r="D132" s="504"/>
      <c r="E132" s="470"/>
      <c r="Y132" s="516" t="s">
        <v>160</v>
      </c>
      <c r="Z132" s="589" t="s">
        <v>4058</v>
      </c>
      <c r="AD132" s="523">
        <f>$AR$444</f>
        <v>35</v>
      </c>
      <c r="AE132" s="577">
        <f>$E$444</f>
        <v>7936.5</v>
      </c>
      <c r="AH132" s="479" t="s">
        <v>3647</v>
      </c>
      <c r="AI132" s="470"/>
      <c r="AJ132" s="470"/>
      <c r="AK132" s="479" t="s">
        <v>1343</v>
      </c>
      <c r="AL132" s="470"/>
      <c r="AM132" s="470"/>
      <c r="AN132" s="479" t="s">
        <v>142</v>
      </c>
      <c r="AO132" s="470"/>
      <c r="AP132" s="470"/>
      <c r="AQ132" s="479" t="s">
        <v>3644</v>
      </c>
      <c r="AT132" s="470"/>
      <c r="AV132" s="549" t="s">
        <v>1349</v>
      </c>
      <c r="AW132" s="390"/>
      <c r="AX132" s="390"/>
      <c r="AY132" s="241">
        <v>172.60000000000002</v>
      </c>
      <c r="AZ132" s="513">
        <v>1</v>
      </c>
      <c r="BB132" s="515" t="s">
        <v>3646</v>
      </c>
      <c r="BE132" s="241">
        <v>384.5</v>
      </c>
      <c r="BF132" s="513">
        <v>3</v>
      </c>
      <c r="BH132" s="517" t="s">
        <v>2708</v>
      </c>
      <c r="BK132" s="528">
        <v>115.1</v>
      </c>
      <c r="BL132" s="513">
        <v>0</v>
      </c>
      <c r="BN132" s="517" t="s">
        <v>1667</v>
      </c>
      <c r="BQ132" s="241">
        <v>3</v>
      </c>
      <c r="BR132" s="513">
        <v>0</v>
      </c>
      <c r="BT132" s="517" t="s">
        <v>2727</v>
      </c>
      <c r="BW132" s="241">
        <v>335.4</v>
      </c>
      <c r="BX132" s="513">
        <v>1</v>
      </c>
      <c r="BZ132" s="517" t="s">
        <v>2717</v>
      </c>
      <c r="CC132" s="241">
        <v>195.89999999999998</v>
      </c>
      <c r="CD132" s="513">
        <v>1</v>
      </c>
      <c r="CF132" s="517" t="s">
        <v>2212</v>
      </c>
      <c r="CI132" s="241">
        <v>34.900000000000006</v>
      </c>
      <c r="CJ132" s="513">
        <v>0</v>
      </c>
      <c r="CL132" s="517" t="s">
        <v>682</v>
      </c>
      <c r="CO132" s="241">
        <v>186</v>
      </c>
      <c r="CP132" s="513">
        <v>0</v>
      </c>
      <c r="CR132" s="517" t="s">
        <v>142</v>
      </c>
      <c r="CU132" s="241">
        <v>106.89999999999999</v>
      </c>
      <c r="CV132" s="513">
        <v>2</v>
      </c>
      <c r="CX132" s="517" t="s">
        <v>1667</v>
      </c>
      <c r="DA132" s="241">
        <v>249.2</v>
      </c>
      <c r="DB132" s="513">
        <v>0</v>
      </c>
      <c r="DD132" s="517" t="s">
        <v>667</v>
      </c>
      <c r="DG132" s="241">
        <v>307.70000000000005</v>
      </c>
      <c r="DH132" s="513">
        <v>1</v>
      </c>
      <c r="DJ132" s="517" t="s">
        <v>633</v>
      </c>
      <c r="DM132" s="246">
        <v>790.0999999999998</v>
      </c>
      <c r="DN132" s="56">
        <v>1</v>
      </c>
      <c r="DP132" s="517" t="s">
        <v>2212</v>
      </c>
      <c r="DS132" s="241">
        <v>36.100000000000009</v>
      </c>
      <c r="DT132" s="513">
        <v>3</v>
      </c>
      <c r="DV132" s="517" t="s">
        <v>633</v>
      </c>
      <c r="DY132" s="246">
        <v>0</v>
      </c>
      <c r="DZ132" s="56">
        <v>1</v>
      </c>
      <c r="EB132" s="517" t="s">
        <v>2212</v>
      </c>
      <c r="EE132" s="246">
        <v>366.09999999999997</v>
      </c>
      <c r="EF132" s="56">
        <v>0</v>
      </c>
      <c r="EH132" s="517" t="s">
        <v>3625</v>
      </c>
      <c r="EI132" s="390"/>
      <c r="EJ132" s="390"/>
      <c r="EK132" s="241">
        <v>364.09999999999997</v>
      </c>
      <c r="EL132" s="513">
        <v>0</v>
      </c>
      <c r="EM132" s="390"/>
      <c r="EN132" s="517" t="s">
        <v>667</v>
      </c>
      <c r="EO132" s="390"/>
      <c r="EP132" s="390"/>
      <c r="EQ132" s="246">
        <v>185.1</v>
      </c>
      <c r="ER132" s="56">
        <v>0</v>
      </c>
      <c r="ES132" s="390"/>
      <c r="ET132" s="517" t="s">
        <v>31</v>
      </c>
      <c r="EU132" s="390"/>
      <c r="EV132" s="390"/>
      <c r="EW132" s="246">
        <v>324</v>
      </c>
      <c r="EX132" s="56">
        <v>1</v>
      </c>
      <c r="EY132" s="390"/>
      <c r="EZ132" s="517" t="s">
        <v>651</v>
      </c>
      <c r="FA132" s="390"/>
      <c r="FB132" s="390"/>
      <c r="FC132" s="246">
        <v>156</v>
      </c>
      <c r="FD132" s="56">
        <v>3</v>
      </c>
      <c r="FF132" s="517" t="s">
        <v>667</v>
      </c>
      <c r="FI132" s="241">
        <v>265.39999999999998</v>
      </c>
      <c r="FJ132" s="513">
        <v>1</v>
      </c>
      <c r="FL132" s="517" t="s">
        <v>651</v>
      </c>
      <c r="FO132" s="246">
        <v>592.20000000000005</v>
      </c>
      <c r="FP132" s="56">
        <v>2</v>
      </c>
      <c r="FR132" s="517" t="s">
        <v>3646</v>
      </c>
      <c r="FU132" s="241">
        <v>454.09999999999997</v>
      </c>
      <c r="FV132" s="513">
        <v>3</v>
      </c>
      <c r="FX132" s="517" t="s">
        <v>2715</v>
      </c>
      <c r="GA132" s="246">
        <v>572.6</v>
      </c>
      <c r="GB132" s="56">
        <v>1</v>
      </c>
      <c r="GD132" s="517" t="s">
        <v>1667</v>
      </c>
      <c r="GG132" s="241">
        <v>76</v>
      </c>
      <c r="GH132" s="513">
        <v>0</v>
      </c>
      <c r="GJ132" s="517" t="s">
        <v>142</v>
      </c>
      <c r="GM132" s="246">
        <v>601.29999999999995</v>
      </c>
      <c r="GN132" s="56">
        <v>2</v>
      </c>
      <c r="GP132" s="517" t="s">
        <v>668</v>
      </c>
      <c r="GS132" s="241">
        <v>449</v>
      </c>
      <c r="GT132" s="513">
        <v>0</v>
      </c>
      <c r="GV132" s="517" t="s">
        <v>2200</v>
      </c>
      <c r="GY132" s="246">
        <v>434.5</v>
      </c>
      <c r="GZ132" s="56">
        <v>0</v>
      </c>
    </row>
    <row r="133" spans="1:220" s="481" customFormat="1" ht="16.5">
      <c r="D133" s="504"/>
      <c r="E133" s="470"/>
      <c r="Y133" s="516" t="s">
        <v>161</v>
      </c>
      <c r="Z133" s="589" t="s">
        <v>3022</v>
      </c>
      <c r="AD133" s="523">
        <f>$AR$409</f>
        <v>35</v>
      </c>
      <c r="AE133" s="577">
        <f>$E$409</f>
        <v>7167.7</v>
      </c>
      <c r="AH133" s="479" t="s">
        <v>2196</v>
      </c>
      <c r="AI133" s="470"/>
      <c r="AJ133" s="470"/>
      <c r="AK133" s="479" t="s">
        <v>2212</v>
      </c>
      <c r="AL133" s="470"/>
      <c r="AM133" s="470"/>
      <c r="AN133" s="479" t="s">
        <v>1343</v>
      </c>
      <c r="AO133" s="470"/>
      <c r="AP133" s="470"/>
      <c r="AQ133" s="479" t="s">
        <v>667</v>
      </c>
      <c r="AT133" s="470"/>
      <c r="AV133" s="549" t="s">
        <v>682</v>
      </c>
      <c r="AW133" s="390"/>
      <c r="AX133" s="390"/>
      <c r="AY133" s="241">
        <v>209</v>
      </c>
      <c r="AZ133" s="513">
        <v>2</v>
      </c>
      <c r="BB133" s="515" t="s">
        <v>1665</v>
      </c>
      <c r="BE133" s="241">
        <v>32.4</v>
      </c>
      <c r="BF133" s="513">
        <v>0</v>
      </c>
      <c r="BH133" s="517" t="s">
        <v>1344</v>
      </c>
      <c r="BK133" s="528">
        <v>167.8</v>
      </c>
      <c r="BL133" s="513">
        <v>3</v>
      </c>
      <c r="BN133" s="517" t="s">
        <v>2717</v>
      </c>
      <c r="BQ133" s="241">
        <v>59.599999999999994</v>
      </c>
      <c r="BR133" s="513">
        <v>3</v>
      </c>
      <c r="BT133" s="517" t="s">
        <v>2715</v>
      </c>
      <c r="BW133" s="241">
        <v>409.30000000000007</v>
      </c>
      <c r="BX133" s="513">
        <v>2</v>
      </c>
      <c r="BZ133" s="517" t="s">
        <v>667</v>
      </c>
      <c r="CC133" s="241">
        <v>204.29999999999998</v>
      </c>
      <c r="CD133" s="513">
        <v>2</v>
      </c>
      <c r="CF133" s="517" t="s">
        <v>2200</v>
      </c>
      <c r="CI133" s="241">
        <v>84.399999999999991</v>
      </c>
      <c r="CJ133" s="513">
        <v>3</v>
      </c>
      <c r="CL133" s="517" t="s">
        <v>1343</v>
      </c>
      <c r="CO133" s="241">
        <v>275.5</v>
      </c>
      <c r="CP133" s="513">
        <v>3</v>
      </c>
      <c r="CR133" s="517" t="s">
        <v>633</v>
      </c>
      <c r="CU133" s="241">
        <v>94.5</v>
      </c>
      <c r="CV133" s="513">
        <v>1</v>
      </c>
      <c r="CX133" s="517" t="s">
        <v>1657</v>
      </c>
      <c r="DA133" s="241">
        <v>516.29999999999995</v>
      </c>
      <c r="DB133" s="513">
        <v>3</v>
      </c>
      <c r="DD133" s="517" t="s">
        <v>1344</v>
      </c>
      <c r="DG133" s="241">
        <v>371.99999999999994</v>
      </c>
      <c r="DH133" s="513">
        <v>2</v>
      </c>
      <c r="DJ133" s="517" t="s">
        <v>651</v>
      </c>
      <c r="DM133" s="246">
        <v>808.4</v>
      </c>
      <c r="DN133" s="56">
        <v>2</v>
      </c>
      <c r="DP133" s="517" t="s">
        <v>31</v>
      </c>
      <c r="DS133" s="241">
        <v>0</v>
      </c>
      <c r="DT133" s="513">
        <v>0</v>
      </c>
      <c r="DV133" s="517" t="s">
        <v>1658</v>
      </c>
      <c r="DY133" s="246">
        <v>0</v>
      </c>
      <c r="DZ133" s="56">
        <v>1</v>
      </c>
      <c r="EB133" s="517" t="s">
        <v>1344</v>
      </c>
      <c r="EE133" s="246">
        <v>523.1</v>
      </c>
      <c r="EF133" s="56">
        <v>3</v>
      </c>
      <c r="EH133" s="517" t="s">
        <v>21</v>
      </c>
      <c r="EI133" s="390"/>
      <c r="EJ133" s="390"/>
      <c r="EK133" s="241">
        <v>1007.2999999999998</v>
      </c>
      <c r="EL133" s="513">
        <v>3</v>
      </c>
      <c r="EM133" s="390"/>
      <c r="EN133" s="517" t="s">
        <v>2732</v>
      </c>
      <c r="EO133" s="390"/>
      <c r="EP133" s="390"/>
      <c r="EQ133" s="246">
        <v>252.5</v>
      </c>
      <c r="ER133" s="56">
        <v>3</v>
      </c>
      <c r="ES133" s="390"/>
      <c r="ET133" s="517" t="s">
        <v>1343</v>
      </c>
      <c r="EU133" s="390"/>
      <c r="EV133" s="390"/>
      <c r="EW133" s="246">
        <v>398.7</v>
      </c>
      <c r="EX133" s="56">
        <v>2</v>
      </c>
      <c r="EY133" s="390"/>
      <c r="EZ133" s="517" t="s">
        <v>1344</v>
      </c>
      <c r="FA133" s="390"/>
      <c r="FB133" s="390"/>
      <c r="FC133" s="246">
        <v>114.1</v>
      </c>
      <c r="FD133" s="56">
        <v>0</v>
      </c>
      <c r="FF133" s="517" t="s">
        <v>1349</v>
      </c>
      <c r="FI133" s="241">
        <v>280.89999999999998</v>
      </c>
      <c r="FJ133" s="513">
        <v>2</v>
      </c>
      <c r="FL133" s="517" t="s">
        <v>3646</v>
      </c>
      <c r="FO133" s="246">
        <v>498.2</v>
      </c>
      <c r="FP133" s="56">
        <v>1</v>
      </c>
      <c r="FR133" s="517" t="s">
        <v>1343</v>
      </c>
      <c r="FU133" s="241">
        <v>204.5</v>
      </c>
      <c r="FV133" s="513">
        <v>0</v>
      </c>
      <c r="FX133" s="517" t="s">
        <v>2708</v>
      </c>
      <c r="GA133" s="246">
        <v>583.5</v>
      </c>
      <c r="GB133" s="56">
        <v>2</v>
      </c>
      <c r="GD133" s="517" t="s">
        <v>651</v>
      </c>
      <c r="GG133" s="241">
        <v>111.5</v>
      </c>
      <c r="GH133" s="513">
        <v>3</v>
      </c>
      <c r="GJ133" s="517" t="s">
        <v>1349</v>
      </c>
      <c r="GM133" s="246">
        <v>485.3</v>
      </c>
      <c r="GN133" s="56">
        <v>1</v>
      </c>
      <c r="GP133" s="517" t="s">
        <v>2200</v>
      </c>
      <c r="GS133" s="241">
        <v>664</v>
      </c>
      <c r="GT133" s="513">
        <v>3</v>
      </c>
      <c r="GV133" s="517" t="s">
        <v>31</v>
      </c>
      <c r="GY133" s="246">
        <v>582.04999999999995</v>
      </c>
      <c r="GZ133" s="56">
        <v>3</v>
      </c>
    </row>
    <row r="134" spans="1:220" s="481" customFormat="1" ht="16.5">
      <c r="D134" s="504"/>
      <c r="E134" s="470"/>
      <c r="Y134" s="516" t="s">
        <v>163</v>
      </c>
      <c r="Z134" s="589" t="s">
        <v>3994</v>
      </c>
      <c r="AD134" s="523">
        <f>$AR$345</f>
        <v>35</v>
      </c>
      <c r="AE134" s="577">
        <f>$E$345</f>
        <v>6043.9</v>
      </c>
      <c r="AH134" s="479"/>
      <c r="AI134" s="470"/>
      <c r="AJ134" s="470"/>
      <c r="AK134" s="479"/>
      <c r="AL134" s="470"/>
      <c r="AM134" s="470"/>
      <c r="AN134" s="479"/>
      <c r="AO134" s="470"/>
      <c r="AP134" s="470"/>
      <c r="AQ134" s="479"/>
      <c r="AT134" s="470"/>
      <c r="AV134" s="549"/>
      <c r="AW134" s="390"/>
      <c r="AX134" s="390"/>
      <c r="AY134" s="241"/>
      <c r="AZ134" s="513"/>
      <c r="BB134" s="515"/>
      <c r="BE134" s="241"/>
      <c r="BF134" s="513"/>
      <c r="BH134" s="517"/>
      <c r="BK134" s="528"/>
      <c r="BL134" s="513"/>
      <c r="BN134" s="517"/>
      <c r="BQ134" s="241"/>
      <c r="BR134" s="513"/>
      <c r="BT134" s="517"/>
      <c r="BW134" s="241"/>
      <c r="BX134" s="513"/>
      <c r="BZ134" s="517"/>
      <c r="CC134" s="241"/>
      <c r="CD134" s="513"/>
      <c r="CF134" s="517"/>
      <c r="CI134" s="241"/>
      <c r="CJ134" s="513"/>
      <c r="CL134" s="517"/>
      <c r="CO134" s="241"/>
      <c r="CP134" s="513"/>
      <c r="CR134" s="517"/>
      <c r="CU134" s="241"/>
      <c r="CV134" s="513"/>
      <c r="CX134" s="517"/>
      <c r="DA134" s="241"/>
      <c r="DB134" s="513"/>
      <c r="DD134" s="517"/>
      <c r="DG134" s="241"/>
      <c r="DH134" s="513"/>
      <c r="DJ134" s="517"/>
      <c r="DM134" s="246"/>
      <c r="DN134" s="56"/>
      <c r="DP134" s="517"/>
      <c r="DS134" s="241"/>
      <c r="DT134" s="513"/>
      <c r="DV134" s="517"/>
      <c r="DY134" s="246"/>
      <c r="DZ134" s="56"/>
      <c r="EB134" s="517"/>
      <c r="EE134" s="246"/>
      <c r="EF134" s="56"/>
      <c r="EH134" s="517"/>
      <c r="EI134" s="390"/>
      <c r="EJ134" s="390"/>
      <c r="EK134" s="241"/>
      <c r="EL134" s="513"/>
      <c r="EM134" s="390"/>
      <c r="EN134" s="517"/>
      <c r="EO134" s="390"/>
      <c r="EP134" s="390"/>
      <c r="EQ134" s="246"/>
      <c r="ER134" s="56"/>
      <c r="ES134" s="390"/>
      <c r="ET134" s="517"/>
      <c r="EU134" s="390"/>
      <c r="EV134" s="390"/>
      <c r="EW134" s="246"/>
      <c r="EX134" s="56"/>
      <c r="EY134" s="390"/>
      <c r="EZ134" s="517"/>
      <c r="FA134" s="390"/>
      <c r="FB134" s="390"/>
      <c r="FC134" s="246"/>
      <c r="FD134" s="56"/>
      <c r="FF134" s="517"/>
      <c r="FI134" s="241"/>
      <c r="FJ134" s="513"/>
      <c r="FL134" s="517"/>
      <c r="FO134" s="246"/>
      <c r="FP134" s="56"/>
      <c r="FR134" s="517"/>
      <c r="FU134" s="241"/>
      <c r="FV134" s="513"/>
      <c r="FX134" s="517"/>
      <c r="GA134" s="246"/>
      <c r="GB134" s="56"/>
      <c r="GD134" s="517"/>
      <c r="GG134" s="241"/>
      <c r="GH134" s="513"/>
      <c r="GJ134" s="517"/>
      <c r="GM134" s="246"/>
      <c r="GN134" s="56"/>
      <c r="GP134" s="517"/>
      <c r="GS134" s="241"/>
      <c r="GT134" s="513"/>
      <c r="GV134" s="517"/>
      <c r="GY134" s="246"/>
      <c r="GZ134" s="56"/>
    </row>
    <row r="135" spans="1:220" s="481" customFormat="1" ht="16.5">
      <c r="D135" s="504"/>
      <c r="E135" s="470"/>
      <c r="Y135" s="516" t="s">
        <v>274</v>
      </c>
      <c r="Z135" s="589" t="s">
        <v>4043</v>
      </c>
      <c r="AD135" s="523">
        <f>$AR$414</f>
        <v>33</v>
      </c>
      <c r="AE135" s="577">
        <f>$E$414</f>
        <v>7560.3000000000011</v>
      </c>
      <c r="AH135" s="479" t="s">
        <v>1344</v>
      </c>
      <c r="AI135" s="470"/>
      <c r="AJ135" s="470"/>
      <c r="AK135" s="479" t="s">
        <v>1658</v>
      </c>
      <c r="AL135" s="470"/>
      <c r="AM135" s="470"/>
      <c r="AN135" s="479" t="s">
        <v>2727</v>
      </c>
      <c r="AO135" s="470"/>
      <c r="AP135" s="470"/>
      <c r="AQ135" s="479" t="s">
        <v>1665</v>
      </c>
      <c r="AT135" s="470"/>
      <c r="AV135" s="549" t="s">
        <v>2727</v>
      </c>
      <c r="AW135" s="390"/>
      <c r="AX135" s="390"/>
      <c r="AY135" s="241">
        <v>313</v>
      </c>
      <c r="AZ135" s="513">
        <v>0</v>
      </c>
      <c r="BB135" s="515" t="s">
        <v>1344</v>
      </c>
      <c r="BE135" s="241">
        <v>291.39999999999998</v>
      </c>
      <c r="BF135" s="513">
        <v>2</v>
      </c>
      <c r="BH135" s="517" t="s">
        <v>668</v>
      </c>
      <c r="BK135" s="528">
        <v>36.799999999999997</v>
      </c>
      <c r="BL135" s="513">
        <v>0</v>
      </c>
      <c r="BN135" s="517" t="s">
        <v>633</v>
      </c>
      <c r="BQ135" s="241">
        <v>142.4</v>
      </c>
      <c r="BR135" s="513">
        <v>3</v>
      </c>
      <c r="BT135" s="517" t="s">
        <v>668</v>
      </c>
      <c r="BW135" s="241">
        <v>528.40000000000009</v>
      </c>
      <c r="BX135" s="513">
        <v>3</v>
      </c>
      <c r="BZ135" s="517" t="s">
        <v>155</v>
      </c>
      <c r="CC135" s="241">
        <v>275.24999999999994</v>
      </c>
      <c r="CD135" s="513">
        <v>2</v>
      </c>
      <c r="CF135" s="517" t="s">
        <v>2727</v>
      </c>
      <c r="CI135" s="241">
        <v>4.4000000000000004</v>
      </c>
      <c r="CJ135" s="513">
        <v>0</v>
      </c>
      <c r="CL135" s="517" t="s">
        <v>2715</v>
      </c>
      <c r="CO135" s="241">
        <v>265.3</v>
      </c>
      <c r="CP135" s="513">
        <v>3</v>
      </c>
      <c r="CR135" s="517" t="s">
        <v>3647</v>
      </c>
      <c r="CU135" s="241">
        <v>175</v>
      </c>
      <c r="CV135" s="513">
        <v>3</v>
      </c>
      <c r="CX135" s="517" t="s">
        <v>2198</v>
      </c>
      <c r="DA135" s="241">
        <v>274.50000000000006</v>
      </c>
      <c r="DB135" s="513">
        <v>2</v>
      </c>
      <c r="DD135" s="517" t="s">
        <v>3643</v>
      </c>
      <c r="DG135" s="241">
        <v>362.4</v>
      </c>
      <c r="DH135" s="513">
        <v>0</v>
      </c>
      <c r="DJ135" s="517" t="s">
        <v>3625</v>
      </c>
      <c r="DM135" s="246">
        <v>728.4</v>
      </c>
      <c r="DN135" s="56">
        <v>0</v>
      </c>
      <c r="DP135" s="517" t="s">
        <v>3625</v>
      </c>
      <c r="DS135" s="241">
        <v>42</v>
      </c>
      <c r="DT135" s="513">
        <v>3</v>
      </c>
      <c r="DV135" s="517" t="s">
        <v>1667</v>
      </c>
      <c r="DY135" s="246">
        <v>0</v>
      </c>
      <c r="DZ135" s="56">
        <v>0</v>
      </c>
      <c r="EB135" s="517" t="s">
        <v>2710</v>
      </c>
      <c r="EE135" s="246">
        <v>620.79999999999995</v>
      </c>
      <c r="EF135" s="56">
        <v>2</v>
      </c>
      <c r="EH135" s="517" t="s">
        <v>2708</v>
      </c>
      <c r="EI135" s="390"/>
      <c r="EJ135" s="390"/>
      <c r="EK135" s="241">
        <v>776.10000000000014</v>
      </c>
      <c r="EL135" s="513">
        <v>3</v>
      </c>
      <c r="EM135" s="390"/>
      <c r="EN135" s="517" t="s">
        <v>3647</v>
      </c>
      <c r="EO135" s="390"/>
      <c r="EP135" s="390"/>
      <c r="EQ135" s="246">
        <v>140</v>
      </c>
      <c r="ER135" s="56">
        <v>0</v>
      </c>
      <c r="ES135" s="390"/>
      <c r="ET135" s="517" t="s">
        <v>1344</v>
      </c>
      <c r="EU135" s="390"/>
      <c r="EV135" s="390"/>
      <c r="EW135" s="246">
        <v>276.7</v>
      </c>
      <c r="EX135" s="56">
        <v>0</v>
      </c>
      <c r="EY135" s="390"/>
      <c r="EZ135" s="517" t="s">
        <v>682</v>
      </c>
      <c r="FA135" s="390"/>
      <c r="FB135" s="390"/>
      <c r="FC135" s="246">
        <v>49.500000000000007</v>
      </c>
      <c r="FD135" s="56">
        <v>0</v>
      </c>
      <c r="FF135" s="517" t="s">
        <v>155</v>
      </c>
      <c r="FI135" s="241">
        <v>276.60000000000002</v>
      </c>
      <c r="FJ135" s="513">
        <v>2</v>
      </c>
      <c r="FL135" s="517" t="s">
        <v>142</v>
      </c>
      <c r="FO135" s="246">
        <v>554.75</v>
      </c>
      <c r="FP135" s="56">
        <v>3</v>
      </c>
      <c r="FR135" s="517" t="s">
        <v>3625</v>
      </c>
      <c r="FU135" s="241">
        <v>404.2</v>
      </c>
      <c r="FV135" s="513">
        <v>3</v>
      </c>
      <c r="FX135" s="517" t="s">
        <v>2212</v>
      </c>
      <c r="GA135" s="246">
        <v>511.2</v>
      </c>
      <c r="GB135" s="56">
        <v>1</v>
      </c>
      <c r="GD135" s="517" t="s">
        <v>1665</v>
      </c>
      <c r="GG135" s="241">
        <v>6.5</v>
      </c>
      <c r="GH135" s="513">
        <v>0</v>
      </c>
      <c r="GJ135" s="517" t="s">
        <v>633</v>
      </c>
      <c r="GM135" s="246">
        <v>539.69999999999993</v>
      </c>
      <c r="GN135" s="56">
        <v>2</v>
      </c>
      <c r="GP135" s="517" t="s">
        <v>2732</v>
      </c>
      <c r="GS135" s="241">
        <v>251.20000000000002</v>
      </c>
      <c r="GT135" s="513">
        <v>0</v>
      </c>
      <c r="GV135" s="517" t="s">
        <v>3640</v>
      </c>
      <c r="GY135" s="246">
        <v>306.3</v>
      </c>
      <c r="GZ135" s="56">
        <v>0</v>
      </c>
    </row>
    <row r="136" spans="1:220" s="481" customFormat="1" ht="16.5">
      <c r="D136" s="504"/>
      <c r="E136" s="470"/>
      <c r="Y136" s="516" t="s">
        <v>275</v>
      </c>
      <c r="Z136" s="589" t="s">
        <v>4061</v>
      </c>
      <c r="AD136" s="523">
        <f>$AR$448</f>
        <v>30</v>
      </c>
      <c r="AE136" s="577">
        <f>$E$448</f>
        <v>7591.7</v>
      </c>
      <c r="AH136" s="479" t="s">
        <v>633</v>
      </c>
      <c r="AI136" s="470"/>
      <c r="AJ136" s="470"/>
      <c r="AK136" s="479" t="s">
        <v>3636</v>
      </c>
      <c r="AL136" s="470"/>
      <c r="AM136" s="470"/>
      <c r="AN136" s="479" t="s">
        <v>2196</v>
      </c>
      <c r="AO136" s="470"/>
      <c r="AP136" s="470"/>
      <c r="AQ136" s="479" t="s">
        <v>1344</v>
      </c>
      <c r="AT136" s="470"/>
      <c r="AV136" s="549" t="s">
        <v>1343</v>
      </c>
      <c r="AW136" s="390"/>
      <c r="AX136" s="390"/>
      <c r="AY136" s="241">
        <v>424.29999999999995</v>
      </c>
      <c r="AZ136" s="513">
        <v>3</v>
      </c>
      <c r="BB136" s="515" t="s">
        <v>31</v>
      </c>
      <c r="BE136" s="241">
        <v>260.5</v>
      </c>
      <c r="BF136" s="513">
        <v>1</v>
      </c>
      <c r="BH136" s="517" t="s">
        <v>3646</v>
      </c>
      <c r="BK136" s="528">
        <v>59.2</v>
      </c>
      <c r="BL136" s="513">
        <v>3</v>
      </c>
      <c r="BN136" s="517" t="s">
        <v>667</v>
      </c>
      <c r="BQ136" s="241">
        <v>107.6</v>
      </c>
      <c r="BR136" s="513">
        <v>0</v>
      </c>
      <c r="BT136" s="517" t="s">
        <v>3625</v>
      </c>
      <c r="BW136" s="241">
        <v>327.25</v>
      </c>
      <c r="BX136" s="513">
        <v>0</v>
      </c>
      <c r="BZ136" s="517" t="s">
        <v>21</v>
      </c>
      <c r="CC136" s="241">
        <v>251.1</v>
      </c>
      <c r="CD136" s="513">
        <v>1</v>
      </c>
      <c r="CF136" s="517" t="s">
        <v>3644</v>
      </c>
      <c r="CI136" s="241">
        <v>69.799999999999983</v>
      </c>
      <c r="CJ136" s="513">
        <v>3</v>
      </c>
      <c r="CL136" s="517" t="s">
        <v>1658</v>
      </c>
      <c r="CO136" s="241">
        <v>166.3</v>
      </c>
      <c r="CP136" s="513">
        <v>0</v>
      </c>
      <c r="CR136" s="517" t="s">
        <v>2200</v>
      </c>
      <c r="CU136" s="241">
        <v>118.9</v>
      </c>
      <c r="CV136" s="513">
        <v>0</v>
      </c>
      <c r="CX136" s="517" t="s">
        <v>651</v>
      </c>
      <c r="DA136" s="241">
        <v>235.7</v>
      </c>
      <c r="DB136" s="513">
        <v>1</v>
      </c>
      <c r="DD136" s="517" t="s">
        <v>3625</v>
      </c>
      <c r="DG136" s="241">
        <v>757.69999999999993</v>
      </c>
      <c r="DH136" s="513">
        <v>3</v>
      </c>
      <c r="DJ136" s="517" t="s">
        <v>2196</v>
      </c>
      <c r="DM136" s="246">
        <v>916.50000000000011</v>
      </c>
      <c r="DN136" s="56">
        <v>3</v>
      </c>
      <c r="DP136" s="517" t="s">
        <v>1667</v>
      </c>
      <c r="DS136" s="241">
        <v>16.900000000000002</v>
      </c>
      <c r="DT136" s="513">
        <v>0</v>
      </c>
      <c r="DV136" s="517" t="s">
        <v>2196</v>
      </c>
      <c r="DY136" s="246">
        <v>27.500000000000004</v>
      </c>
      <c r="DZ136" s="56">
        <v>3</v>
      </c>
      <c r="EB136" s="517" t="s">
        <v>633</v>
      </c>
      <c r="EE136" s="246">
        <v>585.20000000000005</v>
      </c>
      <c r="EF136" s="56">
        <v>1</v>
      </c>
      <c r="EH136" s="517" t="s">
        <v>3647</v>
      </c>
      <c r="EI136" s="390"/>
      <c r="EJ136" s="390"/>
      <c r="EK136" s="241">
        <v>385.40000000000003</v>
      </c>
      <c r="EL136" s="513">
        <v>0</v>
      </c>
      <c r="EM136" s="390"/>
      <c r="EN136" s="517" t="s">
        <v>1344</v>
      </c>
      <c r="EO136" s="390"/>
      <c r="EP136" s="390"/>
      <c r="EQ136" s="246">
        <v>188.1</v>
      </c>
      <c r="ER136" s="56">
        <v>3</v>
      </c>
      <c r="ES136" s="390"/>
      <c r="ET136" s="517" t="s">
        <v>2727</v>
      </c>
      <c r="EU136" s="390"/>
      <c r="EV136" s="390"/>
      <c r="EW136" s="246">
        <v>669.3</v>
      </c>
      <c r="EX136" s="56">
        <v>3</v>
      </c>
      <c r="EY136" s="390"/>
      <c r="EZ136" s="517" t="s">
        <v>155</v>
      </c>
      <c r="FA136" s="390"/>
      <c r="FB136" s="390"/>
      <c r="FC136" s="246">
        <v>313</v>
      </c>
      <c r="FD136" s="56">
        <v>3</v>
      </c>
      <c r="FF136" s="517" t="s">
        <v>3644</v>
      </c>
      <c r="FI136" s="241">
        <v>243.1</v>
      </c>
      <c r="FJ136" s="513">
        <v>1</v>
      </c>
      <c r="FL136" s="517" t="s">
        <v>1667</v>
      </c>
      <c r="FO136" s="246">
        <v>380.5</v>
      </c>
      <c r="FP136" s="56">
        <v>0</v>
      </c>
      <c r="FR136" s="517" t="s">
        <v>2727</v>
      </c>
      <c r="FU136" s="241">
        <v>0</v>
      </c>
      <c r="FV136" s="513">
        <v>0</v>
      </c>
      <c r="FX136" s="517" t="s">
        <v>21</v>
      </c>
      <c r="GA136" s="246">
        <v>531.70000000000005</v>
      </c>
      <c r="GB136" s="56">
        <v>2</v>
      </c>
      <c r="GD136" s="517" t="s">
        <v>2198</v>
      </c>
      <c r="GG136" s="241">
        <v>125.5</v>
      </c>
      <c r="GH136" s="513">
        <v>3</v>
      </c>
      <c r="GJ136" s="517" t="s">
        <v>2717</v>
      </c>
      <c r="GM136" s="246">
        <v>469.4</v>
      </c>
      <c r="GN136" s="56">
        <v>1</v>
      </c>
      <c r="GP136" s="517" t="s">
        <v>1343</v>
      </c>
      <c r="GS136" s="241">
        <v>526.1</v>
      </c>
      <c r="GT136" s="513">
        <v>3</v>
      </c>
      <c r="GV136" s="517" t="s">
        <v>1344</v>
      </c>
      <c r="GY136" s="246">
        <v>416.4</v>
      </c>
      <c r="GZ136" s="56">
        <v>3</v>
      </c>
    </row>
    <row r="137" spans="1:220" s="481" customFormat="1" ht="16.5">
      <c r="D137" s="504"/>
      <c r="E137" s="470"/>
      <c r="Y137" s="516" t="s">
        <v>276</v>
      </c>
      <c r="Z137" s="589" t="s">
        <v>2273</v>
      </c>
      <c r="AD137" s="523">
        <f>$AR$399</f>
        <v>29</v>
      </c>
      <c r="AE137" s="577">
        <f>$E$399</f>
        <v>8231.85</v>
      </c>
      <c r="AH137" s="479"/>
      <c r="AI137" s="470"/>
      <c r="AJ137" s="470"/>
      <c r="AK137" s="479"/>
      <c r="AL137" s="470"/>
      <c r="AM137" s="470"/>
      <c r="AN137" s="479"/>
      <c r="AO137" s="470"/>
      <c r="AP137" s="470"/>
      <c r="AQ137" s="479"/>
      <c r="AT137" s="470"/>
      <c r="AV137" s="549"/>
      <c r="AW137" s="390"/>
      <c r="AX137" s="390"/>
      <c r="AY137" s="241"/>
      <c r="AZ137" s="513"/>
      <c r="BB137" s="515"/>
      <c r="BE137" s="241"/>
      <c r="BF137" s="513"/>
      <c r="BH137" s="517"/>
      <c r="BK137" s="528"/>
      <c r="BL137" s="513"/>
      <c r="BN137" s="390"/>
      <c r="BQ137" s="241"/>
      <c r="BR137" s="513"/>
      <c r="BT137" s="517"/>
      <c r="BW137" s="241"/>
      <c r="BX137" s="513"/>
      <c r="BZ137" s="517"/>
      <c r="CC137" s="241"/>
      <c r="CD137" s="513"/>
      <c r="CF137" s="517"/>
      <c r="CI137" s="241"/>
      <c r="CJ137" s="513"/>
      <c r="CL137" s="517"/>
      <c r="CO137" s="241"/>
      <c r="CP137" s="513"/>
      <c r="CR137" s="517"/>
      <c r="CU137" s="241"/>
      <c r="CV137" s="513"/>
      <c r="CX137" s="517"/>
      <c r="DA137" s="241"/>
      <c r="DB137" s="513"/>
      <c r="DD137" s="517"/>
      <c r="DG137" s="241"/>
      <c r="DH137" s="513"/>
      <c r="DJ137" s="517"/>
      <c r="DM137" s="246"/>
      <c r="DN137" s="56"/>
      <c r="DP137" s="517"/>
      <c r="DS137" s="241"/>
      <c r="DT137" s="513"/>
      <c r="DV137" s="517"/>
      <c r="DY137" s="246"/>
      <c r="DZ137" s="56"/>
      <c r="EB137" s="517"/>
      <c r="EE137" s="246"/>
      <c r="EF137" s="56"/>
      <c r="EH137" s="517"/>
      <c r="EI137" s="390"/>
      <c r="EJ137" s="390"/>
      <c r="EK137" s="241"/>
      <c r="EL137" s="513"/>
      <c r="EM137" s="390"/>
      <c r="EN137" s="517"/>
      <c r="EO137" s="390"/>
      <c r="EP137" s="390"/>
      <c r="EQ137" s="246"/>
      <c r="ER137" s="56"/>
      <c r="ES137" s="390"/>
      <c r="ET137" s="517"/>
      <c r="EU137" s="390"/>
      <c r="EV137" s="390"/>
      <c r="EW137" s="246"/>
      <c r="EX137" s="56"/>
      <c r="EY137" s="390"/>
      <c r="EZ137" s="517"/>
      <c r="FA137" s="390"/>
      <c r="FB137" s="390"/>
      <c r="FC137" s="246"/>
      <c r="FD137" s="56"/>
      <c r="FF137" s="517"/>
      <c r="FI137" s="241"/>
      <c r="FJ137" s="513"/>
      <c r="FL137" s="517"/>
      <c r="FO137" s="246"/>
      <c r="FP137" s="56"/>
      <c r="FR137" s="517"/>
      <c r="FU137" s="241"/>
      <c r="FV137" s="513"/>
      <c r="FX137" s="517"/>
      <c r="GA137" s="246"/>
      <c r="GB137" s="56"/>
      <c r="GD137" s="517"/>
      <c r="GG137" s="241"/>
      <c r="GH137" s="513"/>
      <c r="GJ137" s="517"/>
      <c r="GM137" s="246"/>
      <c r="GN137" s="56"/>
      <c r="GP137" s="517"/>
      <c r="GS137" s="241"/>
      <c r="GT137" s="513"/>
      <c r="GV137" s="517"/>
      <c r="GY137" s="246"/>
      <c r="GZ137" s="56"/>
    </row>
    <row r="138" spans="1:220" s="481" customFormat="1" ht="16.5">
      <c r="D138" s="504"/>
      <c r="E138" s="470"/>
      <c r="Y138" s="516" t="s">
        <v>277</v>
      </c>
      <c r="Z138" s="589" t="s">
        <v>4020</v>
      </c>
      <c r="AD138" s="523">
        <f>$AR$389</f>
        <v>23</v>
      </c>
      <c r="AE138" s="577">
        <f>$E$389</f>
        <v>7181.1999999999989</v>
      </c>
      <c r="AH138" s="479" t="s">
        <v>667</v>
      </c>
      <c r="AI138" s="470"/>
      <c r="AJ138" s="470"/>
      <c r="AK138" s="479" t="s">
        <v>3644</v>
      </c>
      <c r="AL138" s="470"/>
      <c r="AM138" s="470"/>
      <c r="AN138" s="479" t="s">
        <v>1349</v>
      </c>
      <c r="AO138" s="470"/>
      <c r="AP138" s="470"/>
      <c r="AQ138" s="479" t="s">
        <v>633</v>
      </c>
      <c r="AT138" s="470"/>
      <c r="AV138" s="549" t="s">
        <v>2198</v>
      </c>
      <c r="AW138" s="390"/>
      <c r="AX138" s="390"/>
      <c r="AY138" s="241">
        <v>238.70000000000002</v>
      </c>
      <c r="AZ138" s="513">
        <v>0</v>
      </c>
      <c r="BB138" s="515" t="s">
        <v>3625</v>
      </c>
      <c r="BE138" s="241">
        <v>181.7</v>
      </c>
      <c r="BF138" s="513">
        <v>3</v>
      </c>
      <c r="BH138" s="517" t="s">
        <v>667</v>
      </c>
      <c r="BK138" s="528">
        <v>124.39999999999999</v>
      </c>
      <c r="BL138" s="513">
        <v>3</v>
      </c>
      <c r="BN138" s="517" t="s">
        <v>3643</v>
      </c>
      <c r="BQ138" s="241">
        <v>106.6</v>
      </c>
      <c r="BR138" s="513">
        <v>3</v>
      </c>
      <c r="BT138" s="517" t="s">
        <v>3636</v>
      </c>
      <c r="BW138" s="241">
        <v>534.05000000000007</v>
      </c>
      <c r="BX138" s="513">
        <v>1</v>
      </c>
      <c r="BZ138" s="517" t="s">
        <v>3640</v>
      </c>
      <c r="CC138" s="241">
        <v>168.29999999999998</v>
      </c>
      <c r="CD138" s="513">
        <v>0</v>
      </c>
      <c r="CF138" s="517" t="s">
        <v>1658</v>
      </c>
      <c r="CI138" s="241">
        <v>80.2</v>
      </c>
      <c r="CJ138" s="513">
        <v>0</v>
      </c>
      <c r="CL138" s="517" t="s">
        <v>15</v>
      </c>
      <c r="CO138" s="241">
        <v>229.6</v>
      </c>
      <c r="CP138" s="513">
        <v>2</v>
      </c>
      <c r="CR138" s="517" t="s">
        <v>1657</v>
      </c>
      <c r="CU138" s="241">
        <v>16.599999999999998</v>
      </c>
      <c r="CV138" s="513">
        <v>0</v>
      </c>
      <c r="CX138" s="517" t="s">
        <v>2715</v>
      </c>
      <c r="DA138" s="241">
        <v>258.2</v>
      </c>
      <c r="DB138" s="513">
        <v>0</v>
      </c>
      <c r="DD138" s="517" t="s">
        <v>1657</v>
      </c>
      <c r="DG138" s="241">
        <v>99.399999999999991</v>
      </c>
      <c r="DH138" s="513">
        <v>0</v>
      </c>
      <c r="DJ138" s="517" t="s">
        <v>155</v>
      </c>
      <c r="DM138" s="246">
        <v>834.6</v>
      </c>
      <c r="DN138" s="56">
        <v>2</v>
      </c>
      <c r="DP138" s="517" t="s">
        <v>3643</v>
      </c>
      <c r="DS138" s="241">
        <v>0</v>
      </c>
      <c r="DT138" s="513">
        <v>0</v>
      </c>
      <c r="DV138" s="517" t="s">
        <v>1665</v>
      </c>
      <c r="DY138" s="246">
        <v>0</v>
      </c>
      <c r="DZ138" s="56">
        <v>1</v>
      </c>
      <c r="EB138" s="517" t="s">
        <v>667</v>
      </c>
      <c r="EE138" s="246">
        <v>451.05</v>
      </c>
      <c r="EF138" s="56">
        <v>0</v>
      </c>
      <c r="EH138" s="517" t="s">
        <v>3646</v>
      </c>
      <c r="EI138" s="390"/>
      <c r="EJ138" s="390"/>
      <c r="EK138" s="241">
        <v>80.2</v>
      </c>
      <c r="EL138" s="513">
        <v>0</v>
      </c>
      <c r="EM138" s="390"/>
      <c r="EN138" s="517" t="s">
        <v>3636</v>
      </c>
      <c r="EO138" s="390"/>
      <c r="EP138" s="390"/>
      <c r="EQ138" s="246">
        <v>253.5</v>
      </c>
      <c r="ER138" s="56">
        <v>0</v>
      </c>
      <c r="ES138" s="390"/>
      <c r="ET138" s="517" t="s">
        <v>3643</v>
      </c>
      <c r="EU138" s="390"/>
      <c r="EV138" s="390"/>
      <c r="EW138" s="246">
        <v>380.7</v>
      </c>
      <c r="EX138" s="56">
        <v>3</v>
      </c>
      <c r="EY138" s="390"/>
      <c r="EZ138" s="517" t="s">
        <v>15</v>
      </c>
      <c r="FA138" s="390"/>
      <c r="FB138" s="390"/>
      <c r="FC138" s="246">
        <v>275.2</v>
      </c>
      <c r="FD138" s="56">
        <v>3</v>
      </c>
      <c r="FF138" s="517" t="s">
        <v>1667</v>
      </c>
      <c r="FI138" s="241">
        <v>124.30000000000001</v>
      </c>
      <c r="FJ138" s="513">
        <v>0</v>
      </c>
      <c r="FL138" s="517" t="s">
        <v>2196</v>
      </c>
      <c r="FO138" s="246">
        <v>344</v>
      </c>
      <c r="FP138" s="56">
        <v>0</v>
      </c>
      <c r="FR138" s="517" t="s">
        <v>2708</v>
      </c>
      <c r="FU138" s="241">
        <v>606.19999999999993</v>
      </c>
      <c r="FV138" s="513">
        <v>3</v>
      </c>
      <c r="FX138" s="517" t="s">
        <v>2710</v>
      </c>
      <c r="GA138" s="246">
        <v>827.40000000000009</v>
      </c>
      <c r="GB138" s="56">
        <v>3</v>
      </c>
      <c r="GD138" s="517" t="s">
        <v>1657</v>
      </c>
      <c r="GG138" s="241">
        <v>49.5</v>
      </c>
      <c r="GH138" s="513">
        <v>0</v>
      </c>
      <c r="GJ138" s="517" t="s">
        <v>3647</v>
      </c>
      <c r="GM138" s="246">
        <v>461.5</v>
      </c>
      <c r="GN138" s="56">
        <v>1</v>
      </c>
      <c r="GP138" s="517" t="s">
        <v>31</v>
      </c>
      <c r="GS138" s="241">
        <v>602.04999999999995</v>
      </c>
      <c r="GT138" s="513">
        <v>3</v>
      </c>
      <c r="GV138" s="517" t="s">
        <v>633</v>
      </c>
      <c r="GY138" s="246">
        <v>389.09999999999997</v>
      </c>
      <c r="GZ138" s="56">
        <v>2</v>
      </c>
    </row>
    <row r="139" spans="1:220" s="481" customFormat="1" ht="15.75">
      <c r="D139" s="504"/>
      <c r="E139" s="470"/>
      <c r="AH139" s="479" t="s">
        <v>15</v>
      </c>
      <c r="AI139" s="470"/>
      <c r="AJ139" s="470"/>
      <c r="AK139" s="479" t="s">
        <v>1667</v>
      </c>
      <c r="AL139" s="470"/>
      <c r="AM139" s="470"/>
      <c r="AN139" s="479" t="s">
        <v>15</v>
      </c>
      <c r="AO139" s="470"/>
      <c r="AP139" s="470"/>
      <c r="AQ139" s="479" t="s">
        <v>3643</v>
      </c>
      <c r="AT139" s="470"/>
      <c r="AV139" s="549" t="s">
        <v>2732</v>
      </c>
      <c r="AW139" s="390"/>
      <c r="AX139" s="390"/>
      <c r="AY139" s="241">
        <v>400.7</v>
      </c>
      <c r="AZ139" s="513">
        <v>3</v>
      </c>
      <c r="BB139" s="515" t="s">
        <v>155</v>
      </c>
      <c r="BE139" s="241">
        <v>143.19999999999999</v>
      </c>
      <c r="BF139" s="513">
        <v>0</v>
      </c>
      <c r="BH139" s="517" t="s">
        <v>2200</v>
      </c>
      <c r="BK139" s="528">
        <v>39.599999999999994</v>
      </c>
      <c r="BL139" s="513">
        <v>0</v>
      </c>
      <c r="BN139" s="517" t="s">
        <v>668</v>
      </c>
      <c r="BQ139" s="241">
        <v>55.2</v>
      </c>
      <c r="BR139" s="513">
        <v>0</v>
      </c>
      <c r="BT139" s="517" t="s">
        <v>2198</v>
      </c>
      <c r="BW139" s="241">
        <v>568.65000000000009</v>
      </c>
      <c r="BX139" s="513">
        <v>2</v>
      </c>
      <c r="BZ139" s="517" t="s">
        <v>142</v>
      </c>
      <c r="CC139" s="241">
        <v>248.79999999999998</v>
      </c>
      <c r="CD139" s="513">
        <v>3</v>
      </c>
      <c r="CF139" s="517" t="s">
        <v>15</v>
      </c>
      <c r="CI139" s="241">
        <v>108.60000000000001</v>
      </c>
      <c r="CJ139" s="513">
        <v>3</v>
      </c>
      <c r="CL139" s="517" t="s">
        <v>2710</v>
      </c>
      <c r="CO139" s="241">
        <v>226</v>
      </c>
      <c r="CP139" s="513">
        <v>1</v>
      </c>
      <c r="CR139" s="517" t="s">
        <v>3625</v>
      </c>
      <c r="CU139" s="241">
        <v>81.899999999999991</v>
      </c>
      <c r="CV139" s="513">
        <v>3</v>
      </c>
      <c r="CX139" s="517" t="s">
        <v>15</v>
      </c>
      <c r="DA139" s="241">
        <v>499.3</v>
      </c>
      <c r="DB139" s="513">
        <v>3</v>
      </c>
      <c r="DD139" s="517" t="s">
        <v>2732</v>
      </c>
      <c r="DG139" s="241">
        <v>579.4</v>
      </c>
      <c r="DH139" s="513">
        <v>3</v>
      </c>
      <c r="DJ139" s="517" t="s">
        <v>2727</v>
      </c>
      <c r="DM139" s="246">
        <v>742.5</v>
      </c>
      <c r="DN139" s="56">
        <v>1</v>
      </c>
      <c r="DP139" s="517" t="s">
        <v>2732</v>
      </c>
      <c r="DS139" s="241">
        <v>23</v>
      </c>
      <c r="DT139" s="513">
        <v>3</v>
      </c>
      <c r="DV139" s="517" t="s">
        <v>2727</v>
      </c>
      <c r="DY139" s="246">
        <v>0</v>
      </c>
      <c r="DZ139" s="56">
        <v>1</v>
      </c>
      <c r="EB139" s="517" t="s">
        <v>3625</v>
      </c>
      <c r="EE139" s="246">
        <v>659.45</v>
      </c>
      <c r="EF139" s="56">
        <v>3</v>
      </c>
      <c r="EH139" s="517" t="s">
        <v>3636</v>
      </c>
      <c r="EI139" s="390"/>
      <c r="EJ139" s="390"/>
      <c r="EK139" s="241">
        <v>761.00000000000011</v>
      </c>
      <c r="EL139" s="513">
        <v>3</v>
      </c>
      <c r="EM139" s="390"/>
      <c r="EN139" s="517" t="s">
        <v>3643</v>
      </c>
      <c r="EO139" s="390"/>
      <c r="EP139" s="390"/>
      <c r="EQ139" s="246">
        <v>352.5</v>
      </c>
      <c r="ER139" s="56">
        <v>3</v>
      </c>
      <c r="ES139" s="390"/>
      <c r="ET139" s="517" t="s">
        <v>2212</v>
      </c>
      <c r="EU139" s="390"/>
      <c r="EV139" s="390"/>
      <c r="EW139" s="246">
        <v>286.90000000000003</v>
      </c>
      <c r="EX139" s="56">
        <v>0</v>
      </c>
      <c r="EY139" s="390"/>
      <c r="EZ139" s="517" t="s">
        <v>1665</v>
      </c>
      <c r="FA139" s="390"/>
      <c r="FB139" s="390"/>
      <c r="FC139" s="246">
        <v>139.70000000000002</v>
      </c>
      <c r="FD139" s="56">
        <v>0</v>
      </c>
      <c r="FF139" s="517" t="s">
        <v>2212</v>
      </c>
      <c r="FI139" s="241">
        <v>338.7</v>
      </c>
      <c r="FJ139" s="513">
        <v>3</v>
      </c>
      <c r="FL139" s="517" t="s">
        <v>2200</v>
      </c>
      <c r="FO139" s="246">
        <v>569.70000000000005</v>
      </c>
      <c r="FP139" s="56">
        <v>3</v>
      </c>
      <c r="FR139" s="517" t="s">
        <v>15</v>
      </c>
      <c r="FU139" s="241">
        <v>402.50000000000006</v>
      </c>
      <c r="FV139" s="513">
        <v>0</v>
      </c>
      <c r="FX139" s="517" t="s">
        <v>1657</v>
      </c>
      <c r="GA139" s="246">
        <v>388.4</v>
      </c>
      <c r="GB139" s="56">
        <v>0</v>
      </c>
      <c r="GD139" s="517" t="s">
        <v>15</v>
      </c>
      <c r="GG139" s="241">
        <v>107.3</v>
      </c>
      <c r="GH139" s="513">
        <v>3</v>
      </c>
      <c r="GJ139" s="517" t="s">
        <v>21</v>
      </c>
      <c r="GM139" s="246">
        <v>573.5</v>
      </c>
      <c r="GN139" s="56">
        <v>2</v>
      </c>
      <c r="GP139" s="517" t="s">
        <v>2198</v>
      </c>
      <c r="GS139" s="241">
        <v>283.7</v>
      </c>
      <c r="GT139" s="513">
        <v>0</v>
      </c>
      <c r="GV139" s="517" t="s">
        <v>668</v>
      </c>
      <c r="GY139" s="246">
        <v>345.4</v>
      </c>
      <c r="GZ139" s="56">
        <v>1</v>
      </c>
    </row>
    <row r="140" spans="1:220" s="481" customFormat="1" ht="15.75">
      <c r="D140" s="504"/>
      <c r="E140" s="470"/>
      <c r="AC140" s="481">
        <v>7</v>
      </c>
      <c r="AD140" s="481">
        <f>SUM(AD105:AD139)</f>
        <v>1472</v>
      </c>
      <c r="AE140" s="550">
        <f>SUM(AE105:AE139)</f>
        <v>299353.65000000002</v>
      </c>
      <c r="AH140" s="479"/>
      <c r="AI140" s="470"/>
      <c r="AJ140" s="470"/>
      <c r="AK140" s="479"/>
      <c r="AL140" s="470"/>
      <c r="AM140" s="470"/>
      <c r="AN140" s="479"/>
      <c r="AO140" s="470"/>
      <c r="AP140" s="470"/>
      <c r="AQ140" s="479"/>
      <c r="AT140" s="470"/>
      <c r="AV140" s="549"/>
      <c r="AW140" s="390"/>
      <c r="AX140" s="390"/>
      <c r="AY140" s="241"/>
      <c r="AZ140" s="513"/>
      <c r="BB140" s="515"/>
      <c r="BE140" s="241"/>
      <c r="BF140" s="513"/>
      <c r="BH140" s="517"/>
      <c r="BK140" s="528"/>
      <c r="BL140" s="513"/>
      <c r="BN140" s="517"/>
      <c r="BQ140" s="241"/>
      <c r="BR140" s="513"/>
      <c r="BT140" s="517"/>
      <c r="BW140" s="241"/>
      <c r="BX140" s="513"/>
      <c r="BZ140" s="517"/>
      <c r="CC140" s="241"/>
      <c r="CD140" s="513"/>
      <c r="CF140" s="517"/>
      <c r="CI140" s="241"/>
      <c r="CJ140" s="513"/>
      <c r="CL140" s="517"/>
      <c r="CO140" s="241"/>
      <c r="CP140" s="513"/>
      <c r="CR140" s="517"/>
      <c r="CU140" s="241"/>
      <c r="CV140" s="513"/>
      <c r="CX140" s="517"/>
      <c r="DA140" s="241"/>
      <c r="DB140" s="513"/>
      <c r="DD140" s="517"/>
      <c r="DG140" s="241"/>
      <c r="DH140" s="513"/>
      <c r="DJ140" s="517"/>
      <c r="DM140" s="246"/>
      <c r="DN140" s="56"/>
      <c r="DP140" s="517"/>
      <c r="DS140" s="241"/>
      <c r="DT140" s="513"/>
      <c r="DV140" s="517"/>
      <c r="DY140" s="246"/>
      <c r="DZ140" s="56"/>
      <c r="EB140" s="517"/>
      <c r="EE140" s="246"/>
      <c r="EF140" s="56"/>
      <c r="EH140" s="517"/>
      <c r="EI140" s="390"/>
      <c r="EJ140" s="390"/>
      <c r="EK140" s="241"/>
      <c r="EL140" s="513"/>
      <c r="EM140" s="390"/>
      <c r="EN140" s="517"/>
      <c r="EO140" s="390"/>
      <c r="EP140" s="390"/>
      <c r="EQ140" s="246"/>
      <c r="ER140" s="56"/>
      <c r="ES140" s="390"/>
      <c r="ET140" s="517"/>
      <c r="EU140" s="390"/>
      <c r="EV140" s="390"/>
      <c r="EW140" s="246"/>
      <c r="EX140" s="56"/>
      <c r="EY140" s="390"/>
      <c r="EZ140" s="517"/>
      <c r="FA140" s="390"/>
      <c r="FB140" s="390"/>
      <c r="FC140" s="246"/>
      <c r="FD140" s="56"/>
      <c r="FF140" s="517"/>
      <c r="FI140" s="241"/>
      <c r="FJ140" s="513"/>
      <c r="FL140" s="517"/>
      <c r="FO140" s="246"/>
      <c r="FP140" s="56"/>
      <c r="FR140" s="517"/>
      <c r="FU140" s="241"/>
      <c r="FV140" s="513"/>
      <c r="FX140" s="517"/>
      <c r="GA140" s="246"/>
      <c r="GB140" s="56"/>
      <c r="GD140" s="517"/>
      <c r="GG140" s="241"/>
      <c r="GH140" s="513"/>
      <c r="GJ140" s="517"/>
      <c r="GM140" s="246"/>
      <c r="GN140" s="56"/>
      <c r="GP140" s="517"/>
      <c r="GS140" s="241"/>
      <c r="GT140" s="513"/>
      <c r="GV140" s="517"/>
      <c r="GY140" s="246"/>
      <c r="GZ140" s="56"/>
    </row>
    <row r="141" spans="1:220" s="481" customFormat="1" ht="15.75">
      <c r="D141" s="504"/>
      <c r="E141" s="470"/>
      <c r="AH141" s="479" t="s">
        <v>1349</v>
      </c>
      <c r="AI141" s="470"/>
      <c r="AJ141" s="470"/>
      <c r="AK141" s="479" t="s">
        <v>2727</v>
      </c>
      <c r="AL141" s="470"/>
      <c r="AM141" s="470"/>
      <c r="AN141" s="479" t="s">
        <v>1667</v>
      </c>
      <c r="AO141" s="470"/>
      <c r="AP141" s="470"/>
      <c r="AQ141" s="479" t="s">
        <v>2196</v>
      </c>
      <c r="AT141" s="470"/>
      <c r="AV141" s="549" t="s">
        <v>31</v>
      </c>
      <c r="AW141" s="390"/>
      <c r="AX141" s="390"/>
      <c r="AY141" s="241">
        <v>295.09999999999997</v>
      </c>
      <c r="AZ141" s="513">
        <v>1</v>
      </c>
      <c r="BB141" s="515" t="s">
        <v>3644</v>
      </c>
      <c r="BE141" s="241">
        <v>151.30000000000001</v>
      </c>
      <c r="BF141" s="513">
        <v>0</v>
      </c>
      <c r="BH141" s="517" t="s">
        <v>2196</v>
      </c>
      <c r="BK141" s="528">
        <v>125.7</v>
      </c>
      <c r="BL141" s="513">
        <v>0</v>
      </c>
      <c r="BN141" s="517" t="s">
        <v>1344</v>
      </c>
      <c r="BQ141" s="241">
        <v>117.5</v>
      </c>
      <c r="BR141" s="513">
        <v>0</v>
      </c>
      <c r="BT141" s="517" t="s">
        <v>2212</v>
      </c>
      <c r="BW141" s="241">
        <v>602.99999999999989</v>
      </c>
      <c r="BX141" s="513">
        <v>3</v>
      </c>
      <c r="BZ141" s="517" t="s">
        <v>2732</v>
      </c>
      <c r="CC141" s="241">
        <v>67.600000000000009</v>
      </c>
      <c r="CD141" s="513">
        <v>1</v>
      </c>
      <c r="CF141" s="517" t="s">
        <v>1349</v>
      </c>
      <c r="CI141" s="241">
        <v>74</v>
      </c>
      <c r="CJ141" s="513">
        <v>3</v>
      </c>
      <c r="CL141" s="517" t="s">
        <v>3625</v>
      </c>
      <c r="CO141" s="241">
        <v>203.8</v>
      </c>
      <c r="CP141" s="513">
        <v>0</v>
      </c>
      <c r="CR141" s="517" t="s">
        <v>1349</v>
      </c>
      <c r="CU141" s="241">
        <v>88.4</v>
      </c>
      <c r="CV141" s="513">
        <v>3</v>
      </c>
      <c r="CX141" s="517" t="s">
        <v>31</v>
      </c>
      <c r="DA141" s="241">
        <v>353.5</v>
      </c>
      <c r="DB141" s="513">
        <v>1</v>
      </c>
      <c r="DD141" s="517" t="s">
        <v>1658</v>
      </c>
      <c r="DG141" s="241">
        <v>134.4</v>
      </c>
      <c r="DH141" s="513">
        <v>0</v>
      </c>
      <c r="DJ141" s="517" t="s">
        <v>31</v>
      </c>
      <c r="DM141" s="246">
        <v>724.1</v>
      </c>
      <c r="DN141" s="56">
        <v>3</v>
      </c>
      <c r="DP141" s="517" t="s">
        <v>1349</v>
      </c>
      <c r="DS141" s="241">
        <v>0</v>
      </c>
      <c r="DT141" s="513">
        <v>1</v>
      </c>
      <c r="DV141" s="517" t="s">
        <v>1657</v>
      </c>
      <c r="DY141" s="246">
        <v>0</v>
      </c>
      <c r="DZ141" s="56">
        <v>0</v>
      </c>
      <c r="EB141" s="517" t="s">
        <v>142</v>
      </c>
      <c r="EE141" s="246">
        <v>642</v>
      </c>
      <c r="EF141" s="56">
        <v>2</v>
      </c>
      <c r="EH141" s="517" t="s">
        <v>1667</v>
      </c>
      <c r="EI141" s="390"/>
      <c r="EJ141" s="390"/>
      <c r="EK141" s="241">
        <v>809.1</v>
      </c>
      <c r="EL141" s="513">
        <v>1</v>
      </c>
      <c r="EM141" s="390"/>
      <c r="EN141" s="517" t="s">
        <v>2715</v>
      </c>
      <c r="EO141" s="390"/>
      <c r="EP141" s="390"/>
      <c r="EQ141" s="246">
        <v>38.5</v>
      </c>
      <c r="ER141" s="56">
        <v>0</v>
      </c>
      <c r="ES141" s="390"/>
      <c r="ET141" s="517" t="s">
        <v>633</v>
      </c>
      <c r="EU141" s="390"/>
      <c r="EV141" s="390"/>
      <c r="EW141" s="246">
        <v>338.90000000000003</v>
      </c>
      <c r="EX141" s="56">
        <v>3</v>
      </c>
      <c r="EY141" s="390"/>
      <c r="EZ141" s="517" t="s">
        <v>2710</v>
      </c>
      <c r="FA141" s="390"/>
      <c r="FB141" s="390"/>
      <c r="FC141" s="246">
        <v>193.3</v>
      </c>
      <c r="FD141" s="56">
        <v>0</v>
      </c>
      <c r="FF141" s="517" t="s">
        <v>2200</v>
      </c>
      <c r="FI141" s="241">
        <v>255.79999999999998</v>
      </c>
      <c r="FJ141" s="513">
        <v>3</v>
      </c>
      <c r="FL141" s="517" t="s">
        <v>15</v>
      </c>
      <c r="FO141" s="246">
        <v>509.7</v>
      </c>
      <c r="FP141" s="56">
        <v>2</v>
      </c>
      <c r="FR141" s="517" t="s">
        <v>1667</v>
      </c>
      <c r="FU141" s="241">
        <v>594</v>
      </c>
      <c r="FV141" s="513">
        <v>3</v>
      </c>
      <c r="FX141" s="517" t="s">
        <v>3647</v>
      </c>
      <c r="GA141" s="246">
        <v>520.4</v>
      </c>
      <c r="GB141" s="56">
        <v>1</v>
      </c>
      <c r="GD141" s="517" t="s">
        <v>3646</v>
      </c>
      <c r="GG141" s="241">
        <v>114.6</v>
      </c>
      <c r="GH141" s="513">
        <v>0</v>
      </c>
      <c r="GJ141" s="517" t="s">
        <v>651</v>
      </c>
      <c r="GM141" s="246">
        <v>537.29999999999995</v>
      </c>
      <c r="GN141" s="56">
        <v>2</v>
      </c>
      <c r="GP141" s="517" t="s">
        <v>3643</v>
      </c>
      <c r="GS141" s="241">
        <v>477</v>
      </c>
      <c r="GT141" s="513">
        <v>2</v>
      </c>
      <c r="GV141" s="517" t="s">
        <v>682</v>
      </c>
      <c r="GY141" s="246">
        <v>232</v>
      </c>
      <c r="GZ141" s="56">
        <v>0</v>
      </c>
    </row>
    <row r="142" spans="1:220" s="481" customFormat="1" ht="15.75">
      <c r="D142" s="504"/>
      <c r="E142" s="470"/>
      <c r="AH142" s="479" t="s">
        <v>1658</v>
      </c>
      <c r="AI142" s="470"/>
      <c r="AJ142" s="470"/>
      <c r="AK142" s="479" t="s">
        <v>3647</v>
      </c>
      <c r="AL142" s="470"/>
      <c r="AM142" s="470"/>
      <c r="AN142" s="479" t="s">
        <v>3640</v>
      </c>
      <c r="AO142" s="470"/>
      <c r="AP142" s="470"/>
      <c r="AQ142" s="479" t="s">
        <v>31</v>
      </c>
      <c r="AT142" s="470"/>
      <c r="AV142" s="549" t="s">
        <v>2708</v>
      </c>
      <c r="AW142" s="390"/>
      <c r="AX142" s="390"/>
      <c r="AY142" s="241">
        <v>295.60000000000002</v>
      </c>
      <c r="AZ142" s="513">
        <v>2</v>
      </c>
      <c r="BB142" s="515" t="s">
        <v>1349</v>
      </c>
      <c r="BE142" s="241">
        <v>266.2</v>
      </c>
      <c r="BF142" s="513">
        <v>3</v>
      </c>
      <c r="BH142" s="517" t="s">
        <v>1343</v>
      </c>
      <c r="BK142" s="528">
        <v>197.70000000000002</v>
      </c>
      <c r="BL142" s="513">
        <v>3</v>
      </c>
      <c r="BN142" s="517" t="s">
        <v>2196</v>
      </c>
      <c r="BQ142" s="241">
        <v>175.19999999999996</v>
      </c>
      <c r="BR142" s="513">
        <v>3</v>
      </c>
      <c r="BT142" s="517" t="s">
        <v>3640</v>
      </c>
      <c r="BW142" s="241">
        <v>379.20000000000005</v>
      </c>
      <c r="BX142" s="513">
        <v>0</v>
      </c>
      <c r="BZ142" s="517" t="s">
        <v>1665</v>
      </c>
      <c r="CC142" s="241">
        <v>70.2</v>
      </c>
      <c r="CD142" s="513">
        <v>2</v>
      </c>
      <c r="CF142" s="517" t="s">
        <v>155</v>
      </c>
      <c r="CI142" s="241">
        <v>30.799999999999997</v>
      </c>
      <c r="CJ142" s="513">
        <v>0</v>
      </c>
      <c r="CL142" s="517" t="s">
        <v>1344</v>
      </c>
      <c r="CO142" s="241">
        <v>269</v>
      </c>
      <c r="CP142" s="513">
        <v>3</v>
      </c>
      <c r="CR142" s="517" t="s">
        <v>1665</v>
      </c>
      <c r="CU142" s="241">
        <v>61.1</v>
      </c>
      <c r="CV142" s="513">
        <v>0</v>
      </c>
      <c r="CX142" s="517" t="s">
        <v>21</v>
      </c>
      <c r="DA142" s="241">
        <v>375.4</v>
      </c>
      <c r="DB142" s="513">
        <v>2</v>
      </c>
      <c r="DD142" s="517" t="s">
        <v>3640</v>
      </c>
      <c r="DG142" s="241">
        <v>329.2</v>
      </c>
      <c r="DH142" s="513">
        <v>3</v>
      </c>
      <c r="DJ142" s="517" t="s">
        <v>3636</v>
      </c>
      <c r="DM142" s="246">
        <v>435.3</v>
      </c>
      <c r="DN142" s="56">
        <v>0</v>
      </c>
      <c r="DP142" s="517" t="s">
        <v>1344</v>
      </c>
      <c r="DS142" s="241">
        <v>0</v>
      </c>
      <c r="DT142" s="513">
        <v>1</v>
      </c>
      <c r="DV142" s="517" t="s">
        <v>1349</v>
      </c>
      <c r="DY142" s="246">
        <v>22.5</v>
      </c>
      <c r="DZ142" s="56">
        <v>3</v>
      </c>
      <c r="EB142" s="517" t="s">
        <v>2708</v>
      </c>
      <c r="EE142" s="246">
        <v>541.04999999999995</v>
      </c>
      <c r="EF142" s="56">
        <v>1</v>
      </c>
      <c r="EH142" s="517" t="s">
        <v>667</v>
      </c>
      <c r="EI142" s="390"/>
      <c r="EJ142" s="390"/>
      <c r="EK142" s="241">
        <v>838.4</v>
      </c>
      <c r="EL142" s="513">
        <v>2</v>
      </c>
      <c r="EM142" s="390"/>
      <c r="EN142" s="517" t="s">
        <v>633</v>
      </c>
      <c r="EO142" s="390"/>
      <c r="EP142" s="390"/>
      <c r="EQ142" s="246">
        <v>162</v>
      </c>
      <c r="ER142" s="56">
        <v>3</v>
      </c>
      <c r="ES142" s="390"/>
      <c r="ET142" s="517" t="s">
        <v>682</v>
      </c>
      <c r="EU142" s="390"/>
      <c r="EV142" s="390"/>
      <c r="EW142" s="246">
        <v>205.2</v>
      </c>
      <c r="EX142" s="56">
        <v>0</v>
      </c>
      <c r="EY142" s="390"/>
      <c r="EZ142" s="517" t="s">
        <v>668</v>
      </c>
      <c r="FA142" s="390"/>
      <c r="FB142" s="390"/>
      <c r="FC142" s="246">
        <v>648.4</v>
      </c>
      <c r="FD142" s="56">
        <v>3</v>
      </c>
      <c r="FF142" s="517" t="s">
        <v>2198</v>
      </c>
      <c r="FI142" s="241">
        <v>120</v>
      </c>
      <c r="FJ142" s="513">
        <v>0</v>
      </c>
      <c r="FL142" s="517" t="s">
        <v>31</v>
      </c>
      <c r="FO142" s="246">
        <v>486.5</v>
      </c>
      <c r="FP142" s="56">
        <v>1</v>
      </c>
      <c r="FR142" s="517" t="s">
        <v>3647</v>
      </c>
      <c r="FU142" s="241">
        <v>151.4</v>
      </c>
      <c r="FV142" s="513">
        <v>0</v>
      </c>
      <c r="FX142" s="517" t="s">
        <v>2732</v>
      </c>
      <c r="GA142" s="246">
        <v>574.20000000000005</v>
      </c>
      <c r="GB142" s="56">
        <v>2</v>
      </c>
      <c r="GD142" s="517" t="s">
        <v>2710</v>
      </c>
      <c r="GG142" s="241">
        <v>164.5</v>
      </c>
      <c r="GH142" s="513">
        <v>3</v>
      </c>
      <c r="GJ142" s="517" t="s">
        <v>2732</v>
      </c>
      <c r="GM142" s="246">
        <v>537.19999999999993</v>
      </c>
      <c r="GN142" s="56">
        <v>1</v>
      </c>
      <c r="GP142" s="517" t="s">
        <v>15</v>
      </c>
      <c r="GS142" s="241">
        <v>475.2</v>
      </c>
      <c r="GT142" s="513">
        <v>1</v>
      </c>
      <c r="GV142" s="517" t="s">
        <v>3646</v>
      </c>
      <c r="GY142" s="246">
        <v>484.2</v>
      </c>
      <c r="GZ142" s="56">
        <v>3</v>
      </c>
    </row>
    <row r="143" spans="1:220" s="481" customFormat="1" ht="15.75">
      <c r="D143" s="504"/>
      <c r="E143" s="470"/>
      <c r="AH143" s="479"/>
      <c r="AI143" s="470"/>
      <c r="AJ143" s="470"/>
      <c r="AK143" s="479"/>
      <c r="AL143" s="470"/>
      <c r="AM143" s="470"/>
      <c r="AN143" s="479"/>
      <c r="AO143" s="470"/>
      <c r="AP143" s="470"/>
      <c r="AQ143" s="479"/>
      <c r="AT143" s="470"/>
      <c r="AV143" s="549"/>
      <c r="AW143" s="390"/>
      <c r="AX143" s="390"/>
      <c r="AY143" s="241"/>
      <c r="AZ143" s="513"/>
      <c r="BB143" s="515"/>
      <c r="BE143" s="241"/>
      <c r="BF143" s="513"/>
      <c r="BH143" s="517"/>
      <c r="BK143" s="528"/>
      <c r="BL143" s="513"/>
      <c r="BN143" s="517"/>
      <c r="BQ143" s="241"/>
      <c r="BR143" s="513"/>
      <c r="BT143" s="517"/>
      <c r="BW143" s="241"/>
      <c r="BX143" s="513"/>
      <c r="BZ143" s="517"/>
      <c r="CC143" s="241"/>
      <c r="CD143" s="513"/>
      <c r="CF143" s="517"/>
      <c r="CI143" s="241"/>
      <c r="CJ143" s="513"/>
      <c r="CL143" s="517"/>
      <c r="CO143" s="241"/>
      <c r="CP143" s="513"/>
      <c r="CR143" s="517"/>
      <c r="CU143" s="241"/>
      <c r="CV143" s="513"/>
      <c r="CX143" s="517"/>
      <c r="DA143" s="241"/>
      <c r="DB143" s="513"/>
      <c r="DD143" s="517"/>
      <c r="DG143" s="241"/>
      <c r="DH143" s="513"/>
      <c r="DJ143" s="517"/>
      <c r="DM143" s="246"/>
      <c r="DN143" s="56"/>
      <c r="DP143" s="517"/>
      <c r="DS143" s="241"/>
      <c r="DT143" s="513"/>
      <c r="DV143" s="517"/>
      <c r="DY143" s="246"/>
      <c r="DZ143" s="56"/>
      <c r="EB143" s="517"/>
      <c r="EE143" s="246"/>
      <c r="EF143" s="56"/>
      <c r="EH143" s="517"/>
      <c r="EI143" s="390"/>
      <c r="EJ143" s="390"/>
      <c r="EK143" s="241"/>
      <c r="EL143" s="513"/>
      <c r="EM143" s="390"/>
      <c r="EN143" s="517"/>
      <c r="EO143" s="390"/>
      <c r="EP143" s="390"/>
      <c r="EQ143" s="246"/>
      <c r="ER143" s="56"/>
      <c r="ES143" s="390"/>
      <c r="ET143" s="517"/>
      <c r="EU143" s="390"/>
      <c r="EV143" s="390"/>
      <c r="EW143" s="246"/>
      <c r="EX143" s="56"/>
      <c r="EY143" s="390"/>
      <c r="EZ143" s="517"/>
      <c r="FA143" s="390"/>
      <c r="FB143" s="390"/>
      <c r="FC143" s="246"/>
      <c r="FD143" s="56"/>
      <c r="FF143" s="517"/>
      <c r="FI143" s="241"/>
      <c r="FJ143" s="513"/>
      <c r="FL143" s="517"/>
      <c r="FO143" s="246"/>
      <c r="FP143" s="56"/>
      <c r="FR143" s="517"/>
      <c r="FU143" s="241"/>
      <c r="FV143" s="513"/>
      <c r="FX143" s="517"/>
      <c r="GA143" s="246"/>
      <c r="GB143" s="56"/>
      <c r="GD143" s="517"/>
      <c r="GG143" s="241"/>
      <c r="GH143" s="513"/>
      <c r="GJ143" s="517"/>
      <c r="GM143" s="246"/>
      <c r="GN143" s="56"/>
      <c r="GP143" s="517"/>
      <c r="GS143" s="241"/>
      <c r="GT143" s="513"/>
      <c r="GV143" s="517"/>
      <c r="GY143" s="246"/>
      <c r="GZ143" s="56"/>
    </row>
    <row r="144" spans="1:220" s="481" customFormat="1" ht="15.75">
      <c r="D144" s="504"/>
      <c r="E144" s="470"/>
      <c r="AH144" s="479" t="s">
        <v>1667</v>
      </c>
      <c r="AI144" s="470"/>
      <c r="AJ144" s="470"/>
      <c r="AK144" s="479" t="s">
        <v>682</v>
      </c>
      <c r="AL144" s="470"/>
      <c r="AM144" s="470"/>
      <c r="AN144" s="479" t="s">
        <v>21</v>
      </c>
      <c r="AO144" s="470"/>
      <c r="AP144" s="470"/>
      <c r="AQ144" s="479" t="s">
        <v>155</v>
      </c>
      <c r="AT144" s="470"/>
      <c r="AV144" s="549" t="s">
        <v>633</v>
      </c>
      <c r="AW144" s="390"/>
      <c r="AX144" s="390"/>
      <c r="AY144" s="241">
        <v>182.60000000000002</v>
      </c>
      <c r="AZ144" s="513">
        <v>3</v>
      </c>
      <c r="BB144" s="515" t="s">
        <v>2715</v>
      </c>
      <c r="BE144" s="241">
        <v>298.39999999999998</v>
      </c>
      <c r="BF144" s="513">
        <v>3</v>
      </c>
      <c r="BH144" s="517" t="s">
        <v>1349</v>
      </c>
      <c r="BK144" s="528">
        <v>99.6</v>
      </c>
      <c r="BL144" s="513">
        <v>3</v>
      </c>
      <c r="BN144" s="517" t="s">
        <v>3640</v>
      </c>
      <c r="BQ144" s="241">
        <v>40.5</v>
      </c>
      <c r="BR144" s="513">
        <v>0</v>
      </c>
      <c r="BT144" s="517" t="s">
        <v>1343</v>
      </c>
      <c r="BW144" s="241">
        <v>373.5</v>
      </c>
      <c r="BX144" s="513">
        <v>1</v>
      </c>
      <c r="BZ144" s="517" t="s">
        <v>1667</v>
      </c>
      <c r="CC144" s="241">
        <v>138.30000000000001</v>
      </c>
      <c r="CD144" s="513">
        <v>1</v>
      </c>
      <c r="CF144" s="517" t="s">
        <v>1344</v>
      </c>
      <c r="CI144" s="241">
        <v>12.6</v>
      </c>
      <c r="CJ144" s="513">
        <v>0</v>
      </c>
      <c r="CL144" s="517" t="s">
        <v>1667</v>
      </c>
      <c r="CO144" s="241">
        <v>273.5</v>
      </c>
      <c r="CP144" s="513">
        <v>1</v>
      </c>
      <c r="CR144" s="517" t="s">
        <v>2708</v>
      </c>
      <c r="CU144" s="241">
        <v>97</v>
      </c>
      <c r="CV144" s="513">
        <v>3</v>
      </c>
      <c r="CX144" s="517" t="s">
        <v>3625</v>
      </c>
      <c r="DA144" s="241">
        <v>365.20000000000005</v>
      </c>
      <c r="DB144" s="513">
        <v>3</v>
      </c>
      <c r="DD144" s="517" t="s">
        <v>3636</v>
      </c>
      <c r="DG144" s="241">
        <v>267.79999999999995</v>
      </c>
      <c r="DH144" s="513">
        <v>3</v>
      </c>
      <c r="DJ144" s="517" t="s">
        <v>3640</v>
      </c>
      <c r="DM144" s="246">
        <v>222.1</v>
      </c>
      <c r="DN144" s="56">
        <v>0</v>
      </c>
      <c r="DP144" s="517" t="s">
        <v>2710</v>
      </c>
      <c r="DS144" s="241">
        <v>0</v>
      </c>
      <c r="DT144" s="513">
        <v>1</v>
      </c>
      <c r="DV144" s="517" t="s">
        <v>2708</v>
      </c>
      <c r="DY144" s="246">
        <v>0</v>
      </c>
      <c r="DZ144" s="56">
        <v>0</v>
      </c>
      <c r="EB144" s="517" t="s">
        <v>1343</v>
      </c>
      <c r="EE144" s="246">
        <v>415.3</v>
      </c>
      <c r="EF144" s="56">
        <v>0</v>
      </c>
      <c r="EH144" s="517" t="s">
        <v>31</v>
      </c>
      <c r="EI144" s="390"/>
      <c r="EJ144" s="390"/>
      <c r="EK144" s="241">
        <v>771.8</v>
      </c>
      <c r="EL144" s="513">
        <v>2</v>
      </c>
      <c r="EM144" s="390"/>
      <c r="EN144" s="517" t="s">
        <v>1658</v>
      </c>
      <c r="EO144" s="390"/>
      <c r="EP144" s="390"/>
      <c r="EQ144" s="246">
        <v>1.5</v>
      </c>
      <c r="ER144" s="56">
        <v>0</v>
      </c>
      <c r="ES144" s="390"/>
      <c r="ET144" s="517" t="s">
        <v>3646</v>
      </c>
      <c r="EU144" s="390"/>
      <c r="EV144" s="390"/>
      <c r="EW144" s="246">
        <v>328.30000000000007</v>
      </c>
      <c r="EX144" s="56">
        <v>1</v>
      </c>
      <c r="EY144" s="390"/>
      <c r="EZ144" s="517" t="s">
        <v>2196</v>
      </c>
      <c r="FA144" s="390"/>
      <c r="FB144" s="390"/>
      <c r="FC144" s="246">
        <v>0</v>
      </c>
      <c r="FD144" s="56">
        <v>0</v>
      </c>
      <c r="FF144" s="517" t="s">
        <v>21</v>
      </c>
      <c r="FI144" s="241">
        <v>356.5</v>
      </c>
      <c r="FJ144" s="513">
        <v>3</v>
      </c>
      <c r="FL144" s="517" t="s">
        <v>1349</v>
      </c>
      <c r="FO144" s="246">
        <v>717.5</v>
      </c>
      <c r="FP144" s="56">
        <v>3</v>
      </c>
      <c r="FR144" s="517" t="s">
        <v>21</v>
      </c>
      <c r="FU144" s="241">
        <v>557.09999999999991</v>
      </c>
      <c r="FV144" s="513">
        <v>0</v>
      </c>
      <c r="FX144" s="517" t="s">
        <v>2200</v>
      </c>
      <c r="GA144" s="246">
        <v>524.1</v>
      </c>
      <c r="GB144" s="56">
        <v>1</v>
      </c>
      <c r="GD144" s="517" t="s">
        <v>1349</v>
      </c>
      <c r="GG144" s="241">
        <v>163.5</v>
      </c>
      <c r="GH144" s="513">
        <v>3</v>
      </c>
      <c r="GJ144" s="517" t="s">
        <v>2727</v>
      </c>
      <c r="GM144" s="246">
        <v>484.7</v>
      </c>
      <c r="GN144" s="56">
        <v>1</v>
      </c>
      <c r="GP144" s="517" t="s">
        <v>1667</v>
      </c>
      <c r="GS144" s="241">
        <v>0</v>
      </c>
      <c r="GT144" s="513">
        <v>0</v>
      </c>
      <c r="GV144" s="517" t="s">
        <v>3647</v>
      </c>
      <c r="GY144" s="246">
        <v>544.5</v>
      </c>
      <c r="GZ144" s="56">
        <v>1</v>
      </c>
    </row>
    <row r="145" spans="1:208" s="481" customFormat="1" ht="15.75">
      <c r="D145" s="504"/>
      <c r="E145" s="470"/>
      <c r="AH145" s="479" t="s">
        <v>682</v>
      </c>
      <c r="AI145" s="470"/>
      <c r="AJ145" s="470"/>
      <c r="AK145" s="479" t="s">
        <v>2732</v>
      </c>
      <c r="AL145" s="470"/>
      <c r="AM145" s="470"/>
      <c r="AN145" s="479" t="s">
        <v>2715</v>
      </c>
      <c r="AO145" s="470"/>
      <c r="AP145" s="470"/>
      <c r="AQ145" s="479" t="s">
        <v>3646</v>
      </c>
      <c r="AT145" s="470"/>
      <c r="AV145" s="549" t="s">
        <v>3625</v>
      </c>
      <c r="AW145" s="390"/>
      <c r="AX145" s="390"/>
      <c r="AY145" s="241">
        <v>69.099999999999994</v>
      </c>
      <c r="AZ145" s="513">
        <v>0</v>
      </c>
      <c r="BB145" s="515" t="s">
        <v>2212</v>
      </c>
      <c r="BE145" s="241">
        <v>189.9</v>
      </c>
      <c r="BF145" s="513">
        <v>0</v>
      </c>
      <c r="BH145" s="517" t="s">
        <v>3640</v>
      </c>
      <c r="BK145" s="528">
        <v>52.899999999999991</v>
      </c>
      <c r="BL145" s="513">
        <v>0</v>
      </c>
      <c r="BN145" s="517" t="s">
        <v>3636</v>
      </c>
      <c r="BQ145" s="241">
        <v>100.60000000000001</v>
      </c>
      <c r="BR145" s="513">
        <v>3</v>
      </c>
      <c r="BT145" s="517" t="s">
        <v>2710</v>
      </c>
      <c r="BW145" s="241">
        <v>386.40000000000003</v>
      </c>
      <c r="BX145" s="513">
        <v>2</v>
      </c>
      <c r="BZ145" s="517" t="s">
        <v>668</v>
      </c>
      <c r="CC145" s="241">
        <v>142.20000000000002</v>
      </c>
      <c r="CD145" s="513">
        <v>2</v>
      </c>
      <c r="CF145" s="517" t="s">
        <v>3643</v>
      </c>
      <c r="CI145" s="241">
        <v>94.3</v>
      </c>
      <c r="CJ145" s="513">
        <v>3</v>
      </c>
      <c r="CL145" s="517" t="s">
        <v>2708</v>
      </c>
      <c r="CO145" s="241">
        <v>277</v>
      </c>
      <c r="CP145" s="513">
        <v>2</v>
      </c>
      <c r="CR145" s="517" t="s">
        <v>2732</v>
      </c>
      <c r="CU145" s="241">
        <v>16.5</v>
      </c>
      <c r="CV145" s="513">
        <v>0</v>
      </c>
      <c r="CX145" s="517" t="s">
        <v>3646</v>
      </c>
      <c r="DA145" s="241">
        <v>255.7</v>
      </c>
      <c r="DB145" s="513">
        <v>0</v>
      </c>
      <c r="DD145" s="517" t="s">
        <v>668</v>
      </c>
      <c r="DG145" s="241">
        <v>189.1</v>
      </c>
      <c r="DH145" s="513">
        <v>0</v>
      </c>
      <c r="DJ145" s="517" t="s">
        <v>2710</v>
      </c>
      <c r="DM145" s="246">
        <v>891.7</v>
      </c>
      <c r="DN145" s="56">
        <v>3</v>
      </c>
      <c r="DP145" s="517" t="s">
        <v>2198</v>
      </c>
      <c r="DS145" s="241">
        <v>0</v>
      </c>
      <c r="DT145" s="513">
        <v>1</v>
      </c>
      <c r="DV145" s="517" t="s">
        <v>2212</v>
      </c>
      <c r="DY145" s="246">
        <v>69.400000000000006</v>
      </c>
      <c r="DZ145" s="56">
        <v>3</v>
      </c>
      <c r="EB145" s="517" t="s">
        <v>2717</v>
      </c>
      <c r="EE145" s="246">
        <v>665</v>
      </c>
      <c r="EF145" s="56">
        <v>3</v>
      </c>
      <c r="EH145" s="517" t="s">
        <v>2727</v>
      </c>
      <c r="EI145" s="390"/>
      <c r="EJ145" s="390"/>
      <c r="EK145" s="241">
        <v>622.4</v>
      </c>
      <c r="EL145" s="513">
        <v>1</v>
      </c>
      <c r="EM145" s="390"/>
      <c r="EN145" s="517" t="s">
        <v>1665</v>
      </c>
      <c r="EO145" s="390"/>
      <c r="EP145" s="390"/>
      <c r="EQ145" s="246">
        <v>64.099999999999994</v>
      </c>
      <c r="ER145" s="56">
        <v>3</v>
      </c>
      <c r="ES145" s="390"/>
      <c r="ET145" s="517" t="s">
        <v>142</v>
      </c>
      <c r="EU145" s="390"/>
      <c r="EV145" s="390"/>
      <c r="EW145" s="246">
        <v>393.25</v>
      </c>
      <c r="EX145" s="56">
        <v>2</v>
      </c>
      <c r="EY145" s="390"/>
      <c r="EZ145" s="517" t="s">
        <v>2198</v>
      </c>
      <c r="FA145" s="390"/>
      <c r="FB145" s="390"/>
      <c r="FC145" s="246">
        <v>131.4</v>
      </c>
      <c r="FD145" s="56">
        <v>3</v>
      </c>
      <c r="FF145" s="517" t="s">
        <v>2196</v>
      </c>
      <c r="FI145" s="241">
        <v>7.7000000000000011</v>
      </c>
      <c r="FJ145" s="513">
        <v>0</v>
      </c>
      <c r="FL145" s="517" t="s">
        <v>21</v>
      </c>
      <c r="FO145" s="246">
        <v>485.5</v>
      </c>
      <c r="FP145" s="56">
        <v>0</v>
      </c>
      <c r="FR145" s="517" t="s">
        <v>3636</v>
      </c>
      <c r="FU145" s="241">
        <v>863.1</v>
      </c>
      <c r="FV145" s="513">
        <v>3</v>
      </c>
      <c r="FX145" s="517" t="s">
        <v>155</v>
      </c>
      <c r="GA145" s="246">
        <v>573.29999999999995</v>
      </c>
      <c r="GB145" s="56">
        <v>2</v>
      </c>
      <c r="GD145" s="517" t="s">
        <v>2212</v>
      </c>
      <c r="GG145" s="241">
        <v>108.5</v>
      </c>
      <c r="GH145" s="513">
        <v>0</v>
      </c>
      <c r="GJ145" s="517" t="s">
        <v>667</v>
      </c>
      <c r="GM145" s="246">
        <v>567</v>
      </c>
      <c r="GN145" s="56">
        <v>2</v>
      </c>
      <c r="GP145" s="517" t="s">
        <v>1658</v>
      </c>
      <c r="GS145" s="241">
        <v>408.70000000000005</v>
      </c>
      <c r="GT145" s="513">
        <v>3</v>
      </c>
      <c r="GV145" s="517" t="s">
        <v>3636</v>
      </c>
      <c r="GY145" s="246">
        <v>652.20000000000005</v>
      </c>
      <c r="GZ145" s="56">
        <v>2</v>
      </c>
    </row>
    <row r="146" spans="1:208" s="481" customFormat="1" ht="15.75">
      <c r="D146" s="504"/>
      <c r="E146" s="470"/>
      <c r="AH146" s="479"/>
      <c r="AI146" s="470"/>
      <c r="AJ146" s="470"/>
      <c r="AK146" s="479"/>
      <c r="AL146" s="470"/>
      <c r="AM146" s="470"/>
      <c r="AN146" s="479"/>
      <c r="AO146" s="470"/>
      <c r="AP146" s="470"/>
      <c r="AQ146" s="479"/>
      <c r="AT146" s="470"/>
      <c r="AV146" s="549"/>
      <c r="AW146" s="390"/>
      <c r="AX146" s="390"/>
      <c r="AY146" s="241"/>
      <c r="AZ146" s="513"/>
      <c r="BB146" s="515"/>
      <c r="BE146" s="241"/>
      <c r="BF146" s="513"/>
      <c r="BH146" s="517"/>
      <c r="BK146" s="528"/>
      <c r="BL146" s="513"/>
      <c r="BN146" s="517"/>
      <c r="BQ146" s="241"/>
      <c r="BR146" s="513"/>
      <c r="BT146" s="517"/>
      <c r="BW146" s="241"/>
      <c r="BX146" s="513"/>
      <c r="BZ146" s="517"/>
      <c r="CC146" s="241"/>
      <c r="CD146" s="513"/>
      <c r="CF146" s="517"/>
      <c r="CI146" s="241"/>
      <c r="CJ146" s="513"/>
      <c r="CL146" s="517"/>
      <c r="CO146" s="241"/>
      <c r="CP146" s="513"/>
      <c r="CR146" s="517"/>
      <c r="CU146" s="241"/>
      <c r="CV146" s="513"/>
      <c r="CX146" s="517"/>
      <c r="DA146" s="241"/>
      <c r="DB146" s="513"/>
      <c r="DD146" s="517"/>
      <c r="DG146" s="241"/>
      <c r="DH146" s="513"/>
      <c r="DJ146" s="517"/>
      <c r="DM146" s="246"/>
      <c r="DN146" s="56"/>
      <c r="DP146" s="517"/>
      <c r="DS146" s="241"/>
      <c r="DT146" s="513"/>
      <c r="DV146" s="517"/>
      <c r="DY146" s="246"/>
      <c r="DZ146" s="56"/>
      <c r="EB146" s="517"/>
      <c r="EE146" s="246"/>
      <c r="EF146" s="56"/>
      <c r="EH146" s="517"/>
      <c r="EI146" s="390"/>
      <c r="EJ146" s="390"/>
      <c r="EK146" s="241"/>
      <c r="EL146" s="513"/>
      <c r="EM146" s="390"/>
      <c r="EN146" s="517"/>
      <c r="EO146" s="390"/>
      <c r="EP146" s="390"/>
      <c r="EQ146" s="246"/>
      <c r="ER146" s="56"/>
      <c r="ES146" s="390"/>
      <c r="ET146" s="517"/>
      <c r="EU146" s="390"/>
      <c r="EV146" s="390"/>
      <c r="EW146" s="246"/>
      <c r="EX146" s="56"/>
      <c r="EY146" s="390"/>
      <c r="EZ146" s="517"/>
      <c r="FA146" s="390"/>
      <c r="FB146" s="390"/>
      <c r="FC146" s="246"/>
      <c r="FD146" s="56"/>
      <c r="FF146" s="517"/>
      <c r="FI146" s="241"/>
      <c r="FJ146" s="513"/>
      <c r="FL146" s="517"/>
      <c r="FO146" s="246"/>
      <c r="FP146" s="56"/>
      <c r="FR146" s="517"/>
      <c r="FU146" s="241"/>
      <c r="FV146" s="513"/>
      <c r="FX146" s="517"/>
      <c r="GA146" s="246"/>
      <c r="GB146" s="56"/>
      <c r="GD146" s="517"/>
      <c r="GG146" s="241"/>
      <c r="GH146" s="513"/>
      <c r="GJ146" s="517"/>
      <c r="GM146" s="246"/>
      <c r="GN146" s="56"/>
      <c r="GP146" s="517"/>
      <c r="GS146" s="241"/>
      <c r="GT146" s="513"/>
      <c r="GV146" s="517"/>
      <c r="GY146" s="246"/>
      <c r="GZ146" s="56"/>
    </row>
    <row r="147" spans="1:208" s="481" customFormat="1" ht="15.75">
      <c r="D147" s="504"/>
      <c r="E147" s="470"/>
      <c r="AH147" s="479" t="s">
        <v>142</v>
      </c>
      <c r="AI147" s="470"/>
      <c r="AJ147" s="470"/>
      <c r="AK147" s="479" t="s">
        <v>1665</v>
      </c>
      <c r="AL147" s="470"/>
      <c r="AM147" s="470"/>
      <c r="AN147" s="479" t="s">
        <v>3643</v>
      </c>
      <c r="AO147" s="470"/>
      <c r="AP147" s="470"/>
      <c r="AQ147" s="479" t="s">
        <v>682</v>
      </c>
      <c r="AT147" s="470"/>
      <c r="AV147" s="549" t="s">
        <v>155</v>
      </c>
      <c r="AW147" s="390"/>
      <c r="AX147" s="390"/>
      <c r="AY147" s="241">
        <v>291.40000000000003</v>
      </c>
      <c r="AZ147" s="513">
        <v>3</v>
      </c>
      <c r="BB147" s="515" t="s">
        <v>3643</v>
      </c>
      <c r="BE147" s="241">
        <v>128.9</v>
      </c>
      <c r="BF147" s="513">
        <v>0</v>
      </c>
      <c r="BH147" s="517" t="s">
        <v>3636</v>
      </c>
      <c r="BK147" s="528">
        <v>151.6</v>
      </c>
      <c r="BL147" s="513">
        <v>3</v>
      </c>
      <c r="BN147" s="517" t="s">
        <v>2715</v>
      </c>
      <c r="BQ147" s="241">
        <v>130.4</v>
      </c>
      <c r="BR147" s="513">
        <v>3</v>
      </c>
      <c r="BT147" s="517" t="s">
        <v>2708</v>
      </c>
      <c r="BW147" s="241">
        <v>475.85</v>
      </c>
      <c r="BX147" s="513">
        <v>0</v>
      </c>
      <c r="BZ147" s="517" t="s">
        <v>3646</v>
      </c>
      <c r="CC147" s="241">
        <v>124.19999999999999</v>
      </c>
      <c r="CD147" s="513">
        <v>0</v>
      </c>
      <c r="CF147" s="517" t="s">
        <v>668</v>
      </c>
      <c r="CI147" s="241">
        <v>63.7</v>
      </c>
      <c r="CJ147" s="513">
        <v>0</v>
      </c>
      <c r="CL147" s="517" t="s">
        <v>3646</v>
      </c>
      <c r="CO147" s="241">
        <v>183.6</v>
      </c>
      <c r="CP147" s="513">
        <v>0</v>
      </c>
      <c r="CR147" s="517" t="s">
        <v>2710</v>
      </c>
      <c r="CU147" s="241">
        <v>128.19999999999999</v>
      </c>
      <c r="CV147" s="513">
        <v>3</v>
      </c>
      <c r="CX147" s="517" t="s">
        <v>3644</v>
      </c>
      <c r="DA147" s="241">
        <v>419.5</v>
      </c>
      <c r="DB147" s="513">
        <v>2</v>
      </c>
      <c r="DD147" s="517" t="s">
        <v>15</v>
      </c>
      <c r="DG147" s="241">
        <v>441.20000000000005</v>
      </c>
      <c r="DH147" s="513">
        <v>0</v>
      </c>
      <c r="DJ147" s="517" t="s">
        <v>2198</v>
      </c>
      <c r="DM147" s="246">
        <v>631.9</v>
      </c>
      <c r="DN147" s="56">
        <v>0</v>
      </c>
      <c r="DP147" s="517" t="s">
        <v>2196</v>
      </c>
      <c r="DS147" s="241">
        <v>16.5</v>
      </c>
      <c r="DT147" s="513">
        <v>3</v>
      </c>
      <c r="DV147" s="517" t="s">
        <v>2200</v>
      </c>
      <c r="DY147" s="246">
        <v>4.8</v>
      </c>
      <c r="DZ147" s="56">
        <v>0</v>
      </c>
      <c r="EB147" s="517" t="s">
        <v>651</v>
      </c>
      <c r="EE147" s="246">
        <v>549.5</v>
      </c>
      <c r="EF147" s="56">
        <v>3</v>
      </c>
      <c r="EH147" s="517" t="s">
        <v>1665</v>
      </c>
      <c r="EI147" s="390"/>
      <c r="EJ147" s="390"/>
      <c r="EK147" s="241">
        <v>419.1</v>
      </c>
      <c r="EL147" s="513">
        <v>0</v>
      </c>
      <c r="EM147" s="390"/>
      <c r="EN147" s="517" t="s">
        <v>2196</v>
      </c>
      <c r="EO147" s="390"/>
      <c r="EP147" s="390"/>
      <c r="EQ147" s="246">
        <v>257.10000000000002</v>
      </c>
      <c r="ER147" s="56">
        <v>3</v>
      </c>
      <c r="ES147" s="390"/>
      <c r="ET147" s="517" t="s">
        <v>2717</v>
      </c>
      <c r="EU147" s="390"/>
      <c r="EV147" s="390"/>
      <c r="EW147" s="246">
        <v>308.40000000000003</v>
      </c>
      <c r="EX147" s="56">
        <v>1</v>
      </c>
      <c r="EY147" s="390"/>
      <c r="EZ147" s="517" t="s">
        <v>1343</v>
      </c>
      <c r="FA147" s="390"/>
      <c r="FB147" s="390"/>
      <c r="FC147" s="246">
        <v>135.30000000000001</v>
      </c>
      <c r="FD147" s="56">
        <v>1</v>
      </c>
      <c r="FF147" s="517" t="s">
        <v>3643</v>
      </c>
      <c r="FI147" s="241">
        <v>235.2</v>
      </c>
      <c r="FJ147" s="513">
        <v>1</v>
      </c>
      <c r="FL147" s="517" t="s">
        <v>2198</v>
      </c>
      <c r="FO147" s="246">
        <v>344.4</v>
      </c>
      <c r="FP147" s="56">
        <v>0</v>
      </c>
      <c r="FR147" s="517" t="s">
        <v>668</v>
      </c>
      <c r="FU147" s="241">
        <v>133.9</v>
      </c>
      <c r="FV147" s="513">
        <v>0</v>
      </c>
      <c r="FX147" s="517" t="s">
        <v>15</v>
      </c>
      <c r="GA147" s="246">
        <v>427</v>
      </c>
      <c r="GB147" s="56">
        <v>0</v>
      </c>
      <c r="GD147" s="517" t="s">
        <v>3636</v>
      </c>
      <c r="GG147" s="241">
        <v>189.2</v>
      </c>
      <c r="GH147" s="513">
        <v>3</v>
      </c>
      <c r="GJ147" s="517" t="s">
        <v>2200</v>
      </c>
      <c r="GM147" s="246">
        <v>492</v>
      </c>
      <c r="GN147" s="56">
        <v>3</v>
      </c>
      <c r="GP147" s="517" t="s">
        <v>2708</v>
      </c>
      <c r="GS147" s="241">
        <v>419.29999999999995</v>
      </c>
      <c r="GT147" s="513">
        <v>2</v>
      </c>
      <c r="GV147" s="517" t="s">
        <v>142</v>
      </c>
      <c r="GY147" s="246">
        <v>473.4</v>
      </c>
      <c r="GZ147" s="56">
        <v>2</v>
      </c>
    </row>
    <row r="148" spans="1:208" s="481" customFormat="1" ht="15.75">
      <c r="D148" s="504"/>
      <c r="E148" s="470"/>
      <c r="AH148" s="479" t="s">
        <v>2727</v>
      </c>
      <c r="AI148" s="470"/>
      <c r="AJ148" s="470"/>
      <c r="AK148" s="479" t="s">
        <v>31</v>
      </c>
      <c r="AL148" s="470"/>
      <c r="AM148" s="470"/>
      <c r="AN148" s="479" t="s">
        <v>2200</v>
      </c>
      <c r="AO148" s="470"/>
      <c r="AP148" s="470"/>
      <c r="AQ148" s="479" t="s">
        <v>21</v>
      </c>
      <c r="AT148" s="470"/>
      <c r="AV148" s="549" t="s">
        <v>3643</v>
      </c>
      <c r="AW148" s="390"/>
      <c r="AX148" s="390"/>
      <c r="AY148" s="241">
        <v>75.600000000000009</v>
      </c>
      <c r="AZ148" s="513">
        <v>0</v>
      </c>
      <c r="BB148" s="515" t="s">
        <v>2717</v>
      </c>
      <c r="BE148" s="241">
        <v>283.05</v>
      </c>
      <c r="BF148" s="513">
        <v>3</v>
      </c>
      <c r="BH148" s="517" t="s">
        <v>3644</v>
      </c>
      <c r="BK148" s="528">
        <v>84.8</v>
      </c>
      <c r="BL148" s="513">
        <v>0</v>
      </c>
      <c r="BN148" s="517" t="s">
        <v>3647</v>
      </c>
      <c r="BQ148" s="241">
        <v>95.6</v>
      </c>
      <c r="BR148" s="513">
        <v>0</v>
      </c>
      <c r="BT148" s="517" t="s">
        <v>3646</v>
      </c>
      <c r="BW148" s="241">
        <v>630.79999999999995</v>
      </c>
      <c r="BX148" s="513">
        <v>3</v>
      </c>
      <c r="BZ148" s="517" t="s">
        <v>1344</v>
      </c>
      <c r="CC148" s="241">
        <v>218.6</v>
      </c>
      <c r="CD148" s="513">
        <v>3</v>
      </c>
      <c r="CF148" s="517" t="s">
        <v>2732</v>
      </c>
      <c r="CI148" s="241">
        <v>80.8</v>
      </c>
      <c r="CJ148" s="513">
        <v>3</v>
      </c>
      <c r="CL148" s="517" t="s">
        <v>2196</v>
      </c>
      <c r="CO148" s="241">
        <v>302.10000000000002</v>
      </c>
      <c r="CP148" s="513">
        <v>3</v>
      </c>
      <c r="CR148" s="517" t="s">
        <v>2715</v>
      </c>
      <c r="CU148" s="241">
        <v>56</v>
      </c>
      <c r="CV148" s="513">
        <v>0</v>
      </c>
      <c r="CX148" s="517" t="s">
        <v>1658</v>
      </c>
      <c r="DA148" s="241">
        <v>358</v>
      </c>
      <c r="DB148" s="513">
        <v>1</v>
      </c>
      <c r="DD148" s="517" t="s">
        <v>682</v>
      </c>
      <c r="DG148" s="241">
        <v>639.19999999999993</v>
      </c>
      <c r="DH148" s="513">
        <v>3</v>
      </c>
      <c r="DJ148" s="517" t="s">
        <v>1658</v>
      </c>
      <c r="DM148" s="246">
        <v>898.1</v>
      </c>
      <c r="DN148" s="56">
        <v>3</v>
      </c>
      <c r="DP148" s="517" t="s">
        <v>682</v>
      </c>
      <c r="DS148" s="241">
        <v>0</v>
      </c>
      <c r="DT148" s="513">
        <v>0</v>
      </c>
      <c r="DV148" s="517" t="s">
        <v>2710</v>
      </c>
      <c r="DY148" s="246">
        <v>49.500000000000007</v>
      </c>
      <c r="DZ148" s="56">
        <v>3</v>
      </c>
      <c r="EB148" s="517" t="s">
        <v>1665</v>
      </c>
      <c r="EE148" s="246">
        <v>284.90000000000003</v>
      </c>
      <c r="EF148" s="56">
        <v>0</v>
      </c>
      <c r="EH148" s="517" t="s">
        <v>1343</v>
      </c>
      <c r="EI148" s="390"/>
      <c r="EJ148" s="390"/>
      <c r="EK148" s="241">
        <v>776.40000000000009</v>
      </c>
      <c r="EL148" s="513">
        <v>3</v>
      </c>
      <c r="EM148" s="390"/>
      <c r="EN148" s="517" t="s">
        <v>3640</v>
      </c>
      <c r="EO148" s="390"/>
      <c r="EP148" s="390"/>
      <c r="EQ148" s="246">
        <v>190</v>
      </c>
      <c r="ER148" s="56">
        <v>0</v>
      </c>
      <c r="ES148" s="390"/>
      <c r="ET148" s="517" t="s">
        <v>15</v>
      </c>
      <c r="EU148" s="390"/>
      <c r="EV148" s="390"/>
      <c r="EW148" s="246">
        <v>366.3</v>
      </c>
      <c r="EX148" s="56">
        <v>2</v>
      </c>
      <c r="EY148" s="390"/>
      <c r="EZ148" s="517" t="s">
        <v>2708</v>
      </c>
      <c r="FA148" s="390"/>
      <c r="FB148" s="390"/>
      <c r="FC148" s="246">
        <v>144</v>
      </c>
      <c r="FD148" s="56">
        <v>2</v>
      </c>
      <c r="FF148" s="517" t="s">
        <v>3647</v>
      </c>
      <c r="FI148" s="241">
        <v>257.60000000000002</v>
      </c>
      <c r="FJ148" s="513">
        <v>2</v>
      </c>
      <c r="FL148" s="517" t="s">
        <v>633</v>
      </c>
      <c r="FO148" s="246">
        <v>524.40000000000009</v>
      </c>
      <c r="FP148" s="56">
        <v>3</v>
      </c>
      <c r="FR148" s="517" t="s">
        <v>682</v>
      </c>
      <c r="FU148" s="241">
        <v>608.4</v>
      </c>
      <c r="FV148" s="513">
        <v>3</v>
      </c>
      <c r="FX148" s="517" t="s">
        <v>1344</v>
      </c>
      <c r="GA148" s="246">
        <v>574.70000000000005</v>
      </c>
      <c r="GB148" s="56">
        <v>3</v>
      </c>
      <c r="GD148" s="517" t="s">
        <v>2196</v>
      </c>
      <c r="GG148" s="241">
        <v>65.75</v>
      </c>
      <c r="GH148" s="513">
        <v>0</v>
      </c>
      <c r="GJ148" s="517" t="s">
        <v>1665</v>
      </c>
      <c r="GM148" s="246">
        <v>260.2</v>
      </c>
      <c r="GN148" s="56">
        <v>0</v>
      </c>
      <c r="GP148" s="517" t="s">
        <v>3640</v>
      </c>
      <c r="GS148" s="241">
        <v>355.4</v>
      </c>
      <c r="GT148" s="513">
        <v>1</v>
      </c>
      <c r="GV148" s="517" t="s">
        <v>2212</v>
      </c>
      <c r="GY148" s="246">
        <v>427.1</v>
      </c>
      <c r="GZ148" s="56">
        <v>1</v>
      </c>
    </row>
    <row r="149" spans="1:208" s="481" customFormat="1" ht="15.75">
      <c r="D149" s="504"/>
      <c r="E149" s="470"/>
      <c r="AH149" s="479"/>
      <c r="AI149" s="470"/>
      <c r="AJ149" s="470"/>
      <c r="AK149" s="479"/>
      <c r="AL149" s="470"/>
      <c r="AM149" s="470"/>
      <c r="AN149" s="479"/>
      <c r="AO149" s="470"/>
      <c r="AP149" s="470"/>
      <c r="AQ149" s="479"/>
      <c r="AT149" s="470"/>
      <c r="AV149" s="549"/>
      <c r="AW149" s="390"/>
      <c r="AX149" s="390"/>
      <c r="AY149" s="241"/>
      <c r="AZ149" s="513"/>
      <c r="BB149" s="515"/>
      <c r="BE149" s="241"/>
      <c r="BF149" s="513"/>
      <c r="BH149" s="517"/>
      <c r="BK149" s="528"/>
      <c r="BL149" s="513"/>
      <c r="BN149" s="517"/>
      <c r="BQ149" s="241"/>
      <c r="BR149" s="513"/>
      <c r="BT149" s="517"/>
      <c r="BW149" s="241"/>
      <c r="BX149" s="513"/>
      <c r="BZ149" s="517"/>
      <c r="CC149" s="241"/>
      <c r="CD149" s="513"/>
      <c r="CF149" s="517"/>
      <c r="CI149" s="241"/>
      <c r="CJ149" s="513"/>
      <c r="CL149" s="517"/>
      <c r="CO149" s="241"/>
      <c r="CP149" s="513"/>
      <c r="CR149" s="517"/>
      <c r="CU149" s="241"/>
      <c r="CV149" s="513"/>
      <c r="CX149" s="517"/>
      <c r="DA149" s="241"/>
      <c r="DB149" s="513"/>
      <c r="DD149" s="517"/>
      <c r="DG149" s="241"/>
      <c r="DH149" s="513"/>
      <c r="DJ149" s="517"/>
      <c r="DM149" s="246"/>
      <c r="DN149" s="56"/>
      <c r="DP149" s="517"/>
      <c r="DS149" s="241"/>
      <c r="DT149" s="513"/>
      <c r="DV149" s="517"/>
      <c r="DY149" s="246"/>
      <c r="DZ149" s="56"/>
      <c r="EB149" s="517"/>
      <c r="EE149" s="246"/>
      <c r="EF149" s="56"/>
      <c r="EH149" s="517"/>
      <c r="EI149" s="390"/>
      <c r="EJ149" s="390"/>
      <c r="EK149" s="241"/>
      <c r="EL149" s="513"/>
      <c r="EM149" s="390"/>
      <c r="EN149" s="517"/>
      <c r="EO149" s="390"/>
      <c r="EP149" s="390"/>
      <c r="EQ149" s="246"/>
      <c r="ER149" s="56"/>
      <c r="ES149" s="390"/>
      <c r="ET149" s="517"/>
      <c r="EU149" s="390"/>
      <c r="EV149" s="390"/>
      <c r="EW149" s="246"/>
      <c r="EX149" s="56"/>
      <c r="EY149" s="390"/>
      <c r="EZ149" s="517"/>
      <c r="FA149" s="390"/>
      <c r="FB149" s="390"/>
      <c r="FC149" s="246"/>
      <c r="FD149" s="56"/>
      <c r="FF149" s="517"/>
      <c r="FI149" s="241"/>
      <c r="FJ149" s="513"/>
      <c r="FL149" s="517"/>
      <c r="FO149" s="246"/>
      <c r="FP149" s="56"/>
      <c r="FR149" s="517"/>
      <c r="FU149" s="241"/>
      <c r="FV149" s="513"/>
      <c r="FX149" s="517"/>
      <c r="GA149" s="246"/>
      <c r="GB149" s="56"/>
      <c r="GD149" s="517"/>
      <c r="GG149" s="241"/>
      <c r="GH149" s="513"/>
      <c r="GJ149" s="517"/>
      <c r="GM149" s="246"/>
      <c r="GN149" s="56"/>
      <c r="GP149" s="517"/>
      <c r="GS149" s="241"/>
      <c r="GT149" s="513"/>
      <c r="GV149" s="517"/>
      <c r="GY149" s="246"/>
      <c r="GZ149" s="56"/>
    </row>
    <row r="150" spans="1:208" s="481" customFormat="1" ht="15.75">
      <c r="D150" s="504"/>
      <c r="E150" s="470"/>
      <c r="AH150" s="479" t="s">
        <v>2212</v>
      </c>
      <c r="AI150" s="470"/>
      <c r="AJ150" s="470"/>
      <c r="AK150" s="479" t="s">
        <v>2717</v>
      </c>
      <c r="AL150" s="470"/>
      <c r="AM150" s="470"/>
      <c r="AN150" s="479" t="s">
        <v>3636</v>
      </c>
      <c r="AO150" s="470"/>
      <c r="AP150" s="470"/>
      <c r="AQ150" s="479" t="s">
        <v>2715</v>
      </c>
      <c r="AT150" s="470"/>
      <c r="AV150" s="549" t="s">
        <v>142</v>
      </c>
      <c r="AW150" s="390"/>
      <c r="AX150" s="390"/>
      <c r="AY150" s="241">
        <v>130</v>
      </c>
      <c r="AZ150" s="513">
        <v>0</v>
      </c>
      <c r="BB150" s="515" t="s">
        <v>1343</v>
      </c>
      <c r="BE150" s="241">
        <v>207.39999999999998</v>
      </c>
      <c r="BF150" s="513">
        <v>0</v>
      </c>
      <c r="BH150" s="517" t="s">
        <v>1665</v>
      </c>
      <c r="BK150" s="528">
        <v>131.6</v>
      </c>
      <c r="BL150" s="513">
        <v>3</v>
      </c>
      <c r="BN150" s="517" t="s">
        <v>3646</v>
      </c>
      <c r="BQ150" s="241">
        <v>2.6</v>
      </c>
      <c r="BR150" s="513">
        <v>0</v>
      </c>
      <c r="BT150" s="517" t="s">
        <v>142</v>
      </c>
      <c r="BW150" s="241">
        <v>438.5</v>
      </c>
      <c r="BX150" s="513">
        <v>1</v>
      </c>
      <c r="BZ150" s="517" t="s">
        <v>2710</v>
      </c>
      <c r="CC150" s="241">
        <v>235.79999999999998</v>
      </c>
      <c r="CD150" s="513">
        <v>3</v>
      </c>
      <c r="CF150" s="517" t="s">
        <v>21</v>
      </c>
      <c r="CI150" s="241">
        <v>86.1</v>
      </c>
      <c r="CJ150" s="513">
        <v>3</v>
      </c>
      <c r="CL150" s="517" t="s">
        <v>668</v>
      </c>
      <c r="CO150" s="241">
        <v>506.34999999999997</v>
      </c>
      <c r="CP150" s="513">
        <v>3</v>
      </c>
      <c r="CR150" s="517" t="s">
        <v>21</v>
      </c>
      <c r="CU150" s="241">
        <v>98.7</v>
      </c>
      <c r="CV150" s="513">
        <v>0</v>
      </c>
      <c r="CX150" s="517" t="s">
        <v>155</v>
      </c>
      <c r="DA150" s="241">
        <v>236</v>
      </c>
      <c r="DB150" s="513">
        <v>0</v>
      </c>
      <c r="DD150" s="517" t="s">
        <v>3647</v>
      </c>
      <c r="DG150" s="241">
        <v>178.50000000000003</v>
      </c>
      <c r="DH150" s="513">
        <v>0</v>
      </c>
      <c r="DJ150" s="517" t="s">
        <v>682</v>
      </c>
      <c r="DM150" s="246">
        <v>381.3</v>
      </c>
      <c r="DN150" s="56">
        <v>0</v>
      </c>
      <c r="DP150" s="517" t="s">
        <v>142</v>
      </c>
      <c r="DS150" s="241">
        <v>30.1</v>
      </c>
      <c r="DT150" s="513">
        <v>0</v>
      </c>
      <c r="DV150" s="517" t="s">
        <v>668</v>
      </c>
      <c r="DY150" s="246">
        <v>53.7</v>
      </c>
      <c r="DZ150" s="56">
        <v>0</v>
      </c>
      <c r="EB150" s="517" t="s">
        <v>3647</v>
      </c>
      <c r="EE150" s="246">
        <v>271.25</v>
      </c>
      <c r="EF150" s="56">
        <v>0</v>
      </c>
      <c r="EH150" s="517" t="s">
        <v>2732</v>
      </c>
      <c r="EI150" s="390"/>
      <c r="EJ150" s="390"/>
      <c r="EK150" s="241">
        <v>347.90000000000003</v>
      </c>
      <c r="EL150" s="513">
        <v>0</v>
      </c>
      <c r="EM150" s="390"/>
      <c r="EN150" s="517" t="s">
        <v>3644</v>
      </c>
      <c r="EO150" s="390"/>
      <c r="EP150" s="390"/>
      <c r="EQ150" s="246">
        <v>0</v>
      </c>
      <c r="ER150" s="56">
        <v>0</v>
      </c>
      <c r="ES150" s="390"/>
      <c r="ET150" s="517" t="s">
        <v>1665</v>
      </c>
      <c r="EU150" s="390"/>
      <c r="EV150" s="390"/>
      <c r="EW150" s="246">
        <v>309.8</v>
      </c>
      <c r="EX150" s="56">
        <v>0</v>
      </c>
      <c r="EY150" s="390"/>
      <c r="EZ150" s="517" t="s">
        <v>1349</v>
      </c>
      <c r="FA150" s="390"/>
      <c r="FB150" s="390"/>
      <c r="FC150" s="246">
        <v>271.3</v>
      </c>
      <c r="FD150" s="56">
        <v>2</v>
      </c>
      <c r="FF150" s="517" t="s">
        <v>31</v>
      </c>
      <c r="FI150" s="241">
        <v>389.6</v>
      </c>
      <c r="FJ150" s="513">
        <v>1</v>
      </c>
      <c r="FL150" s="517" t="s">
        <v>2715</v>
      </c>
      <c r="FO150" s="246">
        <v>517.9</v>
      </c>
      <c r="FP150" s="56">
        <v>2</v>
      </c>
      <c r="FR150" s="517" t="s">
        <v>2732</v>
      </c>
      <c r="FU150" s="241">
        <v>198.99999999999997</v>
      </c>
      <c r="FV150" s="513">
        <v>0</v>
      </c>
      <c r="FX150" s="517" t="s">
        <v>3636</v>
      </c>
      <c r="GA150" s="246">
        <v>495.79999999999995</v>
      </c>
      <c r="GB150" s="56">
        <v>0</v>
      </c>
      <c r="GD150" s="517" t="s">
        <v>3625</v>
      </c>
      <c r="GG150" s="241">
        <v>102.5</v>
      </c>
      <c r="GH150" s="513">
        <v>3</v>
      </c>
      <c r="GJ150" s="517" t="s">
        <v>2715</v>
      </c>
      <c r="GM150" s="246">
        <v>284.3</v>
      </c>
      <c r="GN150" s="56">
        <v>0</v>
      </c>
      <c r="GP150" s="517" t="s">
        <v>3636</v>
      </c>
      <c r="GS150" s="241">
        <v>385.10000000000008</v>
      </c>
      <c r="GT150" s="513">
        <v>0</v>
      </c>
      <c r="GV150" s="517" t="s">
        <v>2727</v>
      </c>
      <c r="GY150" s="246">
        <v>251.9</v>
      </c>
      <c r="GZ150" s="56">
        <v>0</v>
      </c>
    </row>
    <row r="151" spans="1:208" s="481" customFormat="1" ht="15.75">
      <c r="D151" s="504"/>
      <c r="E151" s="470"/>
      <c r="AH151" s="479" t="s">
        <v>651</v>
      </c>
      <c r="AI151" s="470"/>
      <c r="AJ151" s="470"/>
      <c r="AK151" s="479" t="s">
        <v>2708</v>
      </c>
      <c r="AL151" s="470"/>
      <c r="AM151" s="470"/>
      <c r="AN151" s="479" t="s">
        <v>2710</v>
      </c>
      <c r="AO151" s="470"/>
      <c r="AP151" s="470"/>
      <c r="AQ151" s="479" t="s">
        <v>1349</v>
      </c>
      <c r="AT151" s="470"/>
      <c r="AV151" s="549" t="s">
        <v>2710</v>
      </c>
      <c r="AW151" s="390"/>
      <c r="AX151" s="390"/>
      <c r="AY151" s="241">
        <v>478.69999999999993</v>
      </c>
      <c r="AZ151" s="513">
        <v>3</v>
      </c>
      <c r="BB151" s="515" t="s">
        <v>651</v>
      </c>
      <c r="BE151" s="241">
        <v>312.3</v>
      </c>
      <c r="BF151" s="513">
        <v>3</v>
      </c>
      <c r="BH151" s="517" t="s">
        <v>3643</v>
      </c>
      <c r="BK151" s="528">
        <v>76</v>
      </c>
      <c r="BL151" s="513">
        <v>0</v>
      </c>
      <c r="BN151" s="517" t="s">
        <v>31</v>
      </c>
      <c r="BQ151" s="241">
        <v>102</v>
      </c>
      <c r="BR151" s="513">
        <v>3</v>
      </c>
      <c r="BT151" s="517" t="s">
        <v>3644</v>
      </c>
      <c r="BW151" s="241">
        <v>479.95</v>
      </c>
      <c r="BX151" s="513">
        <v>2</v>
      </c>
      <c r="BZ151" s="517" t="s">
        <v>1658</v>
      </c>
      <c r="CC151" s="241">
        <v>124.7</v>
      </c>
      <c r="CD151" s="513">
        <v>0</v>
      </c>
      <c r="CF151" s="517" t="s">
        <v>2717</v>
      </c>
      <c r="CI151" s="241">
        <v>5.5</v>
      </c>
      <c r="CJ151" s="513">
        <v>0</v>
      </c>
      <c r="CL151" s="517" t="s">
        <v>667</v>
      </c>
      <c r="CO151" s="241">
        <v>144</v>
      </c>
      <c r="CP151" s="513">
        <v>0</v>
      </c>
      <c r="CR151" s="517" t="s">
        <v>668</v>
      </c>
      <c r="CU151" s="241">
        <v>198.79999999999998</v>
      </c>
      <c r="CV151" s="513">
        <v>3</v>
      </c>
      <c r="CX151" s="517" t="s">
        <v>142</v>
      </c>
      <c r="DA151" s="241">
        <v>433.8</v>
      </c>
      <c r="DB151" s="513">
        <v>3</v>
      </c>
      <c r="DD151" s="517" t="s">
        <v>155</v>
      </c>
      <c r="DG151" s="241">
        <v>772</v>
      </c>
      <c r="DH151" s="513">
        <v>3</v>
      </c>
      <c r="DJ151" s="517" t="s">
        <v>2715</v>
      </c>
      <c r="DM151" s="246">
        <v>577.6</v>
      </c>
      <c r="DN151" s="56">
        <v>3</v>
      </c>
      <c r="DP151" s="517" t="s">
        <v>668</v>
      </c>
      <c r="DS151" s="241">
        <v>94.1</v>
      </c>
      <c r="DT151" s="513">
        <v>3</v>
      </c>
      <c r="DV151" s="517" t="s">
        <v>3647</v>
      </c>
      <c r="DY151" s="246">
        <v>73</v>
      </c>
      <c r="DZ151" s="56">
        <v>3</v>
      </c>
      <c r="EB151" s="517" t="s">
        <v>31</v>
      </c>
      <c r="EE151" s="246">
        <v>346.3</v>
      </c>
      <c r="EF151" s="56">
        <v>3</v>
      </c>
      <c r="EH151" s="517" t="s">
        <v>2196</v>
      </c>
      <c r="EI151" s="390"/>
      <c r="EJ151" s="390"/>
      <c r="EK151" s="241">
        <v>807.4</v>
      </c>
      <c r="EL151" s="513">
        <v>3</v>
      </c>
      <c r="EM151" s="390"/>
      <c r="EN151" s="517" t="s">
        <v>2198</v>
      </c>
      <c r="EO151" s="390"/>
      <c r="EP151" s="390"/>
      <c r="EQ151" s="246">
        <v>48</v>
      </c>
      <c r="ER151" s="56">
        <v>3</v>
      </c>
      <c r="ES151" s="390"/>
      <c r="ET151" s="517" t="s">
        <v>2710</v>
      </c>
      <c r="EU151" s="390"/>
      <c r="EV151" s="390"/>
      <c r="EW151" s="246">
        <v>464.1</v>
      </c>
      <c r="EX151" s="56">
        <v>3</v>
      </c>
      <c r="EY151" s="390"/>
      <c r="EZ151" s="517" t="s">
        <v>2732</v>
      </c>
      <c r="FA151" s="390"/>
      <c r="FB151" s="390"/>
      <c r="FC151" s="246">
        <v>240.1</v>
      </c>
      <c r="FD151" s="56">
        <v>1</v>
      </c>
      <c r="FF151" s="517" t="s">
        <v>2710</v>
      </c>
      <c r="FI151" s="241">
        <v>447.00000000000006</v>
      </c>
      <c r="FJ151" s="513">
        <v>2</v>
      </c>
      <c r="FL151" s="517" t="s">
        <v>668</v>
      </c>
      <c r="FO151" s="246">
        <v>504.4</v>
      </c>
      <c r="FP151" s="56">
        <v>1</v>
      </c>
      <c r="FR151" s="517" t="s">
        <v>142</v>
      </c>
      <c r="FU151" s="241">
        <v>608.90000000000009</v>
      </c>
      <c r="FV151" s="513">
        <v>3</v>
      </c>
      <c r="FX151" s="517" t="s">
        <v>1349</v>
      </c>
      <c r="GA151" s="246">
        <v>744.59999999999991</v>
      </c>
      <c r="GB151" s="56">
        <v>3</v>
      </c>
      <c r="GD151" s="517" t="s">
        <v>1343</v>
      </c>
      <c r="GG151" s="241">
        <v>61.6</v>
      </c>
      <c r="GH151" s="513">
        <v>0</v>
      </c>
      <c r="GJ151" s="517" t="s">
        <v>1657</v>
      </c>
      <c r="GM151" s="246">
        <v>471.9</v>
      </c>
      <c r="GN151" s="56">
        <v>3</v>
      </c>
      <c r="GP151" s="517" t="s">
        <v>142</v>
      </c>
      <c r="GS151" s="241">
        <v>656.5</v>
      </c>
      <c r="GT151" s="513">
        <v>3</v>
      </c>
      <c r="GV151" s="517" t="s">
        <v>1349</v>
      </c>
      <c r="GY151" s="246">
        <v>486.5</v>
      </c>
      <c r="GZ151" s="56">
        <v>3</v>
      </c>
    </row>
    <row r="152" spans="1:208" s="481" customFormat="1" ht="15.75">
      <c r="D152" s="504"/>
      <c r="E152" s="470"/>
      <c r="AH152" s="479"/>
      <c r="AI152" s="470"/>
      <c r="AJ152" s="470"/>
      <c r="AK152" s="479"/>
      <c r="AL152" s="470"/>
      <c r="AM152" s="470"/>
      <c r="AN152" s="479"/>
      <c r="AO152" s="470"/>
      <c r="AP152" s="470"/>
      <c r="AQ152" s="479"/>
      <c r="AT152" s="470"/>
      <c r="AV152" s="549"/>
      <c r="AW152" s="390"/>
      <c r="AX152" s="390"/>
      <c r="AY152" s="241"/>
      <c r="AZ152" s="513"/>
      <c r="BB152" s="515"/>
      <c r="BE152" s="241"/>
      <c r="BF152" s="513"/>
      <c r="BH152" s="517"/>
      <c r="BK152" s="528"/>
      <c r="BL152" s="513"/>
      <c r="BN152" s="517"/>
      <c r="BQ152" s="241"/>
      <c r="BR152" s="513"/>
      <c r="BT152" s="517"/>
      <c r="BW152" s="241"/>
      <c r="BX152" s="513"/>
      <c r="BZ152" s="517"/>
      <c r="CC152" s="241"/>
      <c r="CD152" s="513"/>
      <c r="CF152" s="517"/>
      <c r="CI152" s="241"/>
      <c r="CJ152" s="513"/>
      <c r="CL152" s="517"/>
      <c r="CO152" s="241"/>
      <c r="CP152" s="513"/>
      <c r="CR152" s="517"/>
      <c r="CU152" s="241"/>
      <c r="CV152" s="513"/>
      <c r="CX152" s="517"/>
      <c r="DA152" s="241"/>
      <c r="DB152" s="513"/>
      <c r="DD152" s="517"/>
      <c r="DG152" s="241"/>
      <c r="DH152" s="513"/>
      <c r="DJ152" s="517"/>
      <c r="DM152" s="246"/>
      <c r="DN152" s="56"/>
      <c r="DP152" s="517"/>
      <c r="DS152" s="241"/>
      <c r="DT152" s="513"/>
      <c r="DV152" s="517"/>
      <c r="DY152" s="246"/>
      <c r="DZ152" s="56"/>
      <c r="EB152" s="517"/>
      <c r="EE152" s="246"/>
      <c r="EF152" s="56"/>
      <c r="EH152" s="517"/>
      <c r="EI152" s="390"/>
      <c r="EJ152" s="390"/>
      <c r="EK152" s="241"/>
      <c r="EL152" s="513"/>
      <c r="EM152" s="390"/>
      <c r="EN152" s="517"/>
      <c r="EO152" s="390"/>
      <c r="EP152" s="390"/>
      <c r="EQ152" s="246"/>
      <c r="ER152" s="56"/>
      <c r="ES152" s="390"/>
      <c r="ET152" s="517"/>
      <c r="EU152" s="390"/>
      <c r="EV152" s="390"/>
      <c r="EW152" s="246"/>
      <c r="EX152" s="56"/>
      <c r="EY152" s="390"/>
      <c r="EZ152" s="517"/>
      <c r="FA152" s="390"/>
      <c r="FB152" s="390"/>
      <c r="FC152" s="246"/>
      <c r="FD152" s="56"/>
      <c r="FF152" s="517"/>
      <c r="FI152" s="241"/>
      <c r="FJ152" s="513"/>
      <c r="FL152" s="517"/>
      <c r="FO152" s="246"/>
      <c r="FP152" s="56"/>
      <c r="FR152" s="517"/>
      <c r="FU152" s="241"/>
      <c r="FV152" s="513"/>
      <c r="FX152" s="517"/>
      <c r="GA152" s="246"/>
      <c r="GB152" s="56"/>
      <c r="GD152" s="517"/>
      <c r="GG152" s="241"/>
      <c r="GH152" s="513"/>
      <c r="GJ152" s="517"/>
      <c r="GM152" s="246"/>
      <c r="GN152" s="56"/>
      <c r="GP152" s="517"/>
      <c r="GS152" s="241"/>
      <c r="GT152" s="513"/>
      <c r="GV152" s="517"/>
      <c r="GY152" s="246"/>
      <c r="GZ152" s="56"/>
    </row>
    <row r="153" spans="1:208" s="481" customFormat="1" ht="15.75">
      <c r="D153" s="504"/>
      <c r="E153" s="470"/>
      <c r="AH153" s="479" t="s">
        <v>31</v>
      </c>
      <c r="AI153" s="470"/>
      <c r="AJ153" s="470"/>
      <c r="AK153" s="479" t="s">
        <v>2196</v>
      </c>
      <c r="AL153" s="470"/>
      <c r="AM153" s="470"/>
      <c r="AN153" s="479" t="s">
        <v>1657</v>
      </c>
      <c r="AO153" s="470"/>
      <c r="AP153" s="470"/>
      <c r="AQ153" s="479" t="s">
        <v>668</v>
      </c>
      <c r="AT153" s="470"/>
      <c r="AV153" s="549" t="s">
        <v>2200</v>
      </c>
      <c r="AW153" s="390"/>
      <c r="AX153" s="390"/>
      <c r="AY153" s="241">
        <v>90.2</v>
      </c>
      <c r="AZ153" s="513">
        <v>0</v>
      </c>
      <c r="BB153" s="515" t="s">
        <v>1658</v>
      </c>
      <c r="BE153" s="241">
        <v>43.5</v>
      </c>
      <c r="BF153" s="513">
        <v>0</v>
      </c>
      <c r="BH153" s="517" t="s">
        <v>31</v>
      </c>
      <c r="BK153" s="528">
        <v>163.1</v>
      </c>
      <c r="BL153" s="513">
        <v>3</v>
      </c>
      <c r="BN153" s="517" t="s">
        <v>2710</v>
      </c>
      <c r="BQ153" s="241">
        <v>88.5</v>
      </c>
      <c r="BR153" s="513">
        <v>0</v>
      </c>
      <c r="BT153" s="517" t="s">
        <v>1344</v>
      </c>
      <c r="BW153" s="241">
        <v>660.2</v>
      </c>
      <c r="BX153" s="513">
        <v>3</v>
      </c>
      <c r="BZ153" s="517" t="s">
        <v>682</v>
      </c>
      <c r="CC153" s="241">
        <v>155.6</v>
      </c>
      <c r="CD153" s="513">
        <v>3</v>
      </c>
      <c r="CF153" s="517" t="s">
        <v>31</v>
      </c>
      <c r="CI153" s="241">
        <v>51.6</v>
      </c>
      <c r="CJ153" s="513">
        <v>0</v>
      </c>
      <c r="CL153" s="517" t="s">
        <v>2198</v>
      </c>
      <c r="CO153" s="241">
        <v>139.1</v>
      </c>
      <c r="CP153" s="513">
        <v>0</v>
      </c>
      <c r="CR153" s="517" t="s">
        <v>1658</v>
      </c>
      <c r="CU153" s="241">
        <v>55</v>
      </c>
      <c r="CV153" s="513">
        <v>3</v>
      </c>
      <c r="CX153" s="517" t="s">
        <v>633</v>
      </c>
      <c r="DA153" s="241">
        <v>397.5</v>
      </c>
      <c r="DB153" s="513">
        <v>1</v>
      </c>
      <c r="DD153" s="517" t="s">
        <v>2710</v>
      </c>
      <c r="DG153" s="241">
        <v>470.59999999999997</v>
      </c>
      <c r="DH153" s="513">
        <v>3</v>
      </c>
      <c r="DJ153" s="517" t="s">
        <v>1657</v>
      </c>
      <c r="DM153" s="246">
        <v>824.4</v>
      </c>
      <c r="DN153" s="56">
        <v>2</v>
      </c>
      <c r="DP153" s="517" t="s">
        <v>2715</v>
      </c>
      <c r="DS153" s="241">
        <v>15.6</v>
      </c>
      <c r="DT153" s="513">
        <v>2</v>
      </c>
      <c r="DV153" s="517" t="s">
        <v>155</v>
      </c>
      <c r="DY153" s="246">
        <v>0</v>
      </c>
      <c r="DZ153" s="56">
        <v>0</v>
      </c>
      <c r="EB153" s="517" t="s">
        <v>1658</v>
      </c>
      <c r="EE153" s="246">
        <v>475.7</v>
      </c>
      <c r="EF153" s="56">
        <v>1</v>
      </c>
      <c r="EH153" s="517" t="s">
        <v>2200</v>
      </c>
      <c r="EI153" s="390"/>
      <c r="EJ153" s="390"/>
      <c r="EK153" s="241">
        <v>709.09999999999991</v>
      </c>
      <c r="EL153" s="513">
        <v>0</v>
      </c>
      <c r="EM153" s="390"/>
      <c r="EN153" s="517" t="s">
        <v>142</v>
      </c>
      <c r="EO153" s="390"/>
      <c r="EP153" s="390"/>
      <c r="EQ153" s="246">
        <v>40.200000000000003</v>
      </c>
      <c r="ER153" s="56">
        <v>0</v>
      </c>
      <c r="ES153" s="390"/>
      <c r="ET153" s="517" t="s">
        <v>2200</v>
      </c>
      <c r="EU153" s="390"/>
      <c r="EV153" s="390"/>
      <c r="EW153" s="246">
        <v>474.3</v>
      </c>
      <c r="EX153" s="56">
        <v>1</v>
      </c>
      <c r="EY153" s="390"/>
      <c r="EZ153" s="517" t="s">
        <v>1658</v>
      </c>
      <c r="FA153" s="390"/>
      <c r="FB153" s="390"/>
      <c r="FC153" s="246">
        <v>209.7</v>
      </c>
      <c r="FD153" s="56">
        <v>2</v>
      </c>
      <c r="FF153" s="517" t="s">
        <v>2708</v>
      </c>
      <c r="FI153" s="241">
        <v>270.2</v>
      </c>
      <c r="FJ153" s="513">
        <v>1</v>
      </c>
      <c r="FL153" s="517" t="s">
        <v>682</v>
      </c>
      <c r="FO153" s="246">
        <v>463.4</v>
      </c>
      <c r="FP153" s="56">
        <v>3</v>
      </c>
      <c r="FR153" s="517" t="s">
        <v>667</v>
      </c>
      <c r="FU153" s="241">
        <v>586.09999999999991</v>
      </c>
      <c r="FV153" s="513">
        <v>3</v>
      </c>
      <c r="FX153" s="517" t="s">
        <v>1658</v>
      </c>
      <c r="GA153" s="246">
        <v>528.80000000000007</v>
      </c>
      <c r="GB153" s="56">
        <v>2</v>
      </c>
      <c r="GD153" s="517" t="s">
        <v>667</v>
      </c>
      <c r="GG153" s="241">
        <v>152.1</v>
      </c>
      <c r="GH153" s="513">
        <v>3</v>
      </c>
      <c r="GJ153" s="517" t="s">
        <v>2710</v>
      </c>
      <c r="GM153" s="246">
        <v>605.6</v>
      </c>
      <c r="GN153" s="56">
        <v>3</v>
      </c>
      <c r="GP153" s="517" t="s">
        <v>2212</v>
      </c>
      <c r="GS153" s="241">
        <v>630</v>
      </c>
      <c r="GT153" s="513">
        <v>2</v>
      </c>
      <c r="GV153" s="517" t="s">
        <v>651</v>
      </c>
      <c r="GY153" s="246">
        <v>375.20000000000005</v>
      </c>
      <c r="GZ153" s="56">
        <v>0</v>
      </c>
    </row>
    <row r="154" spans="1:208" s="481" customFormat="1" ht="15.75">
      <c r="D154" s="504"/>
      <c r="E154" s="470"/>
      <c r="AH154" s="479" t="s">
        <v>2717</v>
      </c>
      <c r="AI154" s="470"/>
      <c r="AJ154" s="470"/>
      <c r="AK154" s="479" t="s">
        <v>668</v>
      </c>
      <c r="AL154" s="470"/>
      <c r="AM154" s="470"/>
      <c r="AN154" s="479" t="s">
        <v>155</v>
      </c>
      <c r="AO154" s="470"/>
      <c r="AP154" s="470"/>
      <c r="AQ154" s="479" t="s">
        <v>2708</v>
      </c>
      <c r="AT154" s="470"/>
      <c r="AV154" s="549" t="s">
        <v>1667</v>
      </c>
      <c r="AW154" s="390"/>
      <c r="AX154" s="390"/>
      <c r="AY154" s="241">
        <v>244.79999999999998</v>
      </c>
      <c r="AZ154" s="513">
        <v>3</v>
      </c>
      <c r="BB154" s="515" t="s">
        <v>2727</v>
      </c>
      <c r="BE154" s="241">
        <v>76.5</v>
      </c>
      <c r="BF154" s="513">
        <v>3</v>
      </c>
      <c r="BH154" s="517" t="s">
        <v>1657</v>
      </c>
      <c r="BK154" s="528">
        <v>82.2</v>
      </c>
      <c r="BL154" s="513">
        <v>0</v>
      </c>
      <c r="BN154" s="517" t="s">
        <v>651</v>
      </c>
      <c r="BQ154" s="241">
        <v>147.20000000000002</v>
      </c>
      <c r="BR154" s="513">
        <v>3</v>
      </c>
      <c r="BT154" s="517" t="s">
        <v>1657</v>
      </c>
      <c r="BW154" s="241">
        <v>498</v>
      </c>
      <c r="BX154" s="513">
        <v>0</v>
      </c>
      <c r="BZ154" s="517" t="s">
        <v>2727</v>
      </c>
      <c r="CC154" s="241">
        <v>115.10000000000001</v>
      </c>
      <c r="CD154" s="513">
        <v>0</v>
      </c>
      <c r="CF154" s="517" t="s">
        <v>1667</v>
      </c>
      <c r="CI154" s="241">
        <v>109.80000000000001</v>
      </c>
      <c r="CJ154" s="513">
        <v>3</v>
      </c>
      <c r="CL154" s="517" t="s">
        <v>3647</v>
      </c>
      <c r="CO154" s="241">
        <v>406.7</v>
      </c>
      <c r="CP154" s="513">
        <v>3</v>
      </c>
      <c r="CR154" s="517" t="s">
        <v>682</v>
      </c>
      <c r="CU154" s="241">
        <v>0</v>
      </c>
      <c r="CV154" s="513">
        <v>0</v>
      </c>
      <c r="CX154" s="517" t="s">
        <v>3647</v>
      </c>
      <c r="DA154" s="241">
        <v>458.7</v>
      </c>
      <c r="DB154" s="513">
        <v>2</v>
      </c>
      <c r="DD154" s="517" t="s">
        <v>3644</v>
      </c>
      <c r="DG154" s="241">
        <v>347.59999999999997</v>
      </c>
      <c r="DH154" s="513">
        <v>0</v>
      </c>
      <c r="DJ154" s="517" t="s">
        <v>667</v>
      </c>
      <c r="DM154" s="246">
        <v>772.4</v>
      </c>
      <c r="DN154" s="56">
        <v>1</v>
      </c>
      <c r="DP154" s="517" t="s">
        <v>3644</v>
      </c>
      <c r="DS154" s="241">
        <v>15.399999999999999</v>
      </c>
      <c r="DT154" s="513">
        <v>1</v>
      </c>
      <c r="DV154" s="517" t="s">
        <v>1343</v>
      </c>
      <c r="DY154" s="246">
        <v>46.5</v>
      </c>
      <c r="DZ154" s="56">
        <v>3</v>
      </c>
      <c r="EB154" s="517" t="s">
        <v>155</v>
      </c>
      <c r="EE154" s="246">
        <v>501.9</v>
      </c>
      <c r="EF154" s="56">
        <v>2</v>
      </c>
      <c r="EH154" s="517" t="s">
        <v>2715</v>
      </c>
      <c r="EI154" s="390"/>
      <c r="EJ154" s="390"/>
      <c r="EK154" s="241">
        <v>916.59999999999991</v>
      </c>
      <c r="EL154" s="513">
        <v>3</v>
      </c>
      <c r="EM154" s="390"/>
      <c r="EN154" s="517" t="s">
        <v>1657</v>
      </c>
      <c r="EO154" s="390"/>
      <c r="EP154" s="390"/>
      <c r="EQ154" s="246">
        <v>321</v>
      </c>
      <c r="ER154" s="56">
        <v>3</v>
      </c>
      <c r="ES154" s="390"/>
      <c r="ET154" s="517" t="s">
        <v>3644</v>
      </c>
      <c r="EU154" s="390"/>
      <c r="EV154" s="390"/>
      <c r="EW154" s="246">
        <v>514</v>
      </c>
      <c r="EX154" s="56">
        <v>2</v>
      </c>
      <c r="EY154" s="390"/>
      <c r="EZ154" s="517" t="s">
        <v>31</v>
      </c>
      <c r="FA154" s="390"/>
      <c r="FB154" s="390"/>
      <c r="FC154" s="246">
        <v>172.5</v>
      </c>
      <c r="FD154" s="56">
        <v>1</v>
      </c>
      <c r="FF154" s="517" t="s">
        <v>1658</v>
      </c>
      <c r="FI154" s="241">
        <v>294.89999999999998</v>
      </c>
      <c r="FJ154" s="513">
        <v>2</v>
      </c>
      <c r="FL154" s="517" t="s">
        <v>1665</v>
      </c>
      <c r="FO154" s="246">
        <v>340.5</v>
      </c>
      <c r="FP154" s="56">
        <v>0</v>
      </c>
      <c r="FR154" s="517" t="s">
        <v>2212</v>
      </c>
      <c r="FU154" s="241">
        <v>271.89999999999998</v>
      </c>
      <c r="FV154" s="513">
        <v>0</v>
      </c>
      <c r="FX154" s="517" t="s">
        <v>3646</v>
      </c>
      <c r="GA154" s="246">
        <v>461.2</v>
      </c>
      <c r="GB154" s="56">
        <v>1</v>
      </c>
      <c r="GD154" s="517" t="s">
        <v>3647</v>
      </c>
      <c r="GG154" s="241">
        <v>88.5</v>
      </c>
      <c r="GH154" s="513">
        <v>0</v>
      </c>
      <c r="GJ154" s="517" t="s">
        <v>3643</v>
      </c>
      <c r="GM154" s="246">
        <v>362.4</v>
      </c>
      <c r="GN154" s="56">
        <v>0</v>
      </c>
      <c r="GP154" s="517" t="s">
        <v>2196</v>
      </c>
      <c r="GS154" s="241">
        <v>568.85</v>
      </c>
      <c r="GT154" s="513">
        <v>1</v>
      </c>
      <c r="GV154" s="517" t="s">
        <v>21</v>
      </c>
      <c r="GY154" s="246">
        <v>477.9</v>
      </c>
      <c r="GZ154" s="56">
        <v>3</v>
      </c>
    </row>
    <row r="155" spans="1:208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08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08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08" ht="15">
      <c r="A158" s="497" t="s">
        <v>4186</v>
      </c>
      <c r="E158" s="256"/>
      <c r="F158" s="256"/>
      <c r="L158" s="256"/>
      <c r="AH158" s="497" t="s">
        <v>4187</v>
      </c>
      <c r="AK158" s="256"/>
      <c r="AL158" s="256"/>
      <c r="AM158" s="256"/>
      <c r="AN158" s="256"/>
      <c r="AO158" s="256"/>
      <c r="AU158" s="61"/>
      <c r="AV158" s="497" t="s">
        <v>4186</v>
      </c>
      <c r="AW158" s="28"/>
      <c r="AX158" s="28"/>
      <c r="AY158" s="28"/>
      <c r="AZ158" s="28"/>
      <c r="BA158" s="28"/>
      <c r="BC158" s="28"/>
      <c r="BD158" s="28"/>
      <c r="BE158" s="28"/>
      <c r="DW158"/>
      <c r="EH158" s="497"/>
      <c r="EK158" s="256"/>
      <c r="EL158" s="10"/>
    </row>
    <row r="159" spans="1:208" s="463" customFormat="1" ht="26.25">
      <c r="A159" s="510" t="s">
        <v>3165</v>
      </c>
      <c r="B159" s="507"/>
      <c r="C159" s="507"/>
      <c r="M159" s="510" t="s">
        <v>198</v>
      </c>
      <c r="Y159" s="508" t="s">
        <v>4885</v>
      </c>
      <c r="Z159" s="507"/>
      <c r="AA159" s="507"/>
      <c r="AB159" s="507"/>
      <c r="AC159" s="507"/>
      <c r="AD159" s="512" t="s">
        <v>150</v>
      </c>
      <c r="AE159" s="498" t="s">
        <v>3027</v>
      </c>
      <c r="AH159" s="510" t="s">
        <v>199</v>
      </c>
      <c r="AI159" s="507"/>
      <c r="AJ159" s="507"/>
      <c r="AK159" s="510" t="s">
        <v>4184</v>
      </c>
      <c r="AL159" s="507"/>
      <c r="AM159" s="507"/>
      <c r="AN159" s="510" t="s">
        <v>3302</v>
      </c>
      <c r="AO159" s="507"/>
      <c r="AP159" s="507"/>
      <c r="AQ159" s="510" t="s">
        <v>4185</v>
      </c>
      <c r="AV159" s="510" t="s">
        <v>4174</v>
      </c>
      <c r="AZ159" s="511"/>
      <c r="BB159" s="506" t="s">
        <v>4175</v>
      </c>
      <c r="BH159" s="510" t="s">
        <v>4176</v>
      </c>
      <c r="BI159" s="507"/>
      <c r="BJ159" s="507"/>
      <c r="BN159" s="510" t="s">
        <v>4177</v>
      </c>
      <c r="BO159" s="507"/>
      <c r="BP159" s="507"/>
      <c r="BT159" s="510" t="s">
        <v>737</v>
      </c>
      <c r="BU159" s="507"/>
      <c r="BV159" s="507"/>
      <c r="BW159" s="507"/>
      <c r="BX159" s="507"/>
      <c r="BY159" s="507"/>
      <c r="BZ159" s="510" t="s">
        <v>4178</v>
      </c>
      <c r="CA159" s="507"/>
      <c r="CB159" s="507"/>
      <c r="CC159" s="507"/>
      <c r="CD159" s="507"/>
      <c r="CE159" s="507"/>
      <c r="CF159" s="510" t="s">
        <v>4179</v>
      </c>
      <c r="CG159" s="507"/>
      <c r="CL159" s="510" t="s">
        <v>3024</v>
      </c>
      <c r="CM159" s="507"/>
      <c r="CN159" s="507"/>
      <c r="CR159" s="510" t="s">
        <v>4466</v>
      </c>
      <c r="CX159" s="510" t="s">
        <v>186</v>
      </c>
      <c r="CY159" s="507"/>
      <c r="CZ159" s="507"/>
      <c r="DD159" s="510" t="s">
        <v>175</v>
      </c>
      <c r="DE159" s="507"/>
      <c r="DF159" s="507"/>
      <c r="DJ159" s="510" t="s">
        <v>3025</v>
      </c>
      <c r="DP159" s="510" t="s">
        <v>4180</v>
      </c>
      <c r="DQ159" s="507"/>
      <c r="DR159" s="507"/>
      <c r="DV159" s="510" t="s">
        <v>4181</v>
      </c>
      <c r="EB159" s="510" t="s">
        <v>188</v>
      </c>
      <c r="EH159" s="510" t="s">
        <v>4182</v>
      </c>
      <c r="EI159" s="507"/>
      <c r="EJ159" s="507"/>
      <c r="EN159" s="510" t="s">
        <v>3026</v>
      </c>
      <c r="ET159" s="510" t="s">
        <v>2265</v>
      </c>
      <c r="EZ159" s="510" t="s">
        <v>190</v>
      </c>
      <c r="FF159" s="510" t="s">
        <v>3163</v>
      </c>
      <c r="FG159" s="507"/>
      <c r="FH159" s="507"/>
      <c r="FL159" s="510" t="s">
        <v>3164</v>
      </c>
      <c r="FR159" s="510" t="s">
        <v>4183</v>
      </c>
      <c r="FS159" s="507"/>
      <c r="FT159" s="507"/>
      <c r="FX159" s="510" t="s">
        <v>193</v>
      </c>
      <c r="GD159" s="510" t="s">
        <v>3207</v>
      </c>
      <c r="GE159" s="507"/>
      <c r="GF159" s="507"/>
      <c r="GJ159" s="510" t="s">
        <v>194</v>
      </c>
      <c r="GP159" s="510" t="s">
        <v>176</v>
      </c>
      <c r="GQ159" s="507"/>
      <c r="GR159" s="507"/>
      <c r="GV159" s="510" t="s">
        <v>196</v>
      </c>
    </row>
    <row r="160" spans="1:208" ht="16.5">
      <c r="A160" s="479" t="s">
        <v>3655</v>
      </c>
      <c r="D160" s="246">
        <f>'Punten per wedstrijd'!K180</f>
        <v>611.09999999999991</v>
      </c>
      <c r="E160" s="56">
        <v>2</v>
      </c>
      <c r="G160" s="479" t="s">
        <v>2724</v>
      </c>
      <c r="J160" s="246">
        <f>'Punten per wedstrijd'!K242</f>
        <v>377.90000000000003</v>
      </c>
      <c r="K160" s="56">
        <v>0</v>
      </c>
      <c r="M160" s="479" t="s">
        <v>1668</v>
      </c>
      <c r="P160" s="246">
        <f>'Punten per wedstrijd'!R72</f>
        <v>300.75</v>
      </c>
      <c r="Q160" s="56">
        <v>3</v>
      </c>
      <c r="S160" s="479" t="s">
        <v>11</v>
      </c>
      <c r="V160" s="246">
        <f>'Punten per wedstrijd'!R30</f>
        <v>105</v>
      </c>
      <c r="W160" s="56">
        <v>3</v>
      </c>
      <c r="Y160" s="516" t="s">
        <v>0</v>
      </c>
      <c r="Z160" s="590" t="s">
        <v>4038</v>
      </c>
      <c r="AD160" s="523">
        <f>$AR$408</f>
        <v>62</v>
      </c>
      <c r="AE160" s="577">
        <f>$E$408</f>
        <v>11131.1</v>
      </c>
      <c r="AH160" s="479" t="s">
        <v>2202</v>
      </c>
      <c r="AK160" s="479" t="s">
        <v>687</v>
      </c>
      <c r="AN160" s="479" t="s">
        <v>675</v>
      </c>
      <c r="AQ160" s="479" t="s">
        <v>3642</v>
      </c>
      <c r="AV160" s="517" t="s">
        <v>2709</v>
      </c>
      <c r="AY160" s="28">
        <v>136</v>
      </c>
      <c r="AZ160" s="56">
        <v>1</v>
      </c>
      <c r="BB160" s="517" t="s">
        <v>2202</v>
      </c>
      <c r="BE160" s="28">
        <v>186.2</v>
      </c>
      <c r="BF160" s="56">
        <v>0</v>
      </c>
      <c r="BH160" s="517" t="s">
        <v>687</v>
      </c>
      <c r="BK160" s="246">
        <v>30.299999999999997</v>
      </c>
      <c r="BL160" s="56">
        <v>0</v>
      </c>
      <c r="BN160" s="517" t="s">
        <v>11</v>
      </c>
      <c r="BQ160" s="246">
        <v>66.099999999999994</v>
      </c>
      <c r="BR160" s="56">
        <v>0</v>
      </c>
      <c r="BT160" s="517" t="s">
        <v>1346</v>
      </c>
      <c r="BW160" s="246">
        <v>621.59999999999991</v>
      </c>
      <c r="BX160" s="56">
        <v>3</v>
      </c>
      <c r="BZ160" s="517" t="s">
        <v>2217</v>
      </c>
      <c r="CC160" s="246">
        <v>133.70000000000002</v>
      </c>
      <c r="CD160" s="56">
        <v>0</v>
      </c>
      <c r="CF160" s="517" t="s">
        <v>2709</v>
      </c>
      <c r="CI160" s="246">
        <v>100.39999999999999</v>
      </c>
      <c r="CJ160" s="56">
        <v>3</v>
      </c>
      <c r="CL160" s="517" t="s">
        <v>2209</v>
      </c>
      <c r="CO160" s="246">
        <v>201.5</v>
      </c>
      <c r="CP160" s="56">
        <v>0</v>
      </c>
      <c r="CR160" s="517" t="s">
        <v>1337</v>
      </c>
      <c r="CU160" s="246">
        <v>65.900000000000006</v>
      </c>
      <c r="CV160" s="56">
        <v>0</v>
      </c>
      <c r="CX160" s="517" t="s">
        <v>11</v>
      </c>
      <c r="DA160" s="246">
        <v>250.3</v>
      </c>
      <c r="DB160" s="56">
        <v>0</v>
      </c>
      <c r="DD160" s="517" t="s">
        <v>2193</v>
      </c>
      <c r="DG160" s="246">
        <v>241.2</v>
      </c>
      <c r="DH160" s="56">
        <v>0</v>
      </c>
      <c r="DJ160" s="517" t="s">
        <v>1668</v>
      </c>
      <c r="DM160" s="246">
        <v>593.20000000000005</v>
      </c>
      <c r="DN160" s="56">
        <v>0</v>
      </c>
      <c r="DP160" s="517" t="s">
        <v>1671</v>
      </c>
      <c r="DS160" s="246">
        <v>81</v>
      </c>
      <c r="DT160" s="56">
        <v>3</v>
      </c>
      <c r="DV160" s="517" t="s">
        <v>3639</v>
      </c>
      <c r="DW160"/>
      <c r="DY160" s="246">
        <v>70</v>
      </c>
      <c r="DZ160" s="56">
        <v>3</v>
      </c>
      <c r="EB160" s="517" t="s">
        <v>1346</v>
      </c>
      <c r="EE160" s="246">
        <v>302</v>
      </c>
      <c r="EF160" s="56">
        <v>0</v>
      </c>
      <c r="EH160" s="517" t="s">
        <v>2709</v>
      </c>
      <c r="EK160" s="246">
        <v>299.39999999999998</v>
      </c>
      <c r="EL160" s="56">
        <v>2</v>
      </c>
      <c r="EN160" s="517" t="s">
        <v>2325</v>
      </c>
      <c r="EQ160" s="246">
        <v>156.5</v>
      </c>
      <c r="ER160" s="56">
        <v>0</v>
      </c>
      <c r="ET160" s="517" t="s">
        <v>1690</v>
      </c>
      <c r="EW160" s="246">
        <v>250.6</v>
      </c>
      <c r="EX160" s="56">
        <v>3</v>
      </c>
      <c r="EZ160" s="517" t="s">
        <v>2197</v>
      </c>
      <c r="FC160" s="246">
        <v>334.7</v>
      </c>
      <c r="FD160" s="56">
        <v>2</v>
      </c>
      <c r="FF160" s="517" t="s">
        <v>3639</v>
      </c>
      <c r="FG160" s="588"/>
      <c r="FH160" s="588"/>
      <c r="FI160" s="246">
        <v>377.00000000000006</v>
      </c>
      <c r="FJ160" s="56">
        <v>1</v>
      </c>
      <c r="FK160" s="588"/>
      <c r="FL160" s="517" t="s">
        <v>3642</v>
      </c>
      <c r="FM160" s="588"/>
      <c r="FN160" s="588"/>
      <c r="FO160" s="246">
        <v>483.70000000000005</v>
      </c>
      <c r="FP160" s="56">
        <v>1</v>
      </c>
      <c r="FQ160" s="588"/>
      <c r="FR160" s="517" t="s">
        <v>1690</v>
      </c>
      <c r="FS160" s="588"/>
      <c r="FT160" s="588"/>
      <c r="FU160" s="246">
        <v>253.24999999999997</v>
      </c>
      <c r="FV160" s="56">
        <v>3</v>
      </c>
      <c r="FW160" s="588"/>
      <c r="FX160" s="517" t="s">
        <v>1346</v>
      </c>
      <c r="FY160" s="588"/>
      <c r="FZ160" s="588"/>
      <c r="GA160" s="246">
        <v>232.10000000000002</v>
      </c>
      <c r="GB160" s="56">
        <v>0</v>
      </c>
      <c r="GC160" s="588"/>
      <c r="GD160" s="517" t="s">
        <v>3655</v>
      </c>
      <c r="GE160" s="588"/>
      <c r="GF160" s="588"/>
      <c r="GG160" s="246">
        <v>152.6</v>
      </c>
      <c r="GH160" s="56">
        <v>0</v>
      </c>
      <c r="GI160" s="588"/>
      <c r="GJ160" s="517" t="s">
        <v>2712</v>
      </c>
      <c r="GK160" s="588"/>
      <c r="GL160" s="588"/>
      <c r="GM160" s="246">
        <v>612.69999999999993</v>
      </c>
      <c r="GN160" s="56">
        <v>3</v>
      </c>
      <c r="GO160" s="588"/>
      <c r="GP160" s="517" t="s">
        <v>3641</v>
      </c>
      <c r="GQ160" s="588"/>
      <c r="GR160" s="588"/>
      <c r="GS160" s="246">
        <v>456.5</v>
      </c>
      <c r="GT160" s="56">
        <v>0</v>
      </c>
      <c r="GU160" s="588"/>
      <c r="GV160" s="517" t="s">
        <v>2193</v>
      </c>
      <c r="GW160" s="588"/>
      <c r="GX160" s="588"/>
      <c r="GY160" s="246">
        <v>94.5</v>
      </c>
      <c r="GZ160" s="56">
        <v>0</v>
      </c>
    </row>
    <row r="161" spans="1:208" ht="16.5">
      <c r="A161" s="479" t="s">
        <v>2220</v>
      </c>
      <c r="D161" s="246">
        <f>'Punten per wedstrijd'!K193</f>
        <v>496.9</v>
      </c>
      <c r="E161" s="56">
        <v>1</v>
      </c>
      <c r="G161" s="479" t="s">
        <v>1337</v>
      </c>
      <c r="J161" s="246">
        <f>'Punten per wedstrijd'!K148</f>
        <v>924.5</v>
      </c>
      <c r="K161" s="56">
        <v>3</v>
      </c>
      <c r="M161" s="479" t="s">
        <v>2202</v>
      </c>
      <c r="P161" s="246">
        <f>'Punten per wedstrijd'!R76</f>
        <v>0</v>
      </c>
      <c r="Q161" s="56">
        <v>0</v>
      </c>
      <c r="S161" s="479" t="s">
        <v>3645</v>
      </c>
      <c r="V161" s="246">
        <f>'Punten per wedstrijd'!R117</f>
        <v>82.5</v>
      </c>
      <c r="W161" s="56">
        <v>0</v>
      </c>
      <c r="Y161" s="516" t="s">
        <v>2</v>
      </c>
      <c r="Z161" s="524" t="s">
        <v>2264</v>
      </c>
      <c r="AD161" s="523">
        <f>$AR$446</f>
        <v>59</v>
      </c>
      <c r="AE161" s="577">
        <f>$E$446</f>
        <v>10383.299999999999</v>
      </c>
      <c r="AH161" s="479" t="s">
        <v>2712</v>
      </c>
      <c r="AK161" s="479" t="s">
        <v>2733</v>
      </c>
      <c r="AN161" s="479" t="s">
        <v>687</v>
      </c>
      <c r="AQ161" s="479" t="s">
        <v>1346</v>
      </c>
      <c r="AV161" s="517" t="s">
        <v>1690</v>
      </c>
      <c r="AY161" s="28">
        <v>168.60000000000002</v>
      </c>
      <c r="AZ161" s="56">
        <v>2</v>
      </c>
      <c r="BB161" s="517" t="s">
        <v>2201</v>
      </c>
      <c r="BE161" s="28">
        <v>494.7</v>
      </c>
      <c r="BF161" s="56">
        <v>3</v>
      </c>
      <c r="BH161" s="517" t="s">
        <v>2202</v>
      </c>
      <c r="BK161" s="246">
        <v>256.3</v>
      </c>
      <c r="BL161" s="56">
        <v>3</v>
      </c>
      <c r="BN161" s="517" t="s">
        <v>700</v>
      </c>
      <c r="BQ161" s="246">
        <v>85.5</v>
      </c>
      <c r="BR161" s="56">
        <v>3</v>
      </c>
      <c r="BT161" s="517" t="s">
        <v>11</v>
      </c>
      <c r="BW161" s="246">
        <v>456.4</v>
      </c>
      <c r="BX161" s="56">
        <v>0</v>
      </c>
      <c r="BZ161" s="517" t="s">
        <v>33</v>
      </c>
      <c r="CC161" s="246">
        <v>220.60000000000002</v>
      </c>
      <c r="CD161" s="56">
        <v>3</v>
      </c>
      <c r="CF161" s="517" t="s">
        <v>3639</v>
      </c>
      <c r="CI161" s="246">
        <v>52.800000000000004</v>
      </c>
      <c r="CJ161" s="56">
        <v>0</v>
      </c>
      <c r="CL161" s="517" t="s">
        <v>704</v>
      </c>
      <c r="CO161" s="246">
        <v>349.59999999999997</v>
      </c>
      <c r="CP161" s="56">
        <v>3</v>
      </c>
      <c r="CR161" s="517" t="s">
        <v>1351</v>
      </c>
      <c r="CU161" s="246">
        <v>88.4</v>
      </c>
      <c r="CV161" s="56">
        <v>3</v>
      </c>
      <c r="CX161" s="517" t="s">
        <v>1351</v>
      </c>
      <c r="DA161" s="246">
        <v>385.4</v>
      </c>
      <c r="DB161" s="56">
        <v>3</v>
      </c>
      <c r="DD161" s="517" t="s">
        <v>2712</v>
      </c>
      <c r="DG161" s="246">
        <v>715.1</v>
      </c>
      <c r="DH161" s="56">
        <v>3</v>
      </c>
      <c r="DJ161" s="517" t="s">
        <v>1351</v>
      </c>
      <c r="DM161" s="246">
        <v>839.1</v>
      </c>
      <c r="DN161" s="56">
        <v>3</v>
      </c>
      <c r="DP161" s="517" t="s">
        <v>180</v>
      </c>
      <c r="DS161" s="246">
        <v>0</v>
      </c>
      <c r="DT161" s="56">
        <v>0</v>
      </c>
      <c r="DV161" s="517" t="s">
        <v>2725</v>
      </c>
      <c r="DW161"/>
      <c r="DY161" s="246">
        <v>0</v>
      </c>
      <c r="DZ161" s="56">
        <v>0</v>
      </c>
      <c r="EB161" s="517" t="s">
        <v>2709</v>
      </c>
      <c r="EE161" s="246">
        <v>418.95000000000005</v>
      </c>
      <c r="EF161" s="56">
        <v>3</v>
      </c>
      <c r="EH161" s="517" t="s">
        <v>3642</v>
      </c>
      <c r="EK161" s="246">
        <v>277.7</v>
      </c>
      <c r="EL161" s="56">
        <v>1</v>
      </c>
      <c r="EN161" s="517" t="s">
        <v>2725</v>
      </c>
      <c r="EQ161" s="246">
        <v>303.3</v>
      </c>
      <c r="ER161" s="56">
        <v>3</v>
      </c>
      <c r="ET161" s="517" t="s">
        <v>1346</v>
      </c>
      <c r="EW161" s="246">
        <v>110.4</v>
      </c>
      <c r="EX161" s="56">
        <v>0</v>
      </c>
      <c r="EZ161" s="517" t="s">
        <v>2709</v>
      </c>
      <c r="FC161" s="246">
        <v>270.5</v>
      </c>
      <c r="FD161" s="56">
        <v>1</v>
      </c>
      <c r="FF161" s="517" t="s">
        <v>704</v>
      </c>
      <c r="FG161" s="588"/>
      <c r="FH161" s="588"/>
      <c r="FI161" s="246">
        <v>378.8</v>
      </c>
      <c r="FJ161" s="56">
        <v>2</v>
      </c>
      <c r="FK161" s="588"/>
      <c r="FL161" s="517" t="s">
        <v>180</v>
      </c>
      <c r="FM161" s="588"/>
      <c r="FN161" s="588"/>
      <c r="FO161" s="246">
        <v>592.5</v>
      </c>
      <c r="FP161" s="56">
        <v>2</v>
      </c>
      <c r="FQ161" s="588"/>
      <c r="FR161" s="517" t="s">
        <v>2197</v>
      </c>
      <c r="FS161" s="588"/>
      <c r="FT161" s="588"/>
      <c r="FU161" s="246">
        <v>175.8</v>
      </c>
      <c r="FV161" s="56">
        <v>0</v>
      </c>
      <c r="FW161" s="588"/>
      <c r="FX161" s="517" t="s">
        <v>3645</v>
      </c>
      <c r="FY161" s="588"/>
      <c r="FZ161" s="588"/>
      <c r="GA161" s="246">
        <v>450</v>
      </c>
      <c r="GB161" s="56">
        <v>3</v>
      </c>
      <c r="GC161" s="588"/>
      <c r="GD161" s="517" t="s">
        <v>2724</v>
      </c>
      <c r="GE161" s="588"/>
      <c r="GF161" s="588"/>
      <c r="GG161" s="246">
        <v>202.6</v>
      </c>
      <c r="GH161" s="56">
        <v>3</v>
      </c>
      <c r="GI161" s="588"/>
      <c r="GJ161" s="517" t="s">
        <v>2733</v>
      </c>
      <c r="GK161" s="588"/>
      <c r="GL161" s="588"/>
      <c r="GM161" s="246">
        <v>381.2</v>
      </c>
      <c r="GN161" s="56">
        <v>0</v>
      </c>
      <c r="GO161" s="588"/>
      <c r="GP161" s="517" t="s">
        <v>1664</v>
      </c>
      <c r="GQ161" s="588"/>
      <c r="GR161" s="588"/>
      <c r="GS161" s="246">
        <v>638.5</v>
      </c>
      <c r="GT161" s="56">
        <v>3</v>
      </c>
      <c r="GU161" s="588"/>
      <c r="GV161" s="517" t="s">
        <v>3639</v>
      </c>
      <c r="GW161" s="588"/>
      <c r="GX161" s="588"/>
      <c r="GY161" s="246">
        <v>549.79999999999995</v>
      </c>
      <c r="GZ161" s="56">
        <v>3</v>
      </c>
    </row>
    <row r="162" spans="1:208" ht="16.5">
      <c r="A162" s="479"/>
      <c r="D162" s="246"/>
      <c r="E162" s="56"/>
      <c r="G162" s="479"/>
      <c r="J162" s="246"/>
      <c r="K162" s="56"/>
      <c r="M162" s="479"/>
      <c r="P162" s="246"/>
      <c r="Q162" s="56"/>
      <c r="S162" s="479"/>
      <c r="V162" s="246"/>
      <c r="W162" s="56"/>
      <c r="Y162" s="516" t="s">
        <v>3</v>
      </c>
      <c r="Z162" s="524" t="s">
        <v>2262</v>
      </c>
      <c r="AD162" s="523">
        <f>$AR$329</f>
        <v>58</v>
      </c>
      <c r="AE162" s="577">
        <f>$E$329</f>
        <v>10467.15</v>
      </c>
      <c r="AH162" s="479"/>
      <c r="AK162" s="479"/>
      <c r="AN162" s="479"/>
      <c r="AQ162" s="479"/>
      <c r="AV162" s="517"/>
      <c r="AY162" s="28"/>
      <c r="AZ162" s="56"/>
      <c r="BB162" s="517"/>
      <c r="BE162" s="28"/>
      <c r="BF162" s="56"/>
      <c r="BH162" s="517"/>
      <c r="BK162" s="246"/>
      <c r="BL162" s="56"/>
      <c r="BN162" s="517"/>
      <c r="BQ162" s="246"/>
      <c r="BR162" s="56"/>
      <c r="BT162" s="517"/>
      <c r="BW162" s="246"/>
      <c r="BX162" s="56"/>
      <c r="BZ162" s="517"/>
      <c r="CC162" s="246"/>
      <c r="CD162" s="56"/>
      <c r="CF162" s="517"/>
      <c r="CI162" s="246"/>
      <c r="CJ162" s="56"/>
      <c r="CL162" s="517"/>
      <c r="CO162" s="246"/>
      <c r="CP162" s="56"/>
      <c r="CR162" s="517"/>
      <c r="CU162" s="246"/>
      <c r="CV162" s="56"/>
      <c r="CX162" s="517"/>
      <c r="DA162" s="246"/>
      <c r="DB162" s="56"/>
      <c r="DD162" s="517"/>
      <c r="DG162" s="246"/>
      <c r="DH162" s="56"/>
      <c r="DJ162" s="517"/>
      <c r="DM162" s="246"/>
      <c r="DN162" s="56"/>
      <c r="DP162" s="517"/>
      <c r="DS162" s="246"/>
      <c r="DT162" s="56"/>
      <c r="DV162" s="517"/>
      <c r="DW162"/>
      <c r="DY162" s="246"/>
      <c r="DZ162" s="56"/>
      <c r="EB162" s="517"/>
      <c r="EE162" s="246"/>
      <c r="EF162" s="56"/>
      <c r="EH162" s="517"/>
      <c r="EK162" s="246"/>
      <c r="EL162" s="56"/>
      <c r="EN162" s="517"/>
      <c r="EQ162" s="246"/>
      <c r="ER162" s="56"/>
      <c r="ET162" s="517"/>
      <c r="EW162" s="246"/>
      <c r="EX162" s="56"/>
      <c r="EZ162" s="517"/>
      <c r="FC162" s="246"/>
      <c r="FD162" s="56"/>
      <c r="FF162" s="517"/>
      <c r="FG162" s="588"/>
      <c r="FH162" s="588"/>
      <c r="FI162" s="246"/>
      <c r="FJ162" s="56"/>
      <c r="FK162" s="588"/>
      <c r="FL162" s="517"/>
      <c r="FM162" s="588"/>
      <c r="FN162" s="588"/>
      <c r="FO162" s="246"/>
      <c r="FP162" s="56"/>
      <c r="FQ162" s="588"/>
      <c r="FR162" s="517"/>
      <c r="FS162" s="588"/>
      <c r="FT162" s="588"/>
      <c r="FU162" s="246"/>
      <c r="FV162" s="56"/>
      <c r="FW162" s="588"/>
      <c r="FX162" s="517"/>
      <c r="FY162" s="588"/>
      <c r="FZ162" s="588"/>
      <c r="GA162" s="246"/>
      <c r="GB162" s="56"/>
      <c r="GC162" s="588"/>
      <c r="GD162" s="517"/>
      <c r="GE162" s="588"/>
      <c r="GF162" s="588"/>
      <c r="GG162" s="246"/>
      <c r="GH162" s="56"/>
      <c r="GI162" s="588"/>
      <c r="GJ162" s="517"/>
      <c r="GK162" s="588"/>
      <c r="GL162" s="588"/>
      <c r="GM162" s="246"/>
      <c r="GN162" s="56"/>
      <c r="GO162" s="588"/>
      <c r="GP162" s="517"/>
      <c r="GQ162" s="588"/>
      <c r="GR162" s="588"/>
      <c r="GS162" s="246"/>
      <c r="GT162" s="56"/>
      <c r="GU162" s="588"/>
      <c r="GV162" s="517"/>
      <c r="GW162" s="588"/>
      <c r="GX162" s="588"/>
      <c r="GY162" s="246"/>
      <c r="GZ162" s="56"/>
    </row>
    <row r="163" spans="1:208" ht="16.5">
      <c r="A163" s="479" t="s">
        <v>2733</v>
      </c>
      <c r="D163" s="246">
        <f>'Punten per wedstrijd'!K198</f>
        <v>523.1</v>
      </c>
      <c r="E163" s="56">
        <v>1</v>
      </c>
      <c r="G163" s="479" t="s">
        <v>675</v>
      </c>
      <c r="J163" s="246">
        <f>'Punten per wedstrijd'!K158</f>
        <v>318.79999999999995</v>
      </c>
      <c r="K163" s="56">
        <v>0</v>
      </c>
      <c r="M163" s="479" t="s">
        <v>700</v>
      </c>
      <c r="P163" s="246">
        <f>'Punten per wedstrijd'!R64</f>
        <v>297.3</v>
      </c>
      <c r="Q163" s="56">
        <v>3</v>
      </c>
      <c r="S163" s="479" t="s">
        <v>2728</v>
      </c>
      <c r="V163" s="246">
        <f>'Punten per wedstrijd'!R137</f>
        <v>0</v>
      </c>
      <c r="W163" s="56">
        <v>0</v>
      </c>
      <c r="Y163" s="516" t="s">
        <v>5</v>
      </c>
      <c r="Z163" s="572" t="s">
        <v>4069</v>
      </c>
      <c r="AA163" s="573"/>
      <c r="AB163" s="573"/>
      <c r="AC163" s="573"/>
      <c r="AD163" s="571">
        <f>$AR$459</f>
        <v>54</v>
      </c>
      <c r="AE163" s="578">
        <f>$E$459</f>
        <v>9306.4999999999982</v>
      </c>
      <c r="AH163" s="479" t="s">
        <v>2709</v>
      </c>
      <c r="AK163" s="479" t="s">
        <v>2712</v>
      </c>
      <c r="AN163" s="479" t="s">
        <v>1690</v>
      </c>
      <c r="AQ163" s="479" t="s">
        <v>2209</v>
      </c>
      <c r="AV163" s="517" t="s">
        <v>687</v>
      </c>
      <c r="AY163" s="28">
        <v>439.20000000000005</v>
      </c>
      <c r="AZ163" s="56">
        <v>0</v>
      </c>
      <c r="BB163" s="517" t="s">
        <v>1668</v>
      </c>
      <c r="BE163" s="28">
        <v>448</v>
      </c>
      <c r="BF163" s="56">
        <v>3</v>
      </c>
      <c r="BH163" s="517" t="s">
        <v>704</v>
      </c>
      <c r="BK163" s="246">
        <v>93.2</v>
      </c>
      <c r="BL163" s="56">
        <v>3</v>
      </c>
      <c r="BN163" s="517" t="s">
        <v>1351</v>
      </c>
      <c r="BQ163" s="246">
        <v>153.30000000000001</v>
      </c>
      <c r="BR163" s="56">
        <v>2</v>
      </c>
      <c r="BT163" s="517" t="s">
        <v>2325</v>
      </c>
      <c r="BW163" s="246">
        <v>965.59999999999991</v>
      </c>
      <c r="BX163" s="56">
        <v>2</v>
      </c>
      <c r="BZ163" s="517" t="s">
        <v>2209</v>
      </c>
      <c r="CC163" s="246">
        <v>161.80000000000001</v>
      </c>
      <c r="CD163" s="56">
        <v>2</v>
      </c>
      <c r="CF163" s="517" t="s">
        <v>3642</v>
      </c>
      <c r="CI163" s="246">
        <v>57.2</v>
      </c>
      <c r="CJ163" s="56">
        <v>0</v>
      </c>
      <c r="CL163" s="517" t="s">
        <v>2725</v>
      </c>
      <c r="CO163" s="246">
        <v>447.3</v>
      </c>
      <c r="CP163" s="56">
        <v>3</v>
      </c>
      <c r="CR163" s="517" t="s">
        <v>2197</v>
      </c>
      <c r="CU163" s="246">
        <v>62.6</v>
      </c>
      <c r="CV163" s="56">
        <v>0</v>
      </c>
      <c r="CX163" s="517" t="s">
        <v>3639</v>
      </c>
      <c r="DA163" s="246">
        <v>465.40000000000003</v>
      </c>
      <c r="DB163" s="56">
        <v>2</v>
      </c>
      <c r="DD163" s="517" t="s">
        <v>2197</v>
      </c>
      <c r="DG163" s="246">
        <v>124.70000000000002</v>
      </c>
      <c r="DH163" s="56">
        <v>0</v>
      </c>
      <c r="DJ163" s="517" t="s">
        <v>2216</v>
      </c>
      <c r="DM163" s="246">
        <v>930.4</v>
      </c>
      <c r="DN163" s="56">
        <v>3</v>
      </c>
      <c r="DP163" s="517" t="s">
        <v>2197</v>
      </c>
      <c r="DS163" s="246">
        <v>0</v>
      </c>
      <c r="DT163" s="56">
        <v>1</v>
      </c>
      <c r="DV163" s="517" t="s">
        <v>2202</v>
      </c>
      <c r="DW163"/>
      <c r="DY163" s="246">
        <v>6</v>
      </c>
      <c r="DZ163" s="56">
        <v>0</v>
      </c>
      <c r="EB163" s="517" t="s">
        <v>3645</v>
      </c>
      <c r="EE163" s="246">
        <v>533.85</v>
      </c>
      <c r="EF163" s="56">
        <v>1</v>
      </c>
      <c r="EH163" s="517" t="s">
        <v>2733</v>
      </c>
      <c r="EK163" s="246">
        <v>397.9</v>
      </c>
      <c r="EL163" s="56">
        <v>0</v>
      </c>
      <c r="EN163" s="517" t="s">
        <v>1346</v>
      </c>
      <c r="EQ163" s="246">
        <v>235.9</v>
      </c>
      <c r="ER163" s="56">
        <v>2</v>
      </c>
      <c r="ET163" s="517" t="s">
        <v>2725</v>
      </c>
      <c r="EW163" s="246">
        <v>151.4</v>
      </c>
      <c r="EX163" s="56">
        <v>0</v>
      </c>
      <c r="EZ163" s="517" t="s">
        <v>2220</v>
      </c>
      <c r="FC163" s="246">
        <v>212.5</v>
      </c>
      <c r="FD163" s="56">
        <v>0</v>
      </c>
      <c r="FF163" s="517" t="s">
        <v>3655</v>
      </c>
      <c r="FG163" s="588"/>
      <c r="FH163" s="588"/>
      <c r="FI163" s="246">
        <v>418.59999999999997</v>
      </c>
      <c r="FJ163" s="56">
        <v>1</v>
      </c>
      <c r="FK163" s="588"/>
      <c r="FL163" s="517" t="s">
        <v>1337</v>
      </c>
      <c r="FM163" s="588"/>
      <c r="FN163" s="588"/>
      <c r="FO163" s="246">
        <v>496.25</v>
      </c>
      <c r="FP163" s="56">
        <v>2</v>
      </c>
      <c r="FQ163" s="588"/>
      <c r="FR163" s="517" t="s">
        <v>675</v>
      </c>
      <c r="FS163" s="588"/>
      <c r="FT163" s="588"/>
      <c r="FU163" s="246">
        <v>418.8</v>
      </c>
      <c r="FV163" s="56">
        <v>2</v>
      </c>
      <c r="FW163" s="588"/>
      <c r="FX163" s="517" t="s">
        <v>11</v>
      </c>
      <c r="FY163" s="588"/>
      <c r="FZ163" s="588"/>
      <c r="GA163" s="246">
        <v>386</v>
      </c>
      <c r="GB163" s="56">
        <v>0</v>
      </c>
      <c r="GC163" s="588"/>
      <c r="GD163" s="517" t="s">
        <v>1671</v>
      </c>
      <c r="GE163" s="588"/>
      <c r="GF163" s="588"/>
      <c r="GG163" s="246">
        <v>89.7</v>
      </c>
      <c r="GH163" s="56">
        <v>3</v>
      </c>
      <c r="GI163" s="588"/>
      <c r="GJ163" s="517" t="s">
        <v>2217</v>
      </c>
      <c r="GK163" s="588"/>
      <c r="GL163" s="588"/>
      <c r="GM163" s="246">
        <v>433.9</v>
      </c>
      <c r="GN163" s="56">
        <v>0</v>
      </c>
      <c r="GO163" s="588"/>
      <c r="GP163" s="517" t="s">
        <v>2709</v>
      </c>
      <c r="GQ163" s="588"/>
      <c r="GR163" s="588"/>
      <c r="GS163" s="246">
        <v>677.2</v>
      </c>
      <c r="GT163" s="56">
        <v>2</v>
      </c>
      <c r="GU163" s="588"/>
      <c r="GV163" s="517" t="s">
        <v>2728</v>
      </c>
      <c r="GW163" s="588"/>
      <c r="GX163" s="588"/>
      <c r="GY163" s="246">
        <v>491.5</v>
      </c>
      <c r="GZ163" s="56">
        <v>3</v>
      </c>
    </row>
    <row r="164" spans="1:208" ht="16.5">
      <c r="A164" s="479" t="s">
        <v>2216</v>
      </c>
      <c r="D164" s="246">
        <f>'Punten per wedstrijd'!K184</f>
        <v>537.6</v>
      </c>
      <c r="E164" s="56">
        <v>2</v>
      </c>
      <c r="G164" s="479" t="s">
        <v>2728</v>
      </c>
      <c r="J164" s="246">
        <f>'Punten per wedstrijd'!K277</f>
        <v>789.00000000000023</v>
      </c>
      <c r="K164" s="56">
        <v>3</v>
      </c>
      <c r="M164" s="479" t="s">
        <v>2724</v>
      </c>
      <c r="P164" s="246">
        <f>'Punten per wedstrijd'!R102</f>
        <v>134.69999999999999</v>
      </c>
      <c r="Q164" s="56">
        <v>0</v>
      </c>
      <c r="S164" s="479" t="s">
        <v>1690</v>
      </c>
      <c r="V164" s="246">
        <f>'Punten per wedstrijd'!R104</f>
        <v>209</v>
      </c>
      <c r="W164" s="56">
        <v>3</v>
      </c>
      <c r="Y164" s="516" t="s">
        <v>7</v>
      </c>
      <c r="Z164" s="524" t="s">
        <v>1775</v>
      </c>
      <c r="AD164" s="523">
        <f>$AR$339</f>
        <v>52</v>
      </c>
      <c r="AE164" s="577">
        <f>$E$339</f>
        <v>8944.4499999999989</v>
      </c>
      <c r="AH164" s="479" t="s">
        <v>687</v>
      </c>
      <c r="AK164" s="479" t="s">
        <v>2725</v>
      </c>
      <c r="AN164" s="479" t="s">
        <v>2201</v>
      </c>
      <c r="AQ164" s="479" t="s">
        <v>180</v>
      </c>
      <c r="AV164" s="517" t="s">
        <v>3641</v>
      </c>
      <c r="AY164" s="28">
        <v>588.25</v>
      </c>
      <c r="AZ164" s="56">
        <v>3</v>
      </c>
      <c r="BB164" s="517" t="s">
        <v>2325</v>
      </c>
      <c r="BE164" s="28">
        <v>339.7</v>
      </c>
      <c r="BF164" s="56">
        <v>0</v>
      </c>
      <c r="BH164" s="517" t="s">
        <v>1668</v>
      </c>
      <c r="BK164" s="246">
        <v>61.2</v>
      </c>
      <c r="BL164" s="56">
        <v>0</v>
      </c>
      <c r="BN164" s="517" t="s">
        <v>1346</v>
      </c>
      <c r="BQ164" s="246">
        <v>148.60000000000002</v>
      </c>
      <c r="BR164" s="56">
        <v>1</v>
      </c>
      <c r="BT164" s="517" t="s">
        <v>2728</v>
      </c>
      <c r="BW164" s="246">
        <v>791.3</v>
      </c>
      <c r="BX164" s="56">
        <v>1</v>
      </c>
      <c r="BZ164" s="517" t="s">
        <v>3655</v>
      </c>
      <c r="CC164" s="246">
        <v>148.4</v>
      </c>
      <c r="CD164" s="56">
        <v>1</v>
      </c>
      <c r="CF164" s="517" t="s">
        <v>1664</v>
      </c>
      <c r="CI164" s="246">
        <v>75.200000000000017</v>
      </c>
      <c r="CJ164" s="56">
        <v>3</v>
      </c>
      <c r="CL164" s="517" t="s">
        <v>1690</v>
      </c>
      <c r="CO164" s="246">
        <v>303.89999999999998</v>
      </c>
      <c r="CP164" s="56">
        <v>0</v>
      </c>
      <c r="CR164" s="517" t="s">
        <v>11</v>
      </c>
      <c r="CU164" s="246">
        <v>90.5</v>
      </c>
      <c r="CV164" s="56">
        <v>3</v>
      </c>
      <c r="CX164" s="517" t="s">
        <v>1690</v>
      </c>
      <c r="DA164" s="246">
        <v>425.4</v>
      </c>
      <c r="DB164" s="56">
        <v>1</v>
      </c>
      <c r="DD164" s="517" t="s">
        <v>1668</v>
      </c>
      <c r="DG164" s="246">
        <v>512.90000000000009</v>
      </c>
      <c r="DH164" s="56">
        <v>3</v>
      </c>
      <c r="DJ164" s="517" t="s">
        <v>3642</v>
      </c>
      <c r="DM164" s="246">
        <v>424.80000000000007</v>
      </c>
      <c r="DN164" s="56">
        <v>0</v>
      </c>
      <c r="DP164" s="517" t="s">
        <v>2217</v>
      </c>
      <c r="DS164" s="246">
        <v>0</v>
      </c>
      <c r="DT164" s="56">
        <v>1</v>
      </c>
      <c r="DV164" s="517" t="s">
        <v>1671</v>
      </c>
      <c r="DW164"/>
      <c r="DY164" s="246">
        <v>84.3</v>
      </c>
      <c r="DZ164" s="56">
        <v>3</v>
      </c>
      <c r="EB164" s="517" t="s">
        <v>3639</v>
      </c>
      <c r="EE164" s="246">
        <v>597.04999999999995</v>
      </c>
      <c r="EF164" s="56">
        <v>2</v>
      </c>
      <c r="EH164" s="517" t="s">
        <v>1346</v>
      </c>
      <c r="EK164" s="246">
        <v>774.19999999999993</v>
      </c>
      <c r="EL164" s="56">
        <v>3</v>
      </c>
      <c r="EN164" s="517" t="s">
        <v>675</v>
      </c>
      <c r="EQ164" s="246">
        <v>202</v>
      </c>
      <c r="ER164" s="56">
        <v>1</v>
      </c>
      <c r="ET164" s="517" t="s">
        <v>704</v>
      </c>
      <c r="EW164" s="246">
        <v>322.5</v>
      </c>
      <c r="EX164" s="56">
        <v>3</v>
      </c>
      <c r="EZ164" s="517" t="s">
        <v>675</v>
      </c>
      <c r="FC164" s="246">
        <v>323.59999999999997</v>
      </c>
      <c r="FD164" s="56">
        <v>3</v>
      </c>
      <c r="FF164" s="517" t="s">
        <v>1337</v>
      </c>
      <c r="FG164" s="588"/>
      <c r="FH164" s="588"/>
      <c r="FI164" s="246">
        <v>492.90000000000003</v>
      </c>
      <c r="FJ164" s="56">
        <v>2</v>
      </c>
      <c r="FK164" s="588"/>
      <c r="FL164" s="517" t="s">
        <v>2728</v>
      </c>
      <c r="FM164" s="588"/>
      <c r="FN164" s="588"/>
      <c r="FO164" s="246">
        <v>412.5</v>
      </c>
      <c r="FP164" s="56">
        <v>1</v>
      </c>
      <c r="FQ164" s="588"/>
      <c r="FR164" s="517" t="s">
        <v>1351</v>
      </c>
      <c r="FS164" s="588"/>
      <c r="FT164" s="588"/>
      <c r="FU164" s="246">
        <v>405.70000000000005</v>
      </c>
      <c r="FV164" s="56">
        <v>1</v>
      </c>
      <c r="FW164" s="588"/>
      <c r="FX164" s="517" t="s">
        <v>675</v>
      </c>
      <c r="FY164" s="588"/>
      <c r="FZ164" s="588"/>
      <c r="GA164" s="246">
        <v>740.9</v>
      </c>
      <c r="GB164" s="56">
        <v>3</v>
      </c>
      <c r="GC164" s="588"/>
      <c r="GD164" s="517" t="s">
        <v>700</v>
      </c>
      <c r="GE164" s="588"/>
      <c r="GF164" s="588"/>
      <c r="GG164" s="246">
        <v>56</v>
      </c>
      <c r="GH164" s="56">
        <v>0</v>
      </c>
      <c r="GI164" s="588"/>
      <c r="GJ164" s="517" t="s">
        <v>2709</v>
      </c>
      <c r="GK164" s="588"/>
      <c r="GL164" s="588"/>
      <c r="GM164" s="246">
        <v>589</v>
      </c>
      <c r="GN164" s="56">
        <v>3</v>
      </c>
      <c r="GO164" s="588"/>
      <c r="GP164" s="517" t="s">
        <v>2728</v>
      </c>
      <c r="GQ164" s="588"/>
      <c r="GR164" s="588"/>
      <c r="GS164" s="246">
        <v>631.9</v>
      </c>
      <c r="GT164" s="56">
        <v>1</v>
      </c>
      <c r="GU164" s="588"/>
      <c r="GV164" s="517" t="s">
        <v>2733</v>
      </c>
      <c r="GW164" s="588"/>
      <c r="GX164" s="588"/>
      <c r="GY164" s="246">
        <v>303</v>
      </c>
      <c r="GZ164" s="56">
        <v>0</v>
      </c>
    </row>
    <row r="165" spans="1:208" ht="16.5">
      <c r="A165" s="479"/>
      <c r="D165" s="246"/>
      <c r="E165" s="56"/>
      <c r="G165" s="479"/>
      <c r="J165" s="246"/>
      <c r="K165" s="56"/>
      <c r="M165" s="479"/>
      <c r="P165" s="246"/>
      <c r="Q165" s="56"/>
      <c r="S165" s="479"/>
      <c r="V165" s="246"/>
      <c r="W165" s="56"/>
      <c r="Y165" s="516" t="s">
        <v>8</v>
      </c>
      <c r="Z165" s="524" t="s">
        <v>4017</v>
      </c>
      <c r="AD165" s="523">
        <f>$AR$380</f>
        <v>50</v>
      </c>
      <c r="AE165" s="577">
        <f>$E$380</f>
        <v>9774.3000000000011</v>
      </c>
      <c r="AH165" s="479"/>
      <c r="AK165" s="479"/>
      <c r="AN165" s="479"/>
      <c r="AQ165" s="479"/>
      <c r="AV165" s="517"/>
      <c r="AY165" s="28"/>
      <c r="AZ165" s="56"/>
      <c r="BB165" s="517"/>
      <c r="BE165" s="28"/>
      <c r="BF165" s="56"/>
      <c r="BH165" s="517"/>
      <c r="BK165" s="246"/>
      <c r="BL165" s="56"/>
      <c r="BN165" s="517"/>
      <c r="BQ165" s="246"/>
      <c r="BR165" s="56"/>
      <c r="BT165" s="517"/>
      <c r="BW165" s="246"/>
      <c r="BX165" s="56"/>
      <c r="BZ165" s="517"/>
      <c r="CC165" s="246"/>
      <c r="CD165" s="56"/>
      <c r="CF165" s="517"/>
      <c r="CI165" s="246"/>
      <c r="CJ165" s="56"/>
      <c r="CL165" s="517"/>
      <c r="CO165" s="246"/>
      <c r="CP165" s="56"/>
      <c r="CR165" s="517"/>
      <c r="CU165" s="246"/>
      <c r="CV165" s="56"/>
      <c r="CX165" s="517"/>
      <c r="DA165" s="246"/>
      <c r="DB165" s="56"/>
      <c r="DD165" s="517"/>
      <c r="DG165" s="246"/>
      <c r="DH165" s="56"/>
      <c r="DJ165" s="517"/>
      <c r="DM165" s="246"/>
      <c r="DN165" s="56"/>
      <c r="DP165" s="517"/>
      <c r="DS165" s="246"/>
      <c r="DT165" s="56"/>
      <c r="DV165" s="517"/>
      <c r="DW165"/>
      <c r="DY165" s="246"/>
      <c r="DZ165" s="56"/>
      <c r="EB165" s="517"/>
      <c r="EE165" s="246"/>
      <c r="EF165" s="56"/>
      <c r="EH165" s="517"/>
      <c r="EK165" s="246"/>
      <c r="EL165" s="56"/>
      <c r="EN165" s="517"/>
      <c r="EQ165" s="246"/>
      <c r="ER165" s="56"/>
      <c r="ET165" s="517"/>
      <c r="EW165" s="246"/>
      <c r="EX165" s="56"/>
      <c r="EZ165" s="517"/>
      <c r="FC165" s="246"/>
      <c r="FD165" s="56"/>
      <c r="FF165" s="517"/>
      <c r="FG165" s="588"/>
      <c r="FH165" s="588"/>
      <c r="FI165" s="246"/>
      <c r="FJ165" s="56"/>
      <c r="FK165" s="588"/>
      <c r="FL165" s="517"/>
      <c r="FM165" s="588"/>
      <c r="FN165" s="588"/>
      <c r="FO165" s="246"/>
      <c r="FP165" s="56"/>
      <c r="FQ165" s="588"/>
      <c r="FR165" s="517"/>
      <c r="FS165" s="588"/>
      <c r="FT165" s="588"/>
      <c r="FU165" s="246"/>
      <c r="FV165" s="56"/>
      <c r="FW165" s="588"/>
      <c r="FX165" s="517"/>
      <c r="FY165" s="588"/>
      <c r="FZ165" s="588"/>
      <c r="GA165" s="246"/>
      <c r="GB165" s="56"/>
      <c r="GC165" s="588"/>
      <c r="GD165" s="517"/>
      <c r="GE165" s="588"/>
      <c r="GF165" s="588"/>
      <c r="GG165" s="246"/>
      <c r="GH165" s="56"/>
      <c r="GI165" s="588"/>
      <c r="GJ165" s="517"/>
      <c r="GK165" s="588"/>
      <c r="GL165" s="588"/>
      <c r="GM165" s="246"/>
      <c r="GN165" s="56"/>
      <c r="GO165" s="588"/>
      <c r="GP165" s="517"/>
      <c r="GQ165" s="588"/>
      <c r="GR165" s="588"/>
      <c r="GS165" s="246"/>
      <c r="GT165" s="56"/>
      <c r="GU165" s="588"/>
      <c r="GV165" s="517"/>
      <c r="GW165" s="588"/>
      <c r="GX165" s="588"/>
      <c r="GY165" s="246"/>
      <c r="GZ165" s="56"/>
    </row>
    <row r="166" spans="1:208" ht="16.5">
      <c r="A166" s="479" t="s">
        <v>2325</v>
      </c>
      <c r="D166" s="246">
        <f>'Punten per wedstrijd'!K201</f>
        <v>753.1</v>
      </c>
      <c r="E166" s="56">
        <v>3</v>
      </c>
      <c r="G166" s="479" t="s">
        <v>180</v>
      </c>
      <c r="J166" s="246">
        <f>'Punten per wedstrijd'!K270</f>
        <v>655.80000000000007</v>
      </c>
      <c r="K166" s="56">
        <v>3</v>
      </c>
      <c r="M166" s="479" t="s">
        <v>2201</v>
      </c>
      <c r="P166" s="246">
        <f>'Punten per wedstrijd'!R50</f>
        <v>0</v>
      </c>
      <c r="Q166" s="56">
        <v>0</v>
      </c>
      <c r="S166" s="479" t="s">
        <v>2712</v>
      </c>
      <c r="V166" s="246">
        <f>'Punten per wedstrijd'!R82</f>
        <v>0</v>
      </c>
      <c r="W166" s="56">
        <v>1</v>
      </c>
      <c r="Y166" s="516" t="s">
        <v>10</v>
      </c>
      <c r="Z166" s="524" t="s">
        <v>4051</v>
      </c>
      <c r="AD166" s="523">
        <f>$AR$438</f>
        <v>49</v>
      </c>
      <c r="AE166" s="577">
        <f>$E$438</f>
        <v>9420.1</v>
      </c>
      <c r="AH166" s="479" t="s">
        <v>675</v>
      </c>
      <c r="AK166" s="479" t="s">
        <v>2197</v>
      </c>
      <c r="AN166" s="479" t="s">
        <v>3655</v>
      </c>
      <c r="AQ166" s="479" t="s">
        <v>2216</v>
      </c>
      <c r="AV166" s="517" t="s">
        <v>704</v>
      </c>
      <c r="AY166" s="28">
        <v>444.4</v>
      </c>
      <c r="AZ166" s="56">
        <v>3</v>
      </c>
      <c r="BB166" s="517" t="s">
        <v>675</v>
      </c>
      <c r="BE166" s="28">
        <v>18</v>
      </c>
      <c r="BF166" s="56">
        <v>0</v>
      </c>
      <c r="BH166" s="517" t="s">
        <v>700</v>
      </c>
      <c r="BK166" s="246">
        <v>74.5</v>
      </c>
      <c r="BL166" s="56">
        <v>0</v>
      </c>
      <c r="BN166" s="517" t="s">
        <v>2193</v>
      </c>
      <c r="BQ166" s="246">
        <v>112.19999999999999</v>
      </c>
      <c r="BR166" s="56">
        <v>2</v>
      </c>
      <c r="BT166" s="517" t="s">
        <v>2724</v>
      </c>
      <c r="BW166" s="246">
        <v>342.9</v>
      </c>
      <c r="BX166" s="56">
        <v>0</v>
      </c>
      <c r="BZ166" s="517" t="s">
        <v>2216</v>
      </c>
      <c r="CC166" s="246">
        <v>226.39999999999998</v>
      </c>
      <c r="CD166" s="56">
        <v>1</v>
      </c>
      <c r="CF166" s="517" t="s">
        <v>2193</v>
      </c>
      <c r="CI166" s="246">
        <v>71.100000000000009</v>
      </c>
      <c r="CJ166" s="56">
        <v>1</v>
      </c>
      <c r="CL166" s="517" t="s">
        <v>1664</v>
      </c>
      <c r="CO166" s="246">
        <v>177</v>
      </c>
      <c r="CP166" s="56">
        <v>0</v>
      </c>
      <c r="CR166" s="517" t="s">
        <v>1671</v>
      </c>
      <c r="CU166" s="246">
        <v>133.1</v>
      </c>
      <c r="CV166" s="56">
        <v>3</v>
      </c>
      <c r="CX166" s="517" t="s">
        <v>2712</v>
      </c>
      <c r="DA166" s="246">
        <v>397.2</v>
      </c>
      <c r="DB166" s="56">
        <v>1</v>
      </c>
      <c r="DD166" s="517" t="s">
        <v>1671</v>
      </c>
      <c r="DG166" s="246">
        <v>590.90000000000009</v>
      </c>
      <c r="DH166" s="56">
        <v>3</v>
      </c>
      <c r="DJ166" s="517" t="s">
        <v>1690</v>
      </c>
      <c r="DM166" s="246">
        <v>241</v>
      </c>
      <c r="DN166" s="56">
        <v>0</v>
      </c>
      <c r="DP166" s="517" t="s">
        <v>2193</v>
      </c>
      <c r="DS166" s="246">
        <v>28</v>
      </c>
      <c r="DT166" s="56">
        <v>3</v>
      </c>
      <c r="DV166" s="517" t="s">
        <v>2709</v>
      </c>
      <c r="DW166"/>
      <c r="DY166" s="246">
        <v>49</v>
      </c>
      <c r="DZ166" s="56">
        <v>2</v>
      </c>
      <c r="EB166" s="517" t="s">
        <v>2325</v>
      </c>
      <c r="EE166" s="246">
        <v>441.6</v>
      </c>
      <c r="EF166" s="56">
        <v>1</v>
      </c>
      <c r="EH166" s="517" t="s">
        <v>3641</v>
      </c>
      <c r="EK166" s="246">
        <v>611.80000000000007</v>
      </c>
      <c r="EL166" s="56">
        <v>0</v>
      </c>
      <c r="EN166" s="517" t="s">
        <v>3642</v>
      </c>
      <c r="EQ166" s="246">
        <v>82.5</v>
      </c>
      <c r="ER166" s="56">
        <v>0</v>
      </c>
      <c r="ET166" s="517" t="s">
        <v>2733</v>
      </c>
      <c r="EW166" s="246">
        <v>362.40000000000003</v>
      </c>
      <c r="EX166" s="56">
        <v>3</v>
      </c>
      <c r="EZ166" s="517" t="s">
        <v>1668</v>
      </c>
      <c r="FC166" s="246">
        <v>258.89999999999998</v>
      </c>
      <c r="FD166" s="56">
        <v>0</v>
      </c>
      <c r="FF166" s="517" t="s">
        <v>1690</v>
      </c>
      <c r="FG166" s="588"/>
      <c r="FH166" s="588"/>
      <c r="FI166" s="246">
        <v>328.1</v>
      </c>
      <c r="FJ166" s="56">
        <v>0</v>
      </c>
      <c r="FK166" s="588"/>
      <c r="FL166" s="517" t="s">
        <v>2712</v>
      </c>
      <c r="FM166" s="588"/>
      <c r="FN166" s="588"/>
      <c r="FO166" s="246">
        <v>474</v>
      </c>
      <c r="FP166" s="56">
        <v>0</v>
      </c>
      <c r="FQ166" s="588"/>
      <c r="FR166" s="517" t="s">
        <v>3641</v>
      </c>
      <c r="FS166" s="588"/>
      <c r="FT166" s="588"/>
      <c r="FU166" s="246">
        <v>497.1</v>
      </c>
      <c r="FV166" s="56">
        <v>3</v>
      </c>
      <c r="FW166" s="588"/>
      <c r="FX166" s="517" t="s">
        <v>2220</v>
      </c>
      <c r="FY166" s="588"/>
      <c r="FZ166" s="588"/>
      <c r="GA166" s="246">
        <v>645.20000000000005</v>
      </c>
      <c r="GB166" s="56">
        <v>3</v>
      </c>
      <c r="GC166" s="588"/>
      <c r="GD166" s="517" t="s">
        <v>2733</v>
      </c>
      <c r="GE166" s="588"/>
      <c r="GF166" s="588"/>
      <c r="GG166" s="246">
        <v>166.9</v>
      </c>
      <c r="GH166" s="56">
        <v>3</v>
      </c>
      <c r="GI166" s="588"/>
      <c r="GJ166" s="517" t="s">
        <v>2197</v>
      </c>
      <c r="GK166" s="588"/>
      <c r="GL166" s="588"/>
      <c r="GM166" s="246">
        <v>575.6</v>
      </c>
      <c r="GN166" s="56">
        <v>2</v>
      </c>
      <c r="GO166" s="588"/>
      <c r="GP166" s="517" t="s">
        <v>2733</v>
      </c>
      <c r="GQ166" s="588"/>
      <c r="GR166" s="588"/>
      <c r="GS166" s="246">
        <v>412.3</v>
      </c>
      <c r="GT166" s="56">
        <v>1</v>
      </c>
      <c r="GU166" s="588"/>
      <c r="GV166" s="517" t="s">
        <v>2216</v>
      </c>
      <c r="GW166" s="588"/>
      <c r="GX166" s="588"/>
      <c r="GY166" s="246">
        <v>484.75</v>
      </c>
      <c r="GZ166" s="56">
        <v>0</v>
      </c>
    </row>
    <row r="167" spans="1:208" ht="16.5">
      <c r="A167" s="479" t="s">
        <v>3642</v>
      </c>
      <c r="D167" s="246">
        <f>'Punten per wedstrijd'!K243</f>
        <v>198.9</v>
      </c>
      <c r="E167" s="56">
        <v>0</v>
      </c>
      <c r="G167" s="479" t="s">
        <v>1668</v>
      </c>
      <c r="J167" s="246">
        <f>'Punten per wedstrijd'!K212</f>
        <v>327.70000000000005</v>
      </c>
      <c r="K167" s="56">
        <v>0</v>
      </c>
      <c r="M167" s="479" t="s">
        <v>2709</v>
      </c>
      <c r="P167" s="246">
        <f>'Punten per wedstrijd'!R138</f>
        <v>14.399999999999999</v>
      </c>
      <c r="Q167" s="56">
        <v>3</v>
      </c>
      <c r="S167" s="479" t="s">
        <v>180</v>
      </c>
      <c r="V167" s="246">
        <f>'Punten per wedstrijd'!R130</f>
        <v>0</v>
      </c>
      <c r="W167" s="56">
        <v>1</v>
      </c>
      <c r="Y167" s="518" t="s">
        <v>12</v>
      </c>
      <c r="Z167" s="544" t="s">
        <v>4010</v>
      </c>
      <c r="AA167" s="262"/>
      <c r="AB167" s="262"/>
      <c r="AC167" s="262"/>
      <c r="AD167" s="542">
        <f>$AR$374</f>
        <v>49</v>
      </c>
      <c r="AE167" s="579">
        <f>$E$374</f>
        <v>8353.6</v>
      </c>
      <c r="AH167" s="479" t="s">
        <v>2209</v>
      </c>
      <c r="AK167" s="479" t="s">
        <v>2325</v>
      </c>
      <c r="AN167" s="479" t="s">
        <v>11</v>
      </c>
      <c r="AQ167" s="479" t="s">
        <v>2202</v>
      </c>
      <c r="AV167" s="517" t="s">
        <v>11</v>
      </c>
      <c r="AY167" s="28">
        <v>316.10000000000002</v>
      </c>
      <c r="AZ167" s="56">
        <v>0</v>
      </c>
      <c r="BB167" s="517" t="s">
        <v>1337</v>
      </c>
      <c r="BE167" s="28">
        <v>295.20000000000005</v>
      </c>
      <c r="BF167" s="56">
        <v>3</v>
      </c>
      <c r="BH167" s="517" t="s">
        <v>1351</v>
      </c>
      <c r="BK167" s="246">
        <v>121.5</v>
      </c>
      <c r="BL167" s="56">
        <v>3</v>
      </c>
      <c r="BN167" s="517" t="s">
        <v>2220</v>
      </c>
      <c r="BQ167" s="246">
        <v>109.9</v>
      </c>
      <c r="BR167" s="56">
        <v>1</v>
      </c>
      <c r="BT167" s="517" t="s">
        <v>1668</v>
      </c>
      <c r="BW167" s="246">
        <v>937.6</v>
      </c>
      <c r="BX167" s="56">
        <v>3</v>
      </c>
      <c r="BZ167" s="517" t="s">
        <v>2325</v>
      </c>
      <c r="CC167" s="246">
        <v>279</v>
      </c>
      <c r="CD167" s="56">
        <v>2</v>
      </c>
      <c r="CF167" s="517" t="s">
        <v>1351</v>
      </c>
      <c r="CI167" s="246">
        <v>87.000000000000014</v>
      </c>
      <c r="CJ167" s="56">
        <v>2</v>
      </c>
      <c r="CL167" s="517" t="s">
        <v>2220</v>
      </c>
      <c r="CO167" s="246">
        <v>263</v>
      </c>
      <c r="CP167" s="56">
        <v>3</v>
      </c>
      <c r="CR167" s="517" t="s">
        <v>2733</v>
      </c>
      <c r="CU167" s="246">
        <v>46.5</v>
      </c>
      <c r="CV167" s="56">
        <v>0</v>
      </c>
      <c r="CX167" s="517" t="s">
        <v>2220</v>
      </c>
      <c r="DA167" s="246">
        <v>429</v>
      </c>
      <c r="DB167" s="56">
        <v>2</v>
      </c>
      <c r="DD167" s="517" t="s">
        <v>1690</v>
      </c>
      <c r="DG167" s="246">
        <v>130.80000000000001</v>
      </c>
      <c r="DH167" s="56">
        <v>0</v>
      </c>
      <c r="DJ167" s="517" t="s">
        <v>3655</v>
      </c>
      <c r="DM167" s="246">
        <v>466.69999999999993</v>
      </c>
      <c r="DN167" s="56">
        <v>3</v>
      </c>
      <c r="DP167" s="517" t="s">
        <v>2728</v>
      </c>
      <c r="DS167" s="246">
        <v>14.3</v>
      </c>
      <c r="DT167" s="56">
        <v>0</v>
      </c>
      <c r="DV167" s="517" t="s">
        <v>700</v>
      </c>
      <c r="DW167"/>
      <c r="DY167" s="246">
        <v>45</v>
      </c>
      <c r="DZ167" s="56">
        <v>1</v>
      </c>
      <c r="EB167" s="517" t="s">
        <v>180</v>
      </c>
      <c r="EE167" s="246">
        <v>469.05</v>
      </c>
      <c r="EF167" s="56">
        <v>2</v>
      </c>
      <c r="EH167" s="517" t="s">
        <v>33</v>
      </c>
      <c r="EK167" s="246">
        <v>1041</v>
      </c>
      <c r="EL167" s="56">
        <v>3</v>
      </c>
      <c r="EN167" s="517" t="s">
        <v>2733</v>
      </c>
      <c r="EQ167" s="246">
        <v>215.4</v>
      </c>
      <c r="ER167" s="56">
        <v>3</v>
      </c>
      <c r="ET167" s="517" t="s">
        <v>2220</v>
      </c>
      <c r="EW167" s="246">
        <v>243.20000000000002</v>
      </c>
      <c r="EX167" s="56">
        <v>0</v>
      </c>
      <c r="EZ167" s="517" t="s">
        <v>2216</v>
      </c>
      <c r="FC167" s="246">
        <v>361.8</v>
      </c>
      <c r="FD167" s="56">
        <v>3</v>
      </c>
      <c r="FF167" s="517" t="s">
        <v>2220</v>
      </c>
      <c r="FG167" s="588"/>
      <c r="FH167" s="588"/>
      <c r="FI167" s="246">
        <v>414.6</v>
      </c>
      <c r="FJ167" s="56">
        <v>3</v>
      </c>
      <c r="FK167" s="588"/>
      <c r="FL167" s="517" t="s">
        <v>2209</v>
      </c>
      <c r="FM167" s="588"/>
      <c r="FN167" s="588"/>
      <c r="FO167" s="246">
        <v>644.4</v>
      </c>
      <c r="FP167" s="56">
        <v>3</v>
      </c>
      <c r="FQ167" s="588"/>
      <c r="FR167" s="517" t="s">
        <v>2193</v>
      </c>
      <c r="FS167" s="588"/>
      <c r="FT167" s="588"/>
      <c r="FU167" s="246">
        <v>188.4</v>
      </c>
      <c r="FV167" s="56">
        <v>0</v>
      </c>
      <c r="FW167" s="588"/>
      <c r="FX167" s="517" t="s">
        <v>2202</v>
      </c>
      <c r="FY167" s="588"/>
      <c r="FZ167" s="588"/>
      <c r="GA167" s="246">
        <v>450.5</v>
      </c>
      <c r="GB167" s="56">
        <v>0</v>
      </c>
      <c r="GC167" s="588"/>
      <c r="GD167" s="517" t="s">
        <v>1668</v>
      </c>
      <c r="GE167" s="588"/>
      <c r="GF167" s="588"/>
      <c r="GG167" s="246">
        <v>39.25</v>
      </c>
      <c r="GH167" s="56">
        <v>0</v>
      </c>
      <c r="GI167" s="588"/>
      <c r="GJ167" s="517" t="s">
        <v>2202</v>
      </c>
      <c r="GK167" s="588"/>
      <c r="GL167" s="588"/>
      <c r="GM167" s="246">
        <v>514.5</v>
      </c>
      <c r="GN167" s="56">
        <v>1</v>
      </c>
      <c r="GO167" s="588"/>
      <c r="GP167" s="517" t="s">
        <v>2217</v>
      </c>
      <c r="GQ167" s="588"/>
      <c r="GR167" s="588"/>
      <c r="GS167" s="246">
        <v>490.5</v>
      </c>
      <c r="GT167" s="56">
        <v>2</v>
      </c>
      <c r="GU167" s="588"/>
      <c r="GV167" s="517" t="s">
        <v>2709</v>
      </c>
      <c r="GW167" s="588"/>
      <c r="GX167" s="588"/>
      <c r="GY167" s="246">
        <v>787.1</v>
      </c>
      <c r="GZ167" s="56">
        <v>3</v>
      </c>
    </row>
    <row r="168" spans="1:208" ht="16.5">
      <c r="A168" s="479"/>
      <c r="D168" s="246"/>
      <c r="E168" s="56"/>
      <c r="G168" s="479"/>
      <c r="J168" s="246"/>
      <c r="K168" s="56"/>
      <c r="M168" s="479"/>
      <c r="P168" s="246"/>
      <c r="Q168" s="56"/>
      <c r="S168" s="479"/>
      <c r="V168" s="246"/>
      <c r="W168" s="56"/>
      <c r="Y168" s="516" t="s">
        <v>14</v>
      </c>
      <c r="Z168" s="524" t="s">
        <v>3006</v>
      </c>
      <c r="AD168" s="523">
        <f>$AR$451</f>
        <v>48</v>
      </c>
      <c r="AE168" s="577">
        <f>$E$451</f>
        <v>9884</v>
      </c>
      <c r="AH168" s="479"/>
      <c r="AK168" s="479"/>
      <c r="AN168" s="479"/>
      <c r="AQ168" s="479"/>
      <c r="AV168" s="517"/>
      <c r="AY168" s="28"/>
      <c r="AZ168" s="56"/>
      <c r="BB168" s="517"/>
      <c r="BE168" s="28"/>
      <c r="BF168" s="56"/>
      <c r="BH168" s="517"/>
      <c r="BK168" s="246"/>
      <c r="BL168" s="56"/>
      <c r="BN168" s="517"/>
      <c r="BQ168" s="246"/>
      <c r="BR168" s="56"/>
      <c r="BT168" s="517"/>
      <c r="BW168" s="246"/>
      <c r="BX168" s="56"/>
      <c r="BZ168" s="517"/>
      <c r="CC168" s="246"/>
      <c r="CD168" s="56"/>
      <c r="CF168" s="517"/>
      <c r="CI168" s="246"/>
      <c r="CJ168" s="56"/>
      <c r="CL168" s="517"/>
      <c r="CO168" s="246"/>
      <c r="CP168" s="56"/>
      <c r="CR168" s="517"/>
      <c r="CU168" s="246"/>
      <c r="CV168" s="56"/>
      <c r="CX168" s="517"/>
      <c r="DA168" s="246"/>
      <c r="DB168" s="56"/>
      <c r="DD168" s="517"/>
      <c r="DG168" s="246"/>
      <c r="DH168" s="56"/>
      <c r="DJ168" s="517"/>
      <c r="DM168" s="246"/>
      <c r="DN168" s="56"/>
      <c r="DP168" s="517"/>
      <c r="DS168" s="246"/>
      <c r="DT168" s="56"/>
      <c r="DV168" s="517"/>
      <c r="DW168"/>
      <c r="DY168" s="246"/>
      <c r="DZ168" s="56"/>
      <c r="EB168" s="517"/>
      <c r="EE168" s="246"/>
      <c r="EF168" s="56"/>
      <c r="EH168" s="517"/>
      <c r="EK168" s="246"/>
      <c r="EL168" s="56"/>
      <c r="EN168" s="517"/>
      <c r="EQ168" s="246"/>
      <c r="ER168" s="56"/>
      <c r="ET168" s="517"/>
      <c r="EW168" s="246"/>
      <c r="EX168" s="56"/>
      <c r="EZ168" s="517"/>
      <c r="FC168" s="246"/>
      <c r="FD168" s="56"/>
      <c r="FF168" s="517"/>
      <c r="FG168" s="588"/>
      <c r="FH168" s="588"/>
      <c r="FI168" s="246"/>
      <c r="FJ168" s="56"/>
      <c r="FK168" s="588"/>
      <c r="FL168" s="517"/>
      <c r="FM168" s="588"/>
      <c r="FN168" s="588"/>
      <c r="FO168" s="246"/>
      <c r="FP168" s="56"/>
      <c r="FQ168" s="588"/>
      <c r="FR168" s="517"/>
      <c r="FS168" s="588"/>
      <c r="FT168" s="588"/>
      <c r="FU168" s="246"/>
      <c r="FV168" s="56"/>
      <c r="FW168" s="588"/>
      <c r="FX168" s="517"/>
      <c r="FY168" s="588"/>
      <c r="FZ168" s="588"/>
      <c r="GA168" s="246"/>
      <c r="GB168" s="56"/>
      <c r="GC168" s="588"/>
      <c r="GD168" s="517"/>
      <c r="GE168" s="588"/>
      <c r="GF168" s="588"/>
      <c r="GG168" s="246"/>
      <c r="GH168" s="56"/>
      <c r="GI168" s="588"/>
      <c r="GJ168" s="517"/>
      <c r="GK168" s="588"/>
      <c r="GL168" s="588"/>
      <c r="GM168" s="246"/>
      <c r="GN168" s="56"/>
      <c r="GO168" s="588"/>
      <c r="GP168" s="517"/>
      <c r="GQ168" s="588"/>
      <c r="GR168" s="588"/>
      <c r="GS168" s="246"/>
      <c r="GT168" s="56"/>
      <c r="GU168" s="588"/>
      <c r="GV168" s="517"/>
      <c r="GW168" s="588"/>
      <c r="GX168" s="588"/>
      <c r="GY168" s="246"/>
      <c r="GZ168" s="56"/>
    </row>
    <row r="169" spans="1:208" ht="16.5">
      <c r="A169" s="479" t="s">
        <v>3639</v>
      </c>
      <c r="D169" s="246">
        <f>'Punten per wedstrijd'!K227</f>
        <v>626.5</v>
      </c>
      <c r="E169" s="56">
        <v>3</v>
      </c>
      <c r="G169" s="479" t="s">
        <v>1671</v>
      </c>
      <c r="J169" s="246">
        <f>'Punten per wedstrijd'!K269</f>
        <v>671.69999999999993</v>
      </c>
      <c r="K169" s="56">
        <v>3</v>
      </c>
      <c r="M169" s="479" t="s">
        <v>2209</v>
      </c>
      <c r="P169" s="246">
        <f>'Punten per wedstrijd'!R77</f>
        <v>9.7999999999999989</v>
      </c>
      <c r="Q169" s="56">
        <v>0</v>
      </c>
      <c r="S169" s="479" t="s">
        <v>1351</v>
      </c>
      <c r="V169" s="246">
        <f>'Punten per wedstrijd'!R125</f>
        <v>1.2</v>
      </c>
      <c r="W169" s="56">
        <v>0</v>
      </c>
      <c r="Y169" s="516" t="s">
        <v>16</v>
      </c>
      <c r="Z169" s="572" t="s">
        <v>4044</v>
      </c>
      <c r="AA169" s="573"/>
      <c r="AB169" s="573"/>
      <c r="AC169" s="573"/>
      <c r="AD169" s="571">
        <f>$AR$423</f>
        <v>47</v>
      </c>
      <c r="AE169" s="578">
        <f>$E$423</f>
        <v>10242.100000000002</v>
      </c>
      <c r="AH169" s="479" t="s">
        <v>2733</v>
      </c>
      <c r="AK169" s="479" t="s">
        <v>2220</v>
      </c>
      <c r="AN169" s="479" t="s">
        <v>2733</v>
      </c>
      <c r="AQ169" s="479" t="s">
        <v>2220</v>
      </c>
      <c r="AV169" s="517" t="s">
        <v>2201</v>
      </c>
      <c r="AY169" s="28">
        <v>309.2</v>
      </c>
      <c r="AZ169" s="56">
        <v>2</v>
      </c>
      <c r="BB169" s="517" t="s">
        <v>2217</v>
      </c>
      <c r="BE169" s="28">
        <v>27.3</v>
      </c>
      <c r="BF169" s="56">
        <v>0</v>
      </c>
      <c r="BH169" s="517" t="s">
        <v>1337</v>
      </c>
      <c r="BK169" s="246">
        <v>105</v>
      </c>
      <c r="BL169" s="56">
        <v>3</v>
      </c>
      <c r="BN169" s="517" t="s">
        <v>2725</v>
      </c>
      <c r="BQ169" s="246">
        <v>109.70000000000002</v>
      </c>
      <c r="BR169" s="56">
        <v>3</v>
      </c>
      <c r="BT169" s="517" t="s">
        <v>700</v>
      </c>
      <c r="BW169" s="246">
        <v>499.00000000000006</v>
      </c>
      <c r="BX169" s="56">
        <v>1</v>
      </c>
      <c r="BZ169" s="517" t="s">
        <v>2728</v>
      </c>
      <c r="CC169" s="246">
        <v>285.8</v>
      </c>
      <c r="CD169" s="56">
        <v>1</v>
      </c>
      <c r="CF169" s="517" t="s">
        <v>1337</v>
      </c>
      <c r="CI169" s="246">
        <v>37.599999999999994</v>
      </c>
      <c r="CJ169" s="56">
        <v>0</v>
      </c>
      <c r="CL169" s="517" t="s">
        <v>11</v>
      </c>
      <c r="CO169" s="246">
        <v>311.89999999999998</v>
      </c>
      <c r="CP169" s="56">
        <v>1</v>
      </c>
      <c r="CR169" s="517" t="s">
        <v>2724</v>
      </c>
      <c r="CU169" s="246">
        <v>162</v>
      </c>
      <c r="CV169" s="56">
        <v>3</v>
      </c>
      <c r="CX169" s="517" t="s">
        <v>1668</v>
      </c>
      <c r="DA169" s="246">
        <v>462</v>
      </c>
      <c r="DB169" s="56">
        <v>3</v>
      </c>
      <c r="DD169" s="517" t="s">
        <v>2724</v>
      </c>
      <c r="DG169" s="246">
        <v>580.9</v>
      </c>
      <c r="DH169" s="56">
        <v>2</v>
      </c>
      <c r="DJ169" s="517" t="s">
        <v>2725</v>
      </c>
      <c r="DM169" s="246">
        <v>205.79999999999998</v>
      </c>
      <c r="DN169" s="56">
        <v>0</v>
      </c>
      <c r="DP169" s="517" t="s">
        <v>1351</v>
      </c>
      <c r="DS169" s="246">
        <v>0</v>
      </c>
      <c r="DT169" s="56">
        <v>0</v>
      </c>
      <c r="DV169" s="517" t="s">
        <v>687</v>
      </c>
      <c r="DW169"/>
      <c r="DY169" s="246">
        <v>22.5</v>
      </c>
      <c r="DZ169" s="56">
        <v>0</v>
      </c>
      <c r="EB169" s="517" t="s">
        <v>2220</v>
      </c>
      <c r="EE169" s="246">
        <v>497.7</v>
      </c>
      <c r="EF169" s="56">
        <v>2</v>
      </c>
      <c r="EH169" s="517" t="s">
        <v>1690</v>
      </c>
      <c r="EK169" s="246">
        <v>450.19999999999993</v>
      </c>
      <c r="EL169" s="56">
        <v>0</v>
      </c>
      <c r="EN169" s="517" t="s">
        <v>1671</v>
      </c>
      <c r="EQ169" s="246">
        <v>87.3</v>
      </c>
      <c r="ER169" s="56">
        <v>0</v>
      </c>
      <c r="ET169" s="517" t="s">
        <v>2217</v>
      </c>
      <c r="EW169" s="246">
        <v>411.7</v>
      </c>
      <c r="EX169" s="56">
        <v>3</v>
      </c>
      <c r="EZ169" s="517" t="s">
        <v>2724</v>
      </c>
      <c r="FC169" s="246">
        <v>309.8</v>
      </c>
      <c r="FD169" s="56">
        <v>2</v>
      </c>
      <c r="FF169" s="517" t="s">
        <v>180</v>
      </c>
      <c r="FG169" s="588"/>
      <c r="FH169" s="588"/>
      <c r="FI169" s="246">
        <v>318.5</v>
      </c>
      <c r="FJ169" s="56">
        <v>3</v>
      </c>
      <c r="FK169" s="588"/>
      <c r="FL169" s="517" t="s">
        <v>700</v>
      </c>
      <c r="FM169" s="588"/>
      <c r="FN169" s="588"/>
      <c r="FO169" s="246">
        <v>617.79999999999995</v>
      </c>
      <c r="FP169" s="56">
        <v>3</v>
      </c>
      <c r="FQ169" s="588"/>
      <c r="FR169" s="517" t="s">
        <v>2202</v>
      </c>
      <c r="FS169" s="588"/>
      <c r="FT169" s="588"/>
      <c r="FU169" s="246">
        <v>395.09999999999997</v>
      </c>
      <c r="FV169" s="56">
        <v>3</v>
      </c>
      <c r="FW169" s="588"/>
      <c r="FX169" s="517" t="s">
        <v>2217</v>
      </c>
      <c r="FY169" s="588"/>
      <c r="FZ169" s="588"/>
      <c r="GA169" s="246">
        <v>588.1</v>
      </c>
      <c r="GB169" s="56">
        <v>2</v>
      </c>
      <c r="GC169" s="588"/>
      <c r="GD169" s="517" t="s">
        <v>2201</v>
      </c>
      <c r="GE169" s="588"/>
      <c r="GF169" s="588"/>
      <c r="GG169" s="246">
        <v>165.50000000000003</v>
      </c>
      <c r="GH169" s="56">
        <v>2</v>
      </c>
      <c r="GI169" s="588"/>
      <c r="GJ169" s="517" t="s">
        <v>2216</v>
      </c>
      <c r="GK169" s="588"/>
      <c r="GL169" s="588"/>
      <c r="GM169" s="246">
        <v>441.8</v>
      </c>
      <c r="GN169" s="56">
        <v>1</v>
      </c>
      <c r="GO169" s="588"/>
      <c r="GP169" s="517" t="s">
        <v>675</v>
      </c>
      <c r="GQ169" s="588"/>
      <c r="GR169" s="588"/>
      <c r="GS169" s="246">
        <v>291.7</v>
      </c>
      <c r="GT169" s="56">
        <v>0</v>
      </c>
      <c r="GU169" s="588"/>
      <c r="GV169" s="517" t="s">
        <v>1346</v>
      </c>
      <c r="GW169" s="588"/>
      <c r="GX169" s="588"/>
      <c r="GY169" s="246">
        <v>383.3</v>
      </c>
      <c r="GZ169" s="56">
        <v>0</v>
      </c>
    </row>
    <row r="170" spans="1:208" ht="16.5">
      <c r="A170" s="479" t="s">
        <v>2197</v>
      </c>
      <c r="D170" s="246">
        <f>'Punten per wedstrijd'!K171</f>
        <v>348.70000000000005</v>
      </c>
      <c r="E170" s="56">
        <v>0</v>
      </c>
      <c r="G170" s="479" t="s">
        <v>2193</v>
      </c>
      <c r="J170" s="246">
        <f>'Punten per wedstrijd'!K207</f>
        <v>61.2</v>
      </c>
      <c r="K170" s="56">
        <v>0</v>
      </c>
      <c r="M170" s="479" t="s">
        <v>2733</v>
      </c>
      <c r="P170" s="246">
        <f>'Punten per wedstrijd'!R58</f>
        <v>49.500000000000007</v>
      </c>
      <c r="Q170" s="56">
        <v>3</v>
      </c>
      <c r="S170" s="479" t="s">
        <v>3639</v>
      </c>
      <c r="V170" s="246">
        <f>'Punten per wedstrijd'!R87</f>
        <v>12.100000000000001</v>
      </c>
      <c r="W170" s="56">
        <v>3</v>
      </c>
      <c r="Y170" s="516" t="s">
        <v>18</v>
      </c>
      <c r="Z170" s="524" t="s">
        <v>4021</v>
      </c>
      <c r="AD170" s="523">
        <f>$AR$382</f>
        <v>47</v>
      </c>
      <c r="AE170" s="577">
        <f>$E$382</f>
        <v>9928.5</v>
      </c>
      <c r="AH170" s="479" t="s">
        <v>2201</v>
      </c>
      <c r="AK170" s="479" t="s">
        <v>33</v>
      </c>
      <c r="AN170" s="479" t="s">
        <v>2709</v>
      </c>
      <c r="AQ170" s="479" t="s">
        <v>700</v>
      </c>
      <c r="AV170" s="517" t="s">
        <v>180</v>
      </c>
      <c r="AY170" s="28">
        <v>275.60000000000002</v>
      </c>
      <c r="AZ170" s="56">
        <v>1</v>
      </c>
      <c r="BB170" s="517" t="s">
        <v>1671</v>
      </c>
      <c r="BE170" s="28">
        <v>311.8</v>
      </c>
      <c r="BF170" s="56">
        <v>3</v>
      </c>
      <c r="BH170" s="517" t="s">
        <v>2220</v>
      </c>
      <c r="BK170" s="246">
        <v>75.400000000000006</v>
      </c>
      <c r="BL170" s="56">
        <v>0</v>
      </c>
      <c r="BN170" s="517" t="s">
        <v>687</v>
      </c>
      <c r="BQ170" s="246">
        <v>28.6</v>
      </c>
      <c r="BR170" s="56">
        <v>0</v>
      </c>
      <c r="BT170" s="517" t="s">
        <v>1664</v>
      </c>
      <c r="BW170" s="246">
        <v>613</v>
      </c>
      <c r="BX170" s="56">
        <v>2</v>
      </c>
      <c r="BZ170" s="517" t="s">
        <v>704</v>
      </c>
      <c r="CC170" s="246">
        <v>320.40000000000003</v>
      </c>
      <c r="CD170" s="56">
        <v>2</v>
      </c>
      <c r="CF170" s="517" t="s">
        <v>2197</v>
      </c>
      <c r="CI170" s="246">
        <v>58.7</v>
      </c>
      <c r="CJ170" s="56">
        <v>3</v>
      </c>
      <c r="CL170" s="517" t="s">
        <v>2193</v>
      </c>
      <c r="CO170" s="246">
        <v>319.5</v>
      </c>
      <c r="CP170" s="56">
        <v>2</v>
      </c>
      <c r="CR170" s="517" t="s">
        <v>2216</v>
      </c>
      <c r="CU170" s="246">
        <v>112.6</v>
      </c>
      <c r="CV170" s="56">
        <v>0</v>
      </c>
      <c r="CX170" s="517" t="s">
        <v>2193</v>
      </c>
      <c r="DA170" s="246">
        <v>10.5</v>
      </c>
      <c r="DB170" s="56">
        <v>0</v>
      </c>
      <c r="DD170" s="517" t="s">
        <v>2201</v>
      </c>
      <c r="DG170" s="246">
        <v>475</v>
      </c>
      <c r="DH170" s="56">
        <v>1</v>
      </c>
      <c r="DJ170" s="517" t="s">
        <v>1337</v>
      </c>
      <c r="DM170" s="246">
        <v>913.54999999999984</v>
      </c>
      <c r="DN170" s="56">
        <v>3</v>
      </c>
      <c r="DP170" s="517" t="s">
        <v>2712</v>
      </c>
      <c r="DS170" s="246">
        <v>22</v>
      </c>
      <c r="DT170" s="56">
        <v>3</v>
      </c>
      <c r="DV170" s="517" t="s">
        <v>1346</v>
      </c>
      <c r="DW170"/>
      <c r="DY170" s="246">
        <v>45.5</v>
      </c>
      <c r="DZ170" s="56">
        <v>3</v>
      </c>
      <c r="EB170" s="517" t="s">
        <v>2201</v>
      </c>
      <c r="EE170" s="246">
        <v>458.9</v>
      </c>
      <c r="EF170" s="56">
        <v>1</v>
      </c>
      <c r="EH170" s="517" t="s">
        <v>2724</v>
      </c>
      <c r="EK170" s="246">
        <v>589.4</v>
      </c>
      <c r="EL170" s="56">
        <v>3</v>
      </c>
      <c r="EN170" s="517" t="s">
        <v>3639</v>
      </c>
      <c r="EQ170" s="246">
        <v>126.7</v>
      </c>
      <c r="ER170" s="56">
        <v>3</v>
      </c>
      <c r="ET170" s="517" t="s">
        <v>2712</v>
      </c>
      <c r="EW170" s="246">
        <v>291.09999999999997</v>
      </c>
      <c r="EX170" s="56">
        <v>0</v>
      </c>
      <c r="EZ170" s="517" t="s">
        <v>2202</v>
      </c>
      <c r="FC170" s="246">
        <v>251.5</v>
      </c>
      <c r="FD170" s="56">
        <v>1</v>
      </c>
      <c r="FF170" s="517" t="s">
        <v>1346</v>
      </c>
      <c r="FG170" s="588"/>
      <c r="FH170" s="588"/>
      <c r="FI170" s="246">
        <v>131.4</v>
      </c>
      <c r="FJ170" s="56">
        <v>0</v>
      </c>
      <c r="FK170" s="588"/>
      <c r="FL170" s="517" t="s">
        <v>2725</v>
      </c>
      <c r="FM170" s="588"/>
      <c r="FN170" s="588"/>
      <c r="FO170" s="246">
        <v>475.5</v>
      </c>
      <c r="FP170" s="56">
        <v>0</v>
      </c>
      <c r="FQ170" s="588"/>
      <c r="FR170" s="517" t="s">
        <v>3642</v>
      </c>
      <c r="FS170" s="588"/>
      <c r="FT170" s="588"/>
      <c r="FU170" s="246">
        <v>158.79999999999998</v>
      </c>
      <c r="FV170" s="56">
        <v>0</v>
      </c>
      <c r="FW170" s="588"/>
      <c r="FX170" s="517" t="s">
        <v>2201</v>
      </c>
      <c r="FY170" s="588"/>
      <c r="FZ170" s="588"/>
      <c r="GA170" s="246">
        <v>538</v>
      </c>
      <c r="GB170" s="56">
        <v>1</v>
      </c>
      <c r="GC170" s="588"/>
      <c r="GD170" s="517" t="s">
        <v>2728</v>
      </c>
      <c r="GE170" s="588"/>
      <c r="GF170" s="588"/>
      <c r="GG170" s="246">
        <v>147.79999999999998</v>
      </c>
      <c r="GH170" s="56">
        <v>1</v>
      </c>
      <c r="GI170" s="588"/>
      <c r="GJ170" s="517" t="s">
        <v>2201</v>
      </c>
      <c r="GK170" s="588"/>
      <c r="GL170" s="588"/>
      <c r="GM170" s="246">
        <v>448.79999999999995</v>
      </c>
      <c r="GN170" s="56">
        <v>2</v>
      </c>
      <c r="GO170" s="588"/>
      <c r="GP170" s="517" t="s">
        <v>2712</v>
      </c>
      <c r="GQ170" s="588"/>
      <c r="GR170" s="588"/>
      <c r="GS170" s="246">
        <v>690.99999999999989</v>
      </c>
      <c r="GT170" s="56">
        <v>3</v>
      </c>
      <c r="GU170" s="588"/>
      <c r="GV170" s="517" t="s">
        <v>2325</v>
      </c>
      <c r="GW170" s="588"/>
      <c r="GX170" s="588"/>
      <c r="GY170" s="246">
        <v>583.9</v>
      </c>
      <c r="GZ170" s="56">
        <v>3</v>
      </c>
    </row>
    <row r="171" spans="1:208" ht="16.5">
      <c r="A171" s="479"/>
      <c r="D171" s="246"/>
      <c r="E171" s="56"/>
      <c r="G171" s="479"/>
      <c r="J171" s="246"/>
      <c r="K171" s="56"/>
      <c r="M171" s="479"/>
      <c r="P171" s="246"/>
      <c r="Q171" s="56"/>
      <c r="S171" s="479"/>
      <c r="V171" s="246"/>
      <c r="W171" s="56"/>
      <c r="Y171" s="516" t="s">
        <v>20</v>
      </c>
      <c r="Z171" s="524" t="s">
        <v>4035</v>
      </c>
      <c r="AD171" s="523">
        <f>$AR$403</f>
        <v>47</v>
      </c>
      <c r="AE171" s="577">
        <f>$E$403</f>
        <v>9715.9</v>
      </c>
      <c r="AH171" s="479"/>
      <c r="AK171" s="479"/>
      <c r="AN171" s="479"/>
      <c r="AQ171" s="479"/>
      <c r="AV171" s="517"/>
      <c r="AY171" s="28"/>
      <c r="AZ171" s="56"/>
      <c r="BB171" s="517"/>
      <c r="BE171" s="28"/>
      <c r="BF171" s="56"/>
      <c r="BH171" s="517"/>
      <c r="BK171" s="246"/>
      <c r="BL171" s="56"/>
      <c r="BN171" s="517"/>
      <c r="BQ171" s="246"/>
      <c r="BR171" s="56"/>
      <c r="BT171" s="517"/>
      <c r="BW171" s="246"/>
      <c r="BX171" s="56"/>
      <c r="BZ171" s="517"/>
      <c r="CC171" s="246"/>
      <c r="CD171" s="56"/>
      <c r="CF171" s="517"/>
      <c r="CI171" s="246"/>
      <c r="CJ171" s="56"/>
      <c r="CL171" s="517"/>
      <c r="CO171" s="246"/>
      <c r="CP171" s="56"/>
      <c r="CR171" s="517"/>
      <c r="CU171" s="246"/>
      <c r="CV171" s="56"/>
      <c r="CX171" s="517"/>
      <c r="DA171" s="246"/>
      <c r="DB171" s="56"/>
      <c r="DD171" s="517"/>
      <c r="DG171" s="246"/>
      <c r="DH171" s="56"/>
      <c r="DJ171" s="517"/>
      <c r="DM171" s="246"/>
      <c r="DN171" s="56"/>
      <c r="DP171" s="517"/>
      <c r="DS171" s="246"/>
      <c r="DT171" s="56"/>
      <c r="DV171" s="517"/>
      <c r="DW171"/>
      <c r="DY171" s="246"/>
      <c r="DZ171" s="56"/>
      <c r="EB171" s="517"/>
      <c r="EE171" s="246"/>
      <c r="EF171" s="56"/>
      <c r="EH171" s="517"/>
      <c r="EK171" s="246"/>
      <c r="EL171" s="56"/>
      <c r="EN171" s="517"/>
      <c r="EQ171" s="246"/>
      <c r="ER171" s="56"/>
      <c r="ET171" s="517"/>
      <c r="EW171" s="246"/>
      <c r="EX171" s="56"/>
      <c r="EZ171" s="517"/>
      <c r="FC171" s="246"/>
      <c r="FD171" s="56"/>
      <c r="FF171" s="517"/>
      <c r="FG171" s="588"/>
      <c r="FH171" s="588"/>
      <c r="FI171" s="246"/>
      <c r="FJ171" s="56"/>
      <c r="FK171" s="588"/>
      <c r="FL171" s="517"/>
      <c r="FM171" s="588"/>
      <c r="FN171" s="588"/>
      <c r="FO171" s="246"/>
      <c r="FP171" s="56"/>
      <c r="FQ171" s="588"/>
      <c r="FR171" s="517"/>
      <c r="FS171" s="588"/>
      <c r="FT171" s="588"/>
      <c r="FU171" s="246"/>
      <c r="FV171" s="56"/>
      <c r="FW171" s="588"/>
      <c r="FX171" s="517"/>
      <c r="FY171" s="588"/>
      <c r="FZ171" s="588"/>
      <c r="GA171" s="246"/>
      <c r="GB171" s="56"/>
      <c r="GC171" s="588"/>
      <c r="GD171" s="517"/>
      <c r="GE171" s="588"/>
      <c r="GF171" s="588"/>
      <c r="GG171" s="246"/>
      <c r="GH171" s="56"/>
      <c r="GI171" s="588"/>
      <c r="GJ171" s="517"/>
      <c r="GK171" s="588"/>
      <c r="GL171" s="588"/>
      <c r="GM171" s="246"/>
      <c r="GN171" s="56"/>
      <c r="GO171" s="588"/>
      <c r="GP171" s="517"/>
      <c r="GQ171" s="588"/>
      <c r="GR171" s="588"/>
      <c r="GS171" s="246"/>
      <c r="GT171" s="56"/>
      <c r="GU171" s="588"/>
      <c r="GV171" s="517"/>
      <c r="GW171" s="588"/>
      <c r="GX171" s="588"/>
      <c r="GY171" s="246"/>
      <c r="GZ171" s="56"/>
    </row>
    <row r="172" spans="1:208" ht="16.5">
      <c r="A172" s="479" t="s">
        <v>2202</v>
      </c>
      <c r="D172" s="246">
        <f>'Punten per wedstrijd'!K216</f>
        <v>645.99999999999989</v>
      </c>
      <c r="E172" s="56">
        <v>1</v>
      </c>
      <c r="G172" s="479" t="s">
        <v>33</v>
      </c>
      <c r="J172" s="246">
        <f>'Punten per wedstrijd'!K260</f>
        <v>436.4</v>
      </c>
      <c r="K172" s="56">
        <v>3</v>
      </c>
      <c r="M172" s="479" t="s">
        <v>3642</v>
      </c>
      <c r="P172" s="246">
        <f>'Punten per wedstrijd'!R103</f>
        <v>108.2</v>
      </c>
      <c r="Q172" s="56">
        <v>3</v>
      </c>
      <c r="S172" s="479" t="s">
        <v>1664</v>
      </c>
      <c r="V172" s="246">
        <f>'Punten per wedstrijd'!R12</f>
        <v>1.4</v>
      </c>
      <c r="W172" s="56">
        <v>3</v>
      </c>
      <c r="Y172" s="516" t="s">
        <v>22</v>
      </c>
      <c r="Z172" s="524" t="s">
        <v>3011</v>
      </c>
      <c r="AD172" s="523">
        <f>$AR$397</f>
        <v>46</v>
      </c>
      <c r="AE172" s="577">
        <f>$E$397</f>
        <v>9351.2999999999993</v>
      </c>
      <c r="AH172" s="479" t="s">
        <v>1690</v>
      </c>
      <c r="AK172" s="479" t="s">
        <v>1346</v>
      </c>
      <c r="AN172" s="479" t="s">
        <v>2724</v>
      </c>
      <c r="AQ172" s="479" t="s">
        <v>2728</v>
      </c>
      <c r="AV172" s="517" t="s">
        <v>2217</v>
      </c>
      <c r="AY172" s="28">
        <v>105.3</v>
      </c>
      <c r="AZ172" s="56">
        <v>0</v>
      </c>
      <c r="BB172" s="517" t="s">
        <v>3641</v>
      </c>
      <c r="BE172" s="28">
        <v>579.4</v>
      </c>
      <c r="BF172" s="56">
        <v>3</v>
      </c>
      <c r="BH172" s="517" t="s">
        <v>2724</v>
      </c>
      <c r="BK172" s="246">
        <v>15.8</v>
      </c>
      <c r="BL172" s="56">
        <v>0</v>
      </c>
      <c r="BN172" s="517" t="s">
        <v>3645</v>
      </c>
      <c r="BQ172" s="246">
        <v>55.5</v>
      </c>
      <c r="BR172" s="56">
        <v>3</v>
      </c>
      <c r="BT172" s="517" t="s">
        <v>2201</v>
      </c>
      <c r="BW172" s="246">
        <v>571.40000000000009</v>
      </c>
      <c r="BX172" s="56">
        <v>2</v>
      </c>
      <c r="BZ172" s="517" t="s">
        <v>3641</v>
      </c>
      <c r="CC172" s="246">
        <v>237.29999999999995</v>
      </c>
      <c r="CD172" s="56">
        <v>1</v>
      </c>
      <c r="CF172" s="517" t="s">
        <v>675</v>
      </c>
      <c r="CI172" s="246">
        <v>0</v>
      </c>
      <c r="CJ172" s="56">
        <v>0</v>
      </c>
      <c r="CL172" s="517" t="s">
        <v>2217</v>
      </c>
      <c r="CO172" s="246">
        <v>161</v>
      </c>
      <c r="CP172" s="56">
        <v>0</v>
      </c>
      <c r="CR172" s="517" t="s">
        <v>700</v>
      </c>
      <c r="CU172" s="246">
        <v>148</v>
      </c>
      <c r="CV172" s="56">
        <v>2</v>
      </c>
      <c r="CX172" s="517" t="s">
        <v>675</v>
      </c>
      <c r="DA172" s="246">
        <v>260.39999999999998</v>
      </c>
      <c r="DB172" s="56">
        <v>1</v>
      </c>
      <c r="DD172" s="517" t="s">
        <v>1351</v>
      </c>
      <c r="DG172" s="246">
        <v>379.1</v>
      </c>
      <c r="DH172" s="56">
        <v>2</v>
      </c>
      <c r="DJ172" s="517" t="s">
        <v>675</v>
      </c>
      <c r="DM172" s="246">
        <v>449.6</v>
      </c>
      <c r="DN172" s="56">
        <v>1</v>
      </c>
      <c r="DP172" s="517" t="s">
        <v>1337</v>
      </c>
      <c r="DS172" s="246">
        <v>0</v>
      </c>
      <c r="DT172" s="56">
        <v>0</v>
      </c>
      <c r="DV172" s="517" t="s">
        <v>2728</v>
      </c>
      <c r="DW172"/>
      <c r="DY172" s="246">
        <v>0</v>
      </c>
      <c r="DZ172" s="56">
        <v>1</v>
      </c>
      <c r="EB172" s="517" t="s">
        <v>33</v>
      </c>
      <c r="EE172" s="246">
        <v>436.2</v>
      </c>
      <c r="EF172" s="56">
        <v>3</v>
      </c>
      <c r="EH172" s="517" t="s">
        <v>675</v>
      </c>
      <c r="EK172" s="246">
        <v>345</v>
      </c>
      <c r="EL172" s="56">
        <v>3</v>
      </c>
      <c r="EN172" s="517" t="s">
        <v>1351</v>
      </c>
      <c r="EQ172" s="246">
        <v>153</v>
      </c>
      <c r="ER172" s="56">
        <v>0</v>
      </c>
      <c r="ET172" s="517" t="s">
        <v>3645</v>
      </c>
      <c r="EW172" s="246">
        <v>269.3</v>
      </c>
      <c r="EX172" s="56">
        <v>2</v>
      </c>
      <c r="EZ172" s="517" t="s">
        <v>3655</v>
      </c>
      <c r="FC172" s="246">
        <v>436</v>
      </c>
      <c r="FD172" s="56">
        <v>3</v>
      </c>
      <c r="FF172" s="517" t="s">
        <v>2202</v>
      </c>
      <c r="FG172" s="588"/>
      <c r="FH172" s="588"/>
      <c r="FI172" s="246">
        <v>591.4</v>
      </c>
      <c r="FJ172" s="56">
        <v>2</v>
      </c>
      <c r="FK172" s="588"/>
      <c r="FL172" s="517" t="s">
        <v>2197</v>
      </c>
      <c r="FM172" s="588"/>
      <c r="FN172" s="588"/>
      <c r="FO172" s="246">
        <v>621.59999999999991</v>
      </c>
      <c r="FP172" s="56">
        <v>1</v>
      </c>
      <c r="FQ172" s="588"/>
      <c r="FR172" s="517" t="s">
        <v>2325</v>
      </c>
      <c r="FS172" s="588"/>
      <c r="FT172" s="588"/>
      <c r="FU172" s="246">
        <v>463.1</v>
      </c>
      <c r="FV172" s="56">
        <v>0</v>
      </c>
      <c r="FW172" s="588"/>
      <c r="FX172" s="517" t="s">
        <v>700</v>
      </c>
      <c r="FY172" s="588"/>
      <c r="FZ172" s="588"/>
      <c r="GA172" s="246">
        <v>501.5</v>
      </c>
      <c r="GB172" s="56">
        <v>0</v>
      </c>
      <c r="GC172" s="588"/>
      <c r="GD172" s="517" t="s">
        <v>180</v>
      </c>
      <c r="GE172" s="588"/>
      <c r="GF172" s="588"/>
      <c r="GG172" s="246">
        <v>151.6</v>
      </c>
      <c r="GH172" s="56">
        <v>3</v>
      </c>
      <c r="GI172" s="588"/>
      <c r="GJ172" s="517" t="s">
        <v>11</v>
      </c>
      <c r="GK172" s="588"/>
      <c r="GL172" s="588"/>
      <c r="GM172" s="246">
        <v>572.70000000000005</v>
      </c>
      <c r="GN172" s="56">
        <v>3</v>
      </c>
      <c r="GO172" s="588"/>
      <c r="GP172" s="517" t="s">
        <v>2201</v>
      </c>
      <c r="GQ172" s="588"/>
      <c r="GR172" s="588"/>
      <c r="GS172" s="246">
        <v>448.7</v>
      </c>
      <c r="GT172" s="56">
        <v>2</v>
      </c>
      <c r="GU172" s="588"/>
      <c r="GV172" s="517" t="s">
        <v>700</v>
      </c>
      <c r="GW172" s="588"/>
      <c r="GX172" s="588"/>
      <c r="GY172" s="246">
        <v>376.6</v>
      </c>
      <c r="GZ172" s="56">
        <v>2</v>
      </c>
    </row>
    <row r="173" spans="1:208" ht="16.5">
      <c r="A173" s="479" t="s">
        <v>1664</v>
      </c>
      <c r="D173" s="246">
        <f>'Punten per wedstrijd'!K152</f>
        <v>734.8</v>
      </c>
      <c r="E173" s="56">
        <v>2</v>
      </c>
      <c r="G173" s="479" t="s">
        <v>700</v>
      </c>
      <c r="J173" s="246">
        <f>'Punten per wedstrijd'!K204</f>
        <v>164.70000000000002</v>
      </c>
      <c r="K173" s="56">
        <v>0</v>
      </c>
      <c r="M173" s="479" t="s">
        <v>704</v>
      </c>
      <c r="P173" s="246">
        <f>'Punten per wedstrijd'!R59</f>
        <v>0</v>
      </c>
      <c r="Q173" s="56">
        <v>0</v>
      </c>
      <c r="S173" s="479" t="s">
        <v>2725</v>
      </c>
      <c r="V173" s="246">
        <f>'Punten per wedstrijd'!R42</f>
        <v>0</v>
      </c>
      <c r="W173" s="56">
        <v>0</v>
      </c>
      <c r="Y173" s="516" t="s">
        <v>24</v>
      </c>
      <c r="Z173" s="524" t="s">
        <v>3003</v>
      </c>
      <c r="AD173" s="523">
        <f>$AR$450</f>
        <v>46</v>
      </c>
      <c r="AE173" s="577">
        <f>$E$450</f>
        <v>9262.600000000004</v>
      </c>
      <c r="AH173" s="479" t="s">
        <v>2216</v>
      </c>
      <c r="AK173" s="479" t="s">
        <v>700</v>
      </c>
      <c r="AN173" s="479" t="s">
        <v>2220</v>
      </c>
      <c r="AQ173" s="479" t="s">
        <v>2725</v>
      </c>
      <c r="AV173" s="517" t="s">
        <v>3639</v>
      </c>
      <c r="AY173" s="28">
        <v>616.69999999999993</v>
      </c>
      <c r="AZ173" s="56">
        <v>3</v>
      </c>
      <c r="BB173" s="517" t="s">
        <v>2709</v>
      </c>
      <c r="BE173" s="28">
        <v>106.6</v>
      </c>
      <c r="BF173" s="56">
        <v>0</v>
      </c>
      <c r="BH173" s="517" t="s">
        <v>11</v>
      </c>
      <c r="BK173" s="246">
        <v>83.5</v>
      </c>
      <c r="BL173" s="56">
        <v>3</v>
      </c>
      <c r="BN173" s="517" t="s">
        <v>2201</v>
      </c>
      <c r="BQ173" s="246">
        <v>0</v>
      </c>
      <c r="BR173" s="56">
        <v>0</v>
      </c>
      <c r="BT173" s="517" t="s">
        <v>3639</v>
      </c>
      <c r="BW173" s="246">
        <v>516.15000000000009</v>
      </c>
      <c r="BX173" s="56">
        <v>1</v>
      </c>
      <c r="BZ173" s="517" t="s">
        <v>1337</v>
      </c>
      <c r="CC173" s="246">
        <v>278.10000000000002</v>
      </c>
      <c r="CD173" s="56">
        <v>2</v>
      </c>
      <c r="CF173" s="517" t="s">
        <v>2725</v>
      </c>
      <c r="CI173" s="246">
        <v>27</v>
      </c>
      <c r="CJ173" s="56">
        <v>3</v>
      </c>
      <c r="CL173" s="517" t="s">
        <v>700</v>
      </c>
      <c r="CO173" s="246">
        <v>218</v>
      </c>
      <c r="CP173" s="56">
        <v>3</v>
      </c>
      <c r="CR173" s="517" t="s">
        <v>2728</v>
      </c>
      <c r="CU173" s="246">
        <v>133.30000000000001</v>
      </c>
      <c r="CV173" s="56">
        <v>1</v>
      </c>
      <c r="CX173" s="517" t="s">
        <v>1671</v>
      </c>
      <c r="DA173" s="246">
        <v>293.5</v>
      </c>
      <c r="DB173" s="56">
        <v>2</v>
      </c>
      <c r="DD173" s="517" t="s">
        <v>1664</v>
      </c>
      <c r="DG173" s="246">
        <v>325.3</v>
      </c>
      <c r="DH173" s="56">
        <v>1</v>
      </c>
      <c r="DJ173" s="517" t="s">
        <v>2325</v>
      </c>
      <c r="DM173" s="246">
        <v>553.49999999999989</v>
      </c>
      <c r="DN173" s="56">
        <v>2</v>
      </c>
      <c r="DP173" s="517" t="s">
        <v>1664</v>
      </c>
      <c r="DS173" s="246">
        <v>27.5</v>
      </c>
      <c r="DT173" s="56">
        <v>3</v>
      </c>
      <c r="DV173" s="517" t="s">
        <v>2197</v>
      </c>
      <c r="DW173"/>
      <c r="DY173" s="246">
        <v>0</v>
      </c>
      <c r="DZ173" s="56">
        <v>1</v>
      </c>
      <c r="EB173" s="517" t="s">
        <v>1690</v>
      </c>
      <c r="EE173" s="246">
        <v>306</v>
      </c>
      <c r="EF173" s="56">
        <v>0</v>
      </c>
      <c r="EH173" s="517" t="s">
        <v>700</v>
      </c>
      <c r="EK173" s="246">
        <v>224.79999999999998</v>
      </c>
      <c r="EL173" s="56">
        <v>0</v>
      </c>
      <c r="EN173" s="517" t="s">
        <v>2209</v>
      </c>
      <c r="EQ173" s="246">
        <v>202.5</v>
      </c>
      <c r="ER173" s="56">
        <v>3</v>
      </c>
      <c r="ET173" s="517" t="s">
        <v>2325</v>
      </c>
      <c r="EW173" s="246">
        <v>219.4</v>
      </c>
      <c r="EX173" s="56">
        <v>1</v>
      </c>
      <c r="EZ173" s="517" t="s">
        <v>1671</v>
      </c>
      <c r="FC173" s="246">
        <v>204.5</v>
      </c>
      <c r="FD173" s="56">
        <v>0</v>
      </c>
      <c r="FF173" s="517" t="s">
        <v>700</v>
      </c>
      <c r="FG173" s="588"/>
      <c r="FH173" s="588"/>
      <c r="FI173" s="246">
        <v>525.79999999999995</v>
      </c>
      <c r="FJ173" s="56">
        <v>1</v>
      </c>
      <c r="FK173" s="588"/>
      <c r="FL173" s="517" t="s">
        <v>675</v>
      </c>
      <c r="FM173" s="588"/>
      <c r="FN173" s="588"/>
      <c r="FO173" s="246">
        <v>756.9</v>
      </c>
      <c r="FP173" s="56">
        <v>2</v>
      </c>
      <c r="FQ173" s="588"/>
      <c r="FR173" s="517" t="s">
        <v>1337</v>
      </c>
      <c r="FS173" s="588"/>
      <c r="FT173" s="588"/>
      <c r="FU173" s="246">
        <v>762.69999999999993</v>
      </c>
      <c r="FV173" s="56">
        <v>3</v>
      </c>
      <c r="FW173" s="588"/>
      <c r="FX173" s="517" t="s">
        <v>3639</v>
      </c>
      <c r="FY173" s="588"/>
      <c r="FZ173" s="588"/>
      <c r="GA173" s="246">
        <v>731.1</v>
      </c>
      <c r="GB173" s="56">
        <v>3</v>
      </c>
      <c r="GC173" s="588"/>
      <c r="GD173" s="517" t="s">
        <v>2197</v>
      </c>
      <c r="GE173" s="588"/>
      <c r="GF173" s="588"/>
      <c r="GG173" s="246">
        <v>91.5</v>
      </c>
      <c r="GH173" s="56">
        <v>0</v>
      </c>
      <c r="GI173" s="588"/>
      <c r="GJ173" s="517" t="s">
        <v>3641</v>
      </c>
      <c r="GK173" s="588"/>
      <c r="GL173" s="588"/>
      <c r="GM173" s="246">
        <v>357.1</v>
      </c>
      <c r="GN173" s="56">
        <v>0</v>
      </c>
      <c r="GO173" s="588"/>
      <c r="GP173" s="517" t="s">
        <v>2209</v>
      </c>
      <c r="GQ173" s="588"/>
      <c r="GR173" s="588"/>
      <c r="GS173" s="246">
        <v>441.65000000000003</v>
      </c>
      <c r="GT173" s="56">
        <v>1</v>
      </c>
      <c r="GU173" s="588"/>
      <c r="GV173" s="517" t="s">
        <v>704</v>
      </c>
      <c r="GW173" s="588"/>
      <c r="GX173" s="588"/>
      <c r="GY173" s="246">
        <v>353.70000000000005</v>
      </c>
      <c r="GZ173" s="56">
        <v>1</v>
      </c>
    </row>
    <row r="174" spans="1:208" ht="16.5">
      <c r="A174" s="479"/>
      <c r="D174" s="246"/>
      <c r="E174" s="56"/>
      <c r="G174" s="479"/>
      <c r="J174" s="246"/>
      <c r="K174" s="56"/>
      <c r="M174" s="479"/>
      <c r="P174" s="246"/>
      <c r="Q174" s="56"/>
      <c r="S174" s="479"/>
      <c r="V174" s="246"/>
      <c r="W174" s="56"/>
      <c r="Y174" s="516" t="s">
        <v>26</v>
      </c>
      <c r="Z174" s="524" t="s">
        <v>2270</v>
      </c>
      <c r="AD174" s="523">
        <f>$AR$333</f>
        <v>46</v>
      </c>
      <c r="AE174" s="577">
        <f>$E$333</f>
        <v>8861</v>
      </c>
      <c r="AH174" s="479"/>
      <c r="AK174" s="479"/>
      <c r="AN174" s="479"/>
      <c r="AQ174" s="479"/>
      <c r="AV174" s="517"/>
      <c r="AY174" s="28"/>
      <c r="AZ174" s="56"/>
      <c r="BB174" s="517"/>
      <c r="BE174" s="28"/>
      <c r="BF174" s="56"/>
      <c r="BH174" s="517"/>
      <c r="BK174" s="246"/>
      <c r="BL174" s="56"/>
      <c r="BN174" s="517"/>
      <c r="BQ174" s="246"/>
      <c r="BR174" s="56"/>
      <c r="BT174" s="517"/>
      <c r="BW174" s="246"/>
      <c r="BX174" s="56"/>
      <c r="BZ174" s="517"/>
      <c r="CC174" s="246"/>
      <c r="CD174" s="56"/>
      <c r="CF174" s="517"/>
      <c r="CI174" s="246"/>
      <c r="CJ174" s="56"/>
      <c r="CL174" s="517"/>
      <c r="CO174" s="246"/>
      <c r="CP174" s="56"/>
      <c r="CR174" s="517"/>
      <c r="CU174" s="246"/>
      <c r="CV174" s="56"/>
      <c r="CX174" s="517"/>
      <c r="DA174" s="246"/>
      <c r="DB174" s="56"/>
      <c r="DD174" s="517"/>
      <c r="DG174" s="246"/>
      <c r="DH174" s="56"/>
      <c r="DJ174" s="517"/>
      <c r="DM174" s="246"/>
      <c r="DN174" s="56"/>
      <c r="DP174" s="517"/>
      <c r="DS174" s="246"/>
      <c r="DT174" s="56"/>
      <c r="DV174" s="517"/>
      <c r="DW174"/>
      <c r="DY174" s="246"/>
      <c r="DZ174" s="56"/>
      <c r="EB174" s="517"/>
      <c r="EE174" s="246"/>
      <c r="EF174" s="56"/>
      <c r="EH174" s="517"/>
      <c r="EK174" s="246"/>
      <c r="EL174" s="56"/>
      <c r="EN174" s="517"/>
      <c r="EQ174" s="246"/>
      <c r="ER174" s="56"/>
      <c r="ET174" s="517"/>
      <c r="EW174" s="246"/>
      <c r="EX174" s="56"/>
      <c r="EZ174" s="517"/>
      <c r="FC174" s="246"/>
      <c r="FD174" s="56"/>
      <c r="FF174" s="517"/>
      <c r="FG174" s="588"/>
      <c r="FH174" s="588"/>
      <c r="FI174" s="246"/>
      <c r="FJ174" s="56"/>
      <c r="FK174" s="588"/>
      <c r="FL174" s="517"/>
      <c r="FM174" s="588"/>
      <c r="FN174" s="588"/>
      <c r="FO174" s="246"/>
      <c r="FP174" s="56"/>
      <c r="FQ174" s="588"/>
      <c r="FR174" s="517"/>
      <c r="FS174" s="588"/>
      <c r="FT174" s="588"/>
      <c r="FU174" s="246"/>
      <c r="FV174" s="56"/>
      <c r="FW174" s="588"/>
      <c r="FX174" s="517"/>
      <c r="FY174" s="588"/>
      <c r="FZ174" s="588"/>
      <c r="GA174" s="246"/>
      <c r="GB174" s="56"/>
      <c r="GC174" s="588"/>
      <c r="GD174" s="517"/>
      <c r="GE174" s="588"/>
      <c r="GF174" s="588"/>
      <c r="GG174" s="246"/>
      <c r="GH174" s="56"/>
      <c r="GI174" s="588"/>
      <c r="GJ174" s="517"/>
      <c r="GK174" s="588"/>
      <c r="GL174" s="588"/>
      <c r="GM174" s="246"/>
      <c r="GN174" s="56"/>
      <c r="GO174" s="588"/>
      <c r="GP174" s="517"/>
      <c r="GQ174" s="588"/>
      <c r="GR174" s="588"/>
      <c r="GS174" s="246"/>
      <c r="GT174" s="56"/>
      <c r="GU174" s="588"/>
      <c r="GV174" s="517"/>
      <c r="GW174" s="588"/>
      <c r="GX174" s="588"/>
      <c r="GY174" s="246"/>
      <c r="GZ174" s="56"/>
    </row>
    <row r="175" spans="1:208" ht="16.5">
      <c r="A175" s="479" t="s">
        <v>2725</v>
      </c>
      <c r="D175" s="246">
        <f>'Punten per wedstrijd'!K182</f>
        <v>753.3</v>
      </c>
      <c r="E175" s="56">
        <v>2</v>
      </c>
      <c r="G175" s="479" t="s">
        <v>704</v>
      </c>
      <c r="J175" s="246">
        <f>'Punten per wedstrijd'!K199</f>
        <v>744.80000000000007</v>
      </c>
      <c r="K175" s="56">
        <v>2</v>
      </c>
      <c r="M175" s="479" t="s">
        <v>2217</v>
      </c>
      <c r="P175" s="246">
        <f>'Punten per wedstrijd'!R132</f>
        <v>9.1</v>
      </c>
      <c r="Q175" s="56">
        <v>0</v>
      </c>
      <c r="S175" s="479" t="s">
        <v>2220</v>
      </c>
      <c r="V175" s="246">
        <f>'Punten per wedstrijd'!R53</f>
        <v>50.3</v>
      </c>
      <c r="W175" s="56">
        <v>3</v>
      </c>
      <c r="Y175" s="516" t="s">
        <v>28</v>
      </c>
      <c r="Z175" s="524" t="s">
        <v>2267</v>
      </c>
      <c r="AD175" s="523">
        <f>$AR$385</f>
        <v>46</v>
      </c>
      <c r="AE175" s="577">
        <f>$E$385</f>
        <v>8236.5000000000018</v>
      </c>
      <c r="AH175" s="479" t="s">
        <v>700</v>
      </c>
      <c r="AK175" s="479" t="s">
        <v>3642</v>
      </c>
      <c r="AN175" s="479" t="s">
        <v>2202</v>
      </c>
      <c r="AQ175" s="479" t="s">
        <v>2712</v>
      </c>
      <c r="AV175" s="517" t="s">
        <v>2724</v>
      </c>
      <c r="AY175" s="28">
        <v>79.900000000000006</v>
      </c>
      <c r="AZ175" s="56">
        <v>0</v>
      </c>
      <c r="BB175" s="517" t="s">
        <v>3639</v>
      </c>
      <c r="BE175" s="28">
        <v>287</v>
      </c>
      <c r="BF175" s="56">
        <v>3</v>
      </c>
      <c r="BH175" s="517" t="s">
        <v>33</v>
      </c>
      <c r="BK175" s="246">
        <v>84.100000000000009</v>
      </c>
      <c r="BL175" s="56">
        <v>1</v>
      </c>
      <c r="BN175" s="517" t="s">
        <v>3641</v>
      </c>
      <c r="BQ175" s="246">
        <v>35.1</v>
      </c>
      <c r="BR175" s="56">
        <v>0</v>
      </c>
      <c r="BT175" s="517" t="s">
        <v>33</v>
      </c>
      <c r="BW175" s="246">
        <v>517.29999999999995</v>
      </c>
      <c r="BX175" s="56">
        <v>2</v>
      </c>
      <c r="BZ175" s="517" t="s">
        <v>1668</v>
      </c>
      <c r="CC175" s="246">
        <v>108.85</v>
      </c>
      <c r="CD175" s="56">
        <v>3</v>
      </c>
      <c r="CF175" s="517" t="s">
        <v>33</v>
      </c>
      <c r="CI175" s="246">
        <v>81.199999999999989</v>
      </c>
      <c r="CJ175" s="56">
        <v>2</v>
      </c>
      <c r="CL175" s="517" t="s">
        <v>3645</v>
      </c>
      <c r="CO175" s="246">
        <v>173.8</v>
      </c>
      <c r="CP175" s="56">
        <v>0</v>
      </c>
      <c r="CR175" s="517" t="s">
        <v>3642</v>
      </c>
      <c r="CU175" s="246">
        <v>45</v>
      </c>
      <c r="CV175" s="56">
        <v>1</v>
      </c>
      <c r="CX175" s="517" t="s">
        <v>2217</v>
      </c>
      <c r="DA175" s="246">
        <v>498.6</v>
      </c>
      <c r="DB175" s="56">
        <v>0</v>
      </c>
      <c r="DD175" s="517" t="s">
        <v>1346</v>
      </c>
      <c r="DG175" s="246">
        <v>296.8</v>
      </c>
      <c r="DH175" s="56">
        <v>1</v>
      </c>
      <c r="DJ175" s="517" t="s">
        <v>2209</v>
      </c>
      <c r="DM175" s="246">
        <v>454.90000000000009</v>
      </c>
      <c r="DN175" s="56">
        <v>0</v>
      </c>
      <c r="DP175" s="517" t="s">
        <v>1346</v>
      </c>
      <c r="DS175" s="246">
        <v>39</v>
      </c>
      <c r="DT175" s="56">
        <v>3</v>
      </c>
      <c r="DV175" s="517" t="s">
        <v>1690</v>
      </c>
      <c r="DW175"/>
      <c r="DY175" s="246">
        <v>45.5</v>
      </c>
      <c r="DZ175" s="56">
        <v>3</v>
      </c>
      <c r="EB175" s="517" t="s">
        <v>3642</v>
      </c>
      <c r="EE175" s="246">
        <v>382.5</v>
      </c>
      <c r="EF175" s="56">
        <v>2</v>
      </c>
      <c r="EH175" s="517" t="s">
        <v>3639</v>
      </c>
      <c r="EK175" s="246">
        <v>790.50000000000011</v>
      </c>
      <c r="EL175" s="56">
        <v>1</v>
      </c>
      <c r="EN175" s="517" t="s">
        <v>2197</v>
      </c>
      <c r="EQ175" s="246">
        <v>134.80000000000001</v>
      </c>
      <c r="ER175" s="56">
        <v>0</v>
      </c>
      <c r="ET175" s="517" t="s">
        <v>180</v>
      </c>
      <c r="EW175" s="246">
        <v>386.7</v>
      </c>
      <c r="EX175" s="56">
        <v>0</v>
      </c>
      <c r="EZ175" s="517" t="s">
        <v>700</v>
      </c>
      <c r="FC175" s="246">
        <v>325.60000000000002</v>
      </c>
      <c r="FD175" s="56">
        <v>3</v>
      </c>
      <c r="FF175" s="517" t="s">
        <v>3641</v>
      </c>
      <c r="FG175" s="588"/>
      <c r="FH175" s="588"/>
      <c r="FI175" s="246">
        <v>230.6</v>
      </c>
      <c r="FJ175" s="56">
        <v>0</v>
      </c>
      <c r="FK175" s="588"/>
      <c r="FL175" s="517" t="s">
        <v>2217</v>
      </c>
      <c r="FM175" s="588"/>
      <c r="FN175" s="588"/>
      <c r="FO175" s="246">
        <v>589.5</v>
      </c>
      <c r="FP175" s="56">
        <v>1</v>
      </c>
      <c r="FQ175" s="588"/>
      <c r="FR175" s="517" t="s">
        <v>180</v>
      </c>
      <c r="FS175" s="588"/>
      <c r="FT175" s="588"/>
      <c r="FU175" s="246">
        <v>575.5</v>
      </c>
      <c r="FV175" s="56">
        <v>3</v>
      </c>
      <c r="FW175" s="588"/>
      <c r="FX175" s="517" t="s">
        <v>1664</v>
      </c>
      <c r="FY175" s="588"/>
      <c r="FZ175" s="588"/>
      <c r="GA175" s="246">
        <v>567</v>
      </c>
      <c r="GB175" s="56">
        <v>1</v>
      </c>
      <c r="GC175" s="588"/>
      <c r="GD175" s="517" t="s">
        <v>2202</v>
      </c>
      <c r="GE175" s="588"/>
      <c r="GF175" s="588"/>
      <c r="GG175" s="246">
        <v>149.89999999999998</v>
      </c>
      <c r="GH175" s="56">
        <v>3</v>
      </c>
      <c r="GI175" s="588"/>
      <c r="GJ175" s="517" t="s">
        <v>2193</v>
      </c>
      <c r="GK175" s="588"/>
      <c r="GL175" s="588"/>
      <c r="GM175" s="246">
        <v>297</v>
      </c>
      <c r="GN175" s="56">
        <v>0</v>
      </c>
      <c r="GO175" s="588"/>
      <c r="GP175" s="517" t="s">
        <v>2202</v>
      </c>
      <c r="GQ175" s="588"/>
      <c r="GR175" s="588"/>
      <c r="GS175" s="246">
        <v>392.2</v>
      </c>
      <c r="GT175" s="56">
        <v>0</v>
      </c>
      <c r="GU175" s="588"/>
      <c r="GV175" s="517" t="s">
        <v>2217</v>
      </c>
      <c r="GW175" s="588"/>
      <c r="GX175" s="588"/>
      <c r="GY175" s="246">
        <v>250.00000000000003</v>
      </c>
      <c r="GZ175" s="56">
        <v>0</v>
      </c>
    </row>
    <row r="176" spans="1:208" ht="16.5">
      <c r="A176" s="479" t="s">
        <v>11</v>
      </c>
      <c r="D176" s="246">
        <f>'Punten per wedstrijd'!K170</f>
        <v>681.5</v>
      </c>
      <c r="E176" s="56">
        <v>1</v>
      </c>
      <c r="G176" s="479" t="s">
        <v>1346</v>
      </c>
      <c r="J176" s="246">
        <f>'Punten per wedstrijd'!K146</f>
        <v>634.4</v>
      </c>
      <c r="K176" s="56">
        <v>1</v>
      </c>
      <c r="M176" s="479" t="s">
        <v>3641</v>
      </c>
      <c r="P176" s="246">
        <f>'Punten per wedstrijd'!R94</f>
        <v>220.1</v>
      </c>
      <c r="Q176" s="56">
        <v>3</v>
      </c>
      <c r="S176" s="479" t="s">
        <v>2325</v>
      </c>
      <c r="V176" s="246">
        <f>'Punten per wedstrijd'!R61</f>
        <v>30.7</v>
      </c>
      <c r="W176" s="56">
        <v>0</v>
      </c>
      <c r="Y176" s="516" t="s">
        <v>30</v>
      </c>
      <c r="Z176" s="524" t="s">
        <v>4007</v>
      </c>
      <c r="AD176" s="523">
        <f>$AR$365</f>
        <v>45</v>
      </c>
      <c r="AE176" s="577">
        <f>$E$365</f>
        <v>10446.199999999999</v>
      </c>
      <c r="AH176" s="479" t="s">
        <v>1337</v>
      </c>
      <c r="AK176" s="479" t="s">
        <v>2724</v>
      </c>
      <c r="AN176" s="479" t="s">
        <v>2728</v>
      </c>
      <c r="AQ176" s="479" t="s">
        <v>3639</v>
      </c>
      <c r="AV176" s="517" t="s">
        <v>2197</v>
      </c>
      <c r="AY176" s="28">
        <v>142.69999999999999</v>
      </c>
      <c r="AZ176" s="56">
        <v>3</v>
      </c>
      <c r="BB176" s="517" t="s">
        <v>2728</v>
      </c>
      <c r="BE176" s="28">
        <v>210.79999999999998</v>
      </c>
      <c r="BF176" s="56">
        <v>0</v>
      </c>
      <c r="BH176" s="517" t="s">
        <v>1664</v>
      </c>
      <c r="BK176" s="246">
        <v>101.7</v>
      </c>
      <c r="BL176" s="56">
        <v>2</v>
      </c>
      <c r="BN176" s="517" t="s">
        <v>675</v>
      </c>
      <c r="BQ176" s="246">
        <v>56.4</v>
      </c>
      <c r="BR176" s="56">
        <v>3</v>
      </c>
      <c r="BT176" s="517" t="s">
        <v>2712</v>
      </c>
      <c r="BW176" s="246">
        <v>512.25</v>
      </c>
      <c r="BX176" s="56">
        <v>1</v>
      </c>
      <c r="BZ176" s="517" t="s">
        <v>700</v>
      </c>
      <c r="CC176" s="246">
        <v>46.900000000000006</v>
      </c>
      <c r="CD176" s="56">
        <v>0</v>
      </c>
      <c r="CF176" s="517" t="s">
        <v>2728</v>
      </c>
      <c r="CI176" s="246">
        <v>72.300000000000011</v>
      </c>
      <c r="CJ176" s="56">
        <v>1</v>
      </c>
      <c r="CL176" s="517" t="s">
        <v>675</v>
      </c>
      <c r="CO176" s="246">
        <v>250</v>
      </c>
      <c r="CP176" s="56">
        <v>3</v>
      </c>
      <c r="CR176" s="517" t="s">
        <v>2712</v>
      </c>
      <c r="CU176" s="246">
        <v>52</v>
      </c>
      <c r="CV176" s="56">
        <v>2</v>
      </c>
      <c r="CX176" s="517" t="s">
        <v>3642</v>
      </c>
      <c r="DA176" s="246">
        <v>645.20000000000005</v>
      </c>
      <c r="DB176" s="56">
        <v>3</v>
      </c>
      <c r="DD176" s="517" t="s">
        <v>2216</v>
      </c>
      <c r="DG176" s="246">
        <v>324.59999999999997</v>
      </c>
      <c r="DH176" s="56">
        <v>2</v>
      </c>
      <c r="DJ176" s="517" t="s">
        <v>1346</v>
      </c>
      <c r="DM176" s="246">
        <v>985.4</v>
      </c>
      <c r="DN176" s="56">
        <v>3</v>
      </c>
      <c r="DP176" s="517" t="s">
        <v>2201</v>
      </c>
      <c r="DS176" s="246">
        <v>24</v>
      </c>
      <c r="DT176" s="56">
        <v>0</v>
      </c>
      <c r="DV176" s="517" t="s">
        <v>704</v>
      </c>
      <c r="DW176"/>
      <c r="DY176" s="246">
        <v>16.5</v>
      </c>
      <c r="DZ176" s="56">
        <v>0</v>
      </c>
      <c r="EB176" s="517" t="s">
        <v>687</v>
      </c>
      <c r="EE176" s="246">
        <v>356.4</v>
      </c>
      <c r="EF176" s="56">
        <v>1</v>
      </c>
      <c r="EH176" s="517" t="s">
        <v>1337</v>
      </c>
      <c r="EK176" s="246">
        <v>883.10000000000014</v>
      </c>
      <c r="EL176" s="56">
        <v>2</v>
      </c>
      <c r="EN176" s="517" t="s">
        <v>2201</v>
      </c>
      <c r="EQ176" s="246">
        <v>169.5</v>
      </c>
      <c r="ER176" s="56">
        <v>3</v>
      </c>
      <c r="ET176" s="517" t="s">
        <v>2724</v>
      </c>
      <c r="EW176" s="246">
        <v>525.30000000000007</v>
      </c>
      <c r="EX176" s="56">
        <v>3</v>
      </c>
      <c r="EZ176" s="517" t="s">
        <v>180</v>
      </c>
      <c r="FC176" s="246">
        <v>177.70000000000002</v>
      </c>
      <c r="FD176" s="56">
        <v>0</v>
      </c>
      <c r="FF176" s="517" t="s">
        <v>3642</v>
      </c>
      <c r="FG176" s="588"/>
      <c r="FH176" s="588"/>
      <c r="FI176" s="246">
        <v>459.3</v>
      </c>
      <c r="FJ176" s="56">
        <v>3</v>
      </c>
      <c r="FK176" s="588"/>
      <c r="FL176" s="517" t="s">
        <v>2216</v>
      </c>
      <c r="FM176" s="588"/>
      <c r="FN176" s="588"/>
      <c r="FO176" s="246">
        <v>692.5</v>
      </c>
      <c r="FP176" s="56">
        <v>2</v>
      </c>
      <c r="FQ176" s="588"/>
      <c r="FR176" s="517" t="s">
        <v>2220</v>
      </c>
      <c r="FS176" s="588"/>
      <c r="FT176" s="588"/>
      <c r="FU176" s="246">
        <v>312.8</v>
      </c>
      <c r="FV176" s="56">
        <v>0</v>
      </c>
      <c r="FW176" s="588"/>
      <c r="FX176" s="517" t="s">
        <v>2733</v>
      </c>
      <c r="FY176" s="588"/>
      <c r="FZ176" s="588"/>
      <c r="GA176" s="246">
        <v>608.6</v>
      </c>
      <c r="GB176" s="56">
        <v>2</v>
      </c>
      <c r="GC176" s="588"/>
      <c r="GD176" s="517" t="s">
        <v>2193</v>
      </c>
      <c r="GE176" s="588"/>
      <c r="GF176" s="588"/>
      <c r="GG176" s="246">
        <v>0</v>
      </c>
      <c r="GH176" s="56">
        <v>0</v>
      </c>
      <c r="GI176" s="588"/>
      <c r="GJ176" s="517" t="s">
        <v>2725</v>
      </c>
      <c r="GK176" s="588"/>
      <c r="GL176" s="588"/>
      <c r="GM176" s="246">
        <v>460.1</v>
      </c>
      <c r="GN176" s="56">
        <v>3</v>
      </c>
      <c r="GO176" s="588"/>
      <c r="GP176" s="517" t="s">
        <v>1351</v>
      </c>
      <c r="GQ176" s="588"/>
      <c r="GR176" s="588"/>
      <c r="GS176" s="246">
        <v>529.29999999999995</v>
      </c>
      <c r="GT176" s="56">
        <v>3</v>
      </c>
      <c r="GU176" s="588"/>
      <c r="GV176" s="517" t="s">
        <v>675</v>
      </c>
      <c r="GW176" s="588"/>
      <c r="GX176" s="588"/>
      <c r="GY176" s="246">
        <v>429.5</v>
      </c>
      <c r="GZ176" s="56">
        <v>3</v>
      </c>
    </row>
    <row r="177" spans="1:226" ht="16.5">
      <c r="A177" s="479"/>
      <c r="D177" s="246"/>
      <c r="E177" s="56"/>
      <c r="G177" s="479"/>
      <c r="J177" s="246"/>
      <c r="K177" s="56"/>
      <c r="M177" s="479"/>
      <c r="P177" s="246"/>
      <c r="Q177" s="56"/>
      <c r="S177" s="479"/>
      <c r="V177" s="246"/>
      <c r="W177" s="56"/>
      <c r="Y177" s="516" t="s">
        <v>32</v>
      </c>
      <c r="Z177" s="524" t="s">
        <v>4029</v>
      </c>
      <c r="AD177" s="523">
        <f>$AR$393</f>
        <v>45</v>
      </c>
      <c r="AE177" s="577">
        <f>$E$393</f>
        <v>8998.6</v>
      </c>
      <c r="AH177" s="479"/>
      <c r="AK177" s="479"/>
      <c r="AN177" s="479"/>
      <c r="AQ177" s="479"/>
      <c r="AV177" s="517"/>
      <c r="AY177" s="28"/>
      <c r="AZ177" s="56"/>
      <c r="BB177" s="517"/>
      <c r="BE177" s="28"/>
      <c r="BF177" s="56"/>
      <c r="BH177" s="517"/>
      <c r="BK177" s="246"/>
      <c r="BL177" s="56"/>
      <c r="BN177" s="517"/>
      <c r="BQ177" s="246"/>
      <c r="BR177" s="56"/>
      <c r="BT177" s="517"/>
      <c r="BW177" s="246"/>
      <c r="BX177" s="56"/>
      <c r="BZ177" s="517"/>
      <c r="CC177" s="246"/>
      <c r="CD177" s="56"/>
      <c r="CF177" s="517"/>
      <c r="CI177" s="246"/>
      <c r="CJ177" s="56"/>
      <c r="CL177" s="517"/>
      <c r="CO177" s="246"/>
      <c r="CP177" s="56"/>
      <c r="CR177" s="517"/>
      <c r="CU177" s="246"/>
      <c r="CV177" s="56"/>
      <c r="CX177" s="517"/>
      <c r="DA177" s="246"/>
      <c r="DB177" s="56"/>
      <c r="DD177" s="517"/>
      <c r="DG177" s="246"/>
      <c r="DH177" s="56"/>
      <c r="DJ177" s="517"/>
      <c r="DM177" s="246"/>
      <c r="DN177" s="56"/>
      <c r="DP177" s="517"/>
      <c r="DS177" s="246"/>
      <c r="DT177" s="56"/>
      <c r="DV177" s="517"/>
      <c r="DW177"/>
      <c r="DY177" s="246"/>
      <c r="DZ177" s="56"/>
      <c r="EB177" s="517"/>
      <c r="EE177" s="246"/>
      <c r="EF177" s="56"/>
      <c r="EH177" s="517"/>
      <c r="EK177" s="246"/>
      <c r="EL177" s="56"/>
      <c r="EN177" s="517"/>
      <c r="EQ177" s="246"/>
      <c r="ER177" s="56"/>
      <c r="ET177" s="517"/>
      <c r="EW177" s="246"/>
      <c r="EX177" s="56"/>
      <c r="EZ177" s="517"/>
      <c r="FC177" s="246"/>
      <c r="FD177" s="56"/>
      <c r="FF177" s="517"/>
      <c r="FG177" s="588"/>
      <c r="FH177" s="588"/>
      <c r="FI177" s="246"/>
      <c r="FJ177" s="56"/>
      <c r="FK177" s="588"/>
      <c r="FL177" s="517"/>
      <c r="FM177" s="588"/>
      <c r="FN177" s="588"/>
      <c r="FO177" s="246"/>
      <c r="FP177" s="56"/>
      <c r="FQ177" s="588"/>
      <c r="FR177" s="517"/>
      <c r="FS177" s="588"/>
      <c r="FT177" s="588"/>
      <c r="FU177" s="246"/>
      <c r="FV177" s="56"/>
      <c r="FW177" s="588"/>
      <c r="FX177" s="517"/>
      <c r="FY177" s="588"/>
      <c r="FZ177" s="588"/>
      <c r="GA177" s="246"/>
      <c r="GB177" s="56"/>
      <c r="GC177" s="588"/>
      <c r="GD177" s="517"/>
      <c r="GE177" s="588"/>
      <c r="GF177" s="588"/>
      <c r="GG177" s="246"/>
      <c r="GH177" s="56"/>
      <c r="GI177" s="588"/>
      <c r="GJ177" s="517"/>
      <c r="GK177" s="588"/>
      <c r="GL177" s="588"/>
      <c r="GM177" s="246"/>
      <c r="GN177" s="56"/>
      <c r="GO177" s="588"/>
      <c r="GP177" s="517"/>
      <c r="GQ177" s="588"/>
      <c r="GR177" s="588"/>
      <c r="GS177" s="246"/>
      <c r="GT177" s="56"/>
      <c r="GU177" s="588"/>
      <c r="GV177" s="517"/>
      <c r="GW177" s="588"/>
      <c r="GX177" s="588"/>
      <c r="GY177" s="246"/>
      <c r="GZ177" s="56"/>
    </row>
    <row r="178" spans="1:226" ht="16.5">
      <c r="A178" s="479" t="s">
        <v>3641</v>
      </c>
      <c r="D178" s="246">
        <f>'Punten per wedstrijd'!K234</f>
        <v>431.70000000000005</v>
      </c>
      <c r="E178" s="56">
        <v>0</v>
      </c>
      <c r="G178" s="479" t="s">
        <v>3645</v>
      </c>
      <c r="J178" s="246">
        <f>'Punten per wedstrijd'!K257</f>
        <v>562.39999999999986</v>
      </c>
      <c r="K178" s="56">
        <v>0</v>
      </c>
      <c r="M178" s="479" t="s">
        <v>2193</v>
      </c>
      <c r="P178" s="246">
        <f>'Punten per wedstrijd'!R67</f>
        <v>308.8</v>
      </c>
      <c r="Q178" s="56">
        <v>3</v>
      </c>
      <c r="S178" s="479" t="s">
        <v>1346</v>
      </c>
      <c r="V178" s="246">
        <f>'Punten per wedstrijd'!R6</f>
        <v>0</v>
      </c>
      <c r="W178" s="56">
        <v>1</v>
      </c>
      <c r="Y178" s="516" t="s">
        <v>34</v>
      </c>
      <c r="Z178" s="524" t="s">
        <v>4054</v>
      </c>
      <c r="AD178" s="523">
        <f>$AR$441</f>
        <v>44</v>
      </c>
      <c r="AE178" s="577">
        <f>$E$441</f>
        <v>8915.5999999999985</v>
      </c>
      <c r="AH178" s="479" t="s">
        <v>2724</v>
      </c>
      <c r="AK178" s="479" t="s">
        <v>1337</v>
      </c>
      <c r="AN178" s="479" t="s">
        <v>1671</v>
      </c>
      <c r="AQ178" s="479" t="s">
        <v>11</v>
      </c>
      <c r="AV178" s="517" t="s">
        <v>1346</v>
      </c>
      <c r="AY178" s="28">
        <v>157.19999999999999</v>
      </c>
      <c r="AZ178" s="56">
        <v>0</v>
      </c>
      <c r="BB178" s="517" t="s">
        <v>1664</v>
      </c>
      <c r="BE178" s="28">
        <v>80.300000000000011</v>
      </c>
      <c r="BF178" s="56">
        <v>0</v>
      </c>
      <c r="BH178" s="517" t="s">
        <v>1346</v>
      </c>
      <c r="BK178" s="246">
        <v>127.1</v>
      </c>
      <c r="BL178" s="56">
        <v>3</v>
      </c>
      <c r="BN178" s="517" t="s">
        <v>180</v>
      </c>
      <c r="BQ178" s="246">
        <v>175.7</v>
      </c>
      <c r="BR178" s="56">
        <v>3</v>
      </c>
      <c r="BT178" s="517" t="s">
        <v>1671</v>
      </c>
      <c r="BW178" s="246">
        <v>632.75000000000011</v>
      </c>
      <c r="BX178" s="56">
        <v>2</v>
      </c>
      <c r="BZ178" s="517" t="s">
        <v>3639</v>
      </c>
      <c r="CC178" s="246">
        <v>259.10000000000002</v>
      </c>
      <c r="CD178" s="56">
        <v>3</v>
      </c>
      <c r="CF178" s="517" t="s">
        <v>2733</v>
      </c>
      <c r="CI178" s="246">
        <v>0</v>
      </c>
      <c r="CJ178" s="56">
        <v>0</v>
      </c>
      <c r="CL178" s="517" t="s">
        <v>2202</v>
      </c>
      <c r="CO178" s="246">
        <v>169.5</v>
      </c>
      <c r="CP178" s="56">
        <v>0</v>
      </c>
      <c r="CR178" s="517" t="s">
        <v>33</v>
      </c>
      <c r="CU178" s="246">
        <v>104.5</v>
      </c>
      <c r="CV178" s="56">
        <v>1</v>
      </c>
      <c r="CX178" s="517" t="s">
        <v>2725</v>
      </c>
      <c r="DA178" s="246">
        <v>198.00000000000003</v>
      </c>
      <c r="DB178" s="56">
        <v>0</v>
      </c>
      <c r="DD178" s="517" t="s">
        <v>700</v>
      </c>
      <c r="DG178" s="246">
        <v>286.40000000000003</v>
      </c>
      <c r="DH178" s="56">
        <v>0</v>
      </c>
      <c r="DJ178" s="517" t="s">
        <v>2201</v>
      </c>
      <c r="DM178" s="246">
        <v>209.29999999999998</v>
      </c>
      <c r="DN178" s="56">
        <v>0</v>
      </c>
      <c r="DP178" s="517" t="s">
        <v>700</v>
      </c>
      <c r="DS178" s="246">
        <v>75.400000000000006</v>
      </c>
      <c r="DT178" s="56">
        <v>3</v>
      </c>
      <c r="DV178" s="517" t="s">
        <v>2733</v>
      </c>
      <c r="DW178"/>
      <c r="DY178" s="246">
        <v>66.5</v>
      </c>
      <c r="DZ178" s="56">
        <v>2</v>
      </c>
      <c r="EB178" s="517" t="s">
        <v>3655</v>
      </c>
      <c r="EE178" s="246">
        <v>255</v>
      </c>
      <c r="EF178" s="56">
        <v>0</v>
      </c>
      <c r="EH178" s="517" t="s">
        <v>2712</v>
      </c>
      <c r="EK178" s="246">
        <v>651.40000000000009</v>
      </c>
      <c r="EL178" s="56">
        <v>2</v>
      </c>
      <c r="EN178" s="517" t="s">
        <v>11</v>
      </c>
      <c r="EQ178" s="246">
        <v>39.9</v>
      </c>
      <c r="ER178" s="56">
        <v>0</v>
      </c>
      <c r="ET178" s="517" t="s">
        <v>3639</v>
      </c>
      <c r="EW178" s="246">
        <v>455.3</v>
      </c>
      <c r="EX178" s="56">
        <v>3</v>
      </c>
      <c r="EZ178" s="517" t="s">
        <v>1664</v>
      </c>
      <c r="FC178" s="246">
        <v>122.29999999999998</v>
      </c>
      <c r="FD178" s="56">
        <v>0</v>
      </c>
      <c r="FF178" s="517" t="s">
        <v>2209</v>
      </c>
      <c r="FG178" s="588"/>
      <c r="FH178" s="588"/>
      <c r="FI178" s="246">
        <v>397.7</v>
      </c>
      <c r="FJ178" s="56">
        <v>1</v>
      </c>
      <c r="FK178" s="588"/>
      <c r="FL178" s="517" t="s">
        <v>2325</v>
      </c>
      <c r="FM178" s="588"/>
      <c r="FN178" s="588"/>
      <c r="FO178" s="246">
        <v>426.9</v>
      </c>
      <c r="FP178" s="56">
        <v>1</v>
      </c>
      <c r="FQ178" s="588"/>
      <c r="FR178" s="517" t="s">
        <v>1671</v>
      </c>
      <c r="FS178" s="588"/>
      <c r="FT178" s="588"/>
      <c r="FU178" s="246">
        <v>255.8</v>
      </c>
      <c r="FV178" s="56">
        <v>0</v>
      </c>
      <c r="FW178" s="588"/>
      <c r="FX178" s="517" t="s">
        <v>2728</v>
      </c>
      <c r="FY178" s="588"/>
      <c r="FZ178" s="588"/>
      <c r="GA178" s="246">
        <v>485.70000000000005</v>
      </c>
      <c r="GB178" s="56">
        <v>1</v>
      </c>
      <c r="GC178" s="588"/>
      <c r="GD178" s="517" t="s">
        <v>3639</v>
      </c>
      <c r="GE178" s="588"/>
      <c r="GF178" s="588"/>
      <c r="GG178" s="246">
        <v>158.5</v>
      </c>
      <c r="GH178" s="56">
        <v>3</v>
      </c>
      <c r="GI178" s="588"/>
      <c r="GJ178" s="517" t="s">
        <v>1337</v>
      </c>
      <c r="GK178" s="588"/>
      <c r="GL178" s="588"/>
      <c r="GM178" s="246">
        <v>688.80000000000007</v>
      </c>
      <c r="GN178" s="56">
        <v>2</v>
      </c>
      <c r="GO178" s="588"/>
      <c r="GP178" s="517" t="s">
        <v>2725</v>
      </c>
      <c r="GQ178" s="588"/>
      <c r="GR178" s="588"/>
      <c r="GS178" s="246">
        <v>452.6</v>
      </c>
      <c r="GT178" s="56">
        <v>2</v>
      </c>
      <c r="GU178" s="588"/>
      <c r="GV178" s="517" t="s">
        <v>1668</v>
      </c>
      <c r="GW178" s="588"/>
      <c r="GX178" s="588"/>
      <c r="GY178" s="246">
        <v>519.54999999999995</v>
      </c>
      <c r="GZ178" s="56">
        <v>3</v>
      </c>
    </row>
    <row r="179" spans="1:226" ht="16.5">
      <c r="A179" s="479" t="s">
        <v>2712</v>
      </c>
      <c r="D179" s="246">
        <f>'Punten per wedstrijd'!K222</f>
        <v>677.3</v>
      </c>
      <c r="E179" s="56">
        <v>3</v>
      </c>
      <c r="G179" s="479" t="s">
        <v>1351</v>
      </c>
      <c r="J179" s="246">
        <f>'Punten per wedstrijd'!K265</f>
        <v>765.39999999999986</v>
      </c>
      <c r="K179" s="56">
        <v>3</v>
      </c>
      <c r="M179" s="479" t="s">
        <v>3655</v>
      </c>
      <c r="P179" s="246">
        <f>'Punten per wedstrijd'!R40</f>
        <v>243.6</v>
      </c>
      <c r="Q179" s="56">
        <v>0</v>
      </c>
      <c r="S179" s="479" t="s">
        <v>33</v>
      </c>
      <c r="V179" s="246">
        <f>'Punten per wedstrijd'!R120</f>
        <v>0</v>
      </c>
      <c r="W179" s="56">
        <v>1</v>
      </c>
      <c r="Y179" s="516" t="s">
        <v>36</v>
      </c>
      <c r="Z179" s="524" t="s">
        <v>1791</v>
      </c>
      <c r="AD179" s="523">
        <f>$AR$327</f>
        <v>42</v>
      </c>
      <c r="AE179" s="577">
        <f>$E$327</f>
        <v>8164.2999999999993</v>
      </c>
      <c r="AH179" s="479" t="s">
        <v>1346</v>
      </c>
      <c r="AK179" s="479" t="s">
        <v>2709</v>
      </c>
      <c r="AN179" s="479" t="s">
        <v>1664</v>
      </c>
      <c r="AQ179" s="479" t="s">
        <v>2325</v>
      </c>
      <c r="AV179" s="517" t="s">
        <v>2220</v>
      </c>
      <c r="AY179" s="28">
        <v>202.7</v>
      </c>
      <c r="AZ179" s="56">
        <v>3</v>
      </c>
      <c r="BB179" s="517" t="s">
        <v>704</v>
      </c>
      <c r="BE179" s="28">
        <v>127.5</v>
      </c>
      <c r="BF179" s="56">
        <v>3</v>
      </c>
      <c r="BH179" s="517" t="s">
        <v>2197</v>
      </c>
      <c r="BK179" s="246">
        <v>35.400000000000006</v>
      </c>
      <c r="BL179" s="56">
        <v>0</v>
      </c>
      <c r="BN179" s="517" t="s">
        <v>2733</v>
      </c>
      <c r="BQ179" s="246">
        <v>29.8</v>
      </c>
      <c r="BR179" s="56">
        <v>0</v>
      </c>
      <c r="BT179" s="517" t="s">
        <v>2209</v>
      </c>
      <c r="BW179" s="246">
        <v>536.20000000000005</v>
      </c>
      <c r="BX179" s="56">
        <v>1</v>
      </c>
      <c r="BZ179" s="517" t="s">
        <v>687</v>
      </c>
      <c r="CC179" s="246">
        <v>181.79999999999998</v>
      </c>
      <c r="CD179" s="56">
        <v>0</v>
      </c>
      <c r="CF179" s="517" t="s">
        <v>3645</v>
      </c>
      <c r="CI179" s="246">
        <v>6.5</v>
      </c>
      <c r="CJ179" s="56">
        <v>3</v>
      </c>
      <c r="CL179" s="517" t="s">
        <v>3641</v>
      </c>
      <c r="CO179" s="246">
        <v>501.8</v>
      </c>
      <c r="CP179" s="56">
        <v>3</v>
      </c>
      <c r="CR179" s="517" t="s">
        <v>2209</v>
      </c>
      <c r="CU179" s="246">
        <v>126.5</v>
      </c>
      <c r="CV179" s="56">
        <v>2</v>
      </c>
      <c r="CX179" s="517" t="s">
        <v>180</v>
      </c>
      <c r="DA179" s="246">
        <v>369.7</v>
      </c>
      <c r="DB179" s="56">
        <v>3</v>
      </c>
      <c r="DD179" s="517" t="s">
        <v>2209</v>
      </c>
      <c r="DG179" s="246">
        <v>493.2</v>
      </c>
      <c r="DH179" s="56">
        <v>3</v>
      </c>
      <c r="DJ179" s="517" t="s">
        <v>700</v>
      </c>
      <c r="DM179" s="246">
        <v>510.1</v>
      </c>
      <c r="DN179" s="56">
        <v>3</v>
      </c>
      <c r="DP179" s="517" t="s">
        <v>687</v>
      </c>
      <c r="DS179" s="246">
        <v>0</v>
      </c>
      <c r="DT179" s="56">
        <v>0</v>
      </c>
      <c r="DV179" s="517" t="s">
        <v>2724</v>
      </c>
      <c r="DW179"/>
      <c r="DY179" s="246">
        <v>63.000000000000007</v>
      </c>
      <c r="DZ179" s="56">
        <v>1</v>
      </c>
      <c r="EB179" s="517" t="s">
        <v>2202</v>
      </c>
      <c r="EE179" s="246">
        <v>404.6</v>
      </c>
      <c r="EF179" s="56">
        <v>3</v>
      </c>
      <c r="EH179" s="517" t="s">
        <v>1668</v>
      </c>
      <c r="EK179" s="246">
        <v>635.90000000000009</v>
      </c>
      <c r="EL179" s="56">
        <v>1</v>
      </c>
      <c r="EN179" s="517" t="s">
        <v>2216</v>
      </c>
      <c r="EQ179" s="246">
        <v>272.3</v>
      </c>
      <c r="ER179" s="56">
        <v>3</v>
      </c>
      <c r="ET179" s="517" t="s">
        <v>3655</v>
      </c>
      <c r="EW179" s="246">
        <v>172.5</v>
      </c>
      <c r="EX179" s="56">
        <v>0</v>
      </c>
      <c r="EZ179" s="517" t="s">
        <v>2209</v>
      </c>
      <c r="FC179" s="246">
        <v>270.60000000000002</v>
      </c>
      <c r="FD179" s="56">
        <v>3</v>
      </c>
      <c r="FF179" s="517" t="s">
        <v>1668</v>
      </c>
      <c r="FG179" s="588"/>
      <c r="FH179" s="588"/>
      <c r="FI179" s="246">
        <v>398.6</v>
      </c>
      <c r="FJ179" s="56">
        <v>2</v>
      </c>
      <c r="FK179" s="588"/>
      <c r="FL179" s="517" t="s">
        <v>3655</v>
      </c>
      <c r="FM179" s="588"/>
      <c r="FN179" s="588"/>
      <c r="FO179" s="246">
        <v>465.3</v>
      </c>
      <c r="FP179" s="56">
        <v>2</v>
      </c>
      <c r="FQ179" s="588"/>
      <c r="FR179" s="517" t="s">
        <v>33</v>
      </c>
      <c r="FS179" s="588"/>
      <c r="FT179" s="588"/>
      <c r="FU179" s="246">
        <v>393.7</v>
      </c>
      <c r="FV179" s="56">
        <v>3</v>
      </c>
      <c r="FW179" s="588"/>
      <c r="FX179" s="517" t="s">
        <v>2209</v>
      </c>
      <c r="FY179" s="588"/>
      <c r="FZ179" s="588"/>
      <c r="GA179" s="246">
        <v>565</v>
      </c>
      <c r="GB179" s="56">
        <v>2</v>
      </c>
      <c r="GC179" s="588"/>
      <c r="GD179" s="517" t="s">
        <v>1346</v>
      </c>
      <c r="GE179" s="588"/>
      <c r="GF179" s="588"/>
      <c r="GG179" s="246">
        <v>6</v>
      </c>
      <c r="GH179" s="56">
        <v>0</v>
      </c>
      <c r="GI179" s="588"/>
      <c r="GJ179" s="517" t="s">
        <v>2209</v>
      </c>
      <c r="GK179" s="588"/>
      <c r="GL179" s="588"/>
      <c r="GM179" s="246">
        <v>654.85</v>
      </c>
      <c r="GN179" s="56">
        <v>1</v>
      </c>
      <c r="GO179" s="588"/>
      <c r="GP179" s="517" t="s">
        <v>2197</v>
      </c>
      <c r="GQ179" s="588"/>
      <c r="GR179" s="588"/>
      <c r="GS179" s="246">
        <v>398.3</v>
      </c>
      <c r="GT179" s="56">
        <v>1</v>
      </c>
      <c r="GU179" s="588"/>
      <c r="GV179" s="517" t="s">
        <v>3641</v>
      </c>
      <c r="GW179" s="588"/>
      <c r="GX179" s="588"/>
      <c r="GY179" s="246">
        <v>209.60000000000002</v>
      </c>
      <c r="GZ179" s="56">
        <v>0</v>
      </c>
    </row>
    <row r="180" spans="1:226" ht="16.5">
      <c r="A180" s="479"/>
      <c r="D180" s="246"/>
      <c r="E180" s="56"/>
      <c r="G180" s="479"/>
      <c r="J180" s="246"/>
      <c r="K180" s="56"/>
      <c r="M180" s="479"/>
      <c r="P180" s="246"/>
      <c r="Q180" s="56"/>
      <c r="S180" s="479"/>
      <c r="V180" s="246"/>
      <c r="W180" s="56"/>
      <c r="Y180" s="516" t="s">
        <v>38</v>
      </c>
      <c r="Z180" s="524" t="s">
        <v>4067</v>
      </c>
      <c r="AD180" s="523">
        <f>$AR$458</f>
        <v>41</v>
      </c>
      <c r="AE180" s="577">
        <f>$E$458</f>
        <v>9984.9000000000015</v>
      </c>
      <c r="AH180" s="479"/>
      <c r="AK180" s="479"/>
      <c r="AN180" s="479"/>
      <c r="AQ180" s="479"/>
      <c r="AV180" s="517"/>
      <c r="AY180" s="28"/>
      <c r="AZ180" s="56"/>
      <c r="BB180" s="517"/>
      <c r="BE180" s="28"/>
      <c r="BF180" s="56"/>
      <c r="BH180" s="517"/>
      <c r="BK180" s="246"/>
      <c r="BL180" s="56"/>
      <c r="BN180" s="517"/>
      <c r="BQ180" s="246"/>
      <c r="BR180" s="56"/>
      <c r="BT180" s="517"/>
      <c r="BW180" s="246"/>
      <c r="BX180" s="56"/>
      <c r="BZ180" s="517"/>
      <c r="CC180" s="246"/>
      <c r="CD180" s="56"/>
      <c r="CF180" s="517"/>
      <c r="CI180" s="246"/>
      <c r="CJ180" s="56"/>
      <c r="CL180" s="517"/>
      <c r="CO180" s="246"/>
      <c r="CP180" s="56"/>
      <c r="CR180" s="517"/>
      <c r="CU180" s="246"/>
      <c r="CV180" s="56"/>
      <c r="CX180" s="517"/>
      <c r="DA180" s="246"/>
      <c r="DB180" s="56"/>
      <c r="DD180" s="517"/>
      <c r="DG180" s="246"/>
      <c r="DH180" s="56"/>
      <c r="DJ180" s="517"/>
      <c r="DM180" s="246"/>
      <c r="DN180" s="56"/>
      <c r="DP180" s="517"/>
      <c r="DS180" s="246"/>
      <c r="DT180" s="56"/>
      <c r="DV180" s="517"/>
      <c r="DW180"/>
      <c r="DY180" s="246"/>
      <c r="DZ180" s="56"/>
      <c r="EB180" s="517"/>
      <c r="EE180" s="246"/>
      <c r="EF180" s="56"/>
      <c r="EH180" s="517"/>
      <c r="EK180" s="246"/>
      <c r="EL180" s="56"/>
      <c r="EN180" s="517"/>
      <c r="EQ180" s="246"/>
      <c r="ER180" s="56"/>
      <c r="ET180" s="517"/>
      <c r="EW180" s="246"/>
      <c r="EX180" s="56"/>
      <c r="EZ180" s="517"/>
      <c r="FC180" s="246"/>
      <c r="FD180" s="56"/>
      <c r="FF180" s="517"/>
      <c r="FG180" s="588"/>
      <c r="FH180" s="588"/>
      <c r="FI180" s="246"/>
      <c r="FJ180" s="56"/>
      <c r="FK180" s="588"/>
      <c r="FL180" s="517"/>
      <c r="FM180" s="588"/>
      <c r="FN180" s="588"/>
      <c r="FO180" s="246"/>
      <c r="FP180" s="56"/>
      <c r="FQ180" s="588"/>
      <c r="FR180" s="517"/>
      <c r="FS180" s="588"/>
      <c r="FT180" s="588"/>
      <c r="FU180" s="246"/>
      <c r="FV180" s="56"/>
      <c r="FW180" s="588"/>
      <c r="FX180" s="517"/>
      <c r="FY180" s="588"/>
      <c r="FZ180" s="588"/>
      <c r="GA180" s="246"/>
      <c r="GB180" s="56"/>
      <c r="GC180" s="588"/>
      <c r="GD180" s="517"/>
      <c r="GE180" s="588"/>
      <c r="GF180" s="588"/>
      <c r="GG180" s="246"/>
      <c r="GH180" s="56"/>
      <c r="GI180" s="588"/>
      <c r="GJ180" s="517"/>
      <c r="GK180" s="588"/>
      <c r="GL180" s="588"/>
      <c r="GM180" s="246"/>
      <c r="GN180" s="56"/>
      <c r="GO180" s="588"/>
      <c r="GP180" s="517"/>
      <c r="GQ180" s="588"/>
      <c r="GR180" s="588"/>
      <c r="GS180" s="246"/>
      <c r="GT180" s="56"/>
      <c r="GU180" s="588"/>
      <c r="GV180" s="517"/>
      <c r="GW180" s="588"/>
      <c r="GX180" s="588"/>
      <c r="GY180" s="246"/>
      <c r="GZ180" s="56"/>
    </row>
    <row r="181" spans="1:226" ht="16.5">
      <c r="A181" s="479" t="s">
        <v>687</v>
      </c>
      <c r="D181" s="246">
        <f>'Punten per wedstrijd'!K178</f>
        <v>369.8</v>
      </c>
      <c r="E181" s="56">
        <v>0</v>
      </c>
      <c r="G181" s="479" t="s">
        <v>2709</v>
      </c>
      <c r="J181" s="246">
        <f>'Punten per wedstrijd'!K278</f>
        <v>602.29999999999995</v>
      </c>
      <c r="K181" s="56">
        <v>2</v>
      </c>
      <c r="M181" s="479" t="s">
        <v>2216</v>
      </c>
      <c r="P181" s="246">
        <f>'Punten per wedstrijd'!R44</f>
        <v>0</v>
      </c>
      <c r="Q181" s="56">
        <v>0</v>
      </c>
      <c r="S181" s="479" t="s">
        <v>1337</v>
      </c>
      <c r="V181" s="246">
        <f>'Punten per wedstrijd'!R8</f>
        <v>106.5</v>
      </c>
      <c r="W181" s="56">
        <v>0</v>
      </c>
      <c r="Y181" s="516" t="s">
        <v>145</v>
      </c>
      <c r="Z181" s="524" t="s">
        <v>4014</v>
      </c>
      <c r="AD181" s="523">
        <f>$AR$379</f>
        <v>41</v>
      </c>
      <c r="AE181" s="577">
        <f>$E$379</f>
        <v>8438.2999999999993</v>
      </c>
      <c r="AH181" s="479" t="s">
        <v>2325</v>
      </c>
      <c r="AK181" s="479" t="s">
        <v>2216</v>
      </c>
      <c r="AN181" s="479" t="s">
        <v>1346</v>
      </c>
      <c r="AQ181" s="479" t="s">
        <v>1668</v>
      </c>
      <c r="AV181" s="517" t="s">
        <v>2216</v>
      </c>
      <c r="AY181" s="28">
        <v>265.5</v>
      </c>
      <c r="AZ181" s="56">
        <v>3</v>
      </c>
      <c r="BB181" s="517" t="s">
        <v>180</v>
      </c>
      <c r="BE181" s="28">
        <v>461.5</v>
      </c>
      <c r="BF181" s="56">
        <v>1</v>
      </c>
      <c r="BH181" s="517" t="s">
        <v>2209</v>
      </c>
      <c r="BK181" s="246">
        <v>150.4</v>
      </c>
      <c r="BL181" s="56">
        <v>3</v>
      </c>
      <c r="BN181" s="517" t="s">
        <v>1664</v>
      </c>
      <c r="BQ181" s="246">
        <v>127.19999999999999</v>
      </c>
      <c r="BR181" s="56">
        <v>3</v>
      </c>
      <c r="BT181" s="517" t="s">
        <v>1690</v>
      </c>
      <c r="BW181" s="246">
        <v>614.9</v>
      </c>
      <c r="BX181" s="56">
        <v>2</v>
      </c>
      <c r="BZ181" s="517" t="s">
        <v>2197</v>
      </c>
      <c r="CC181" s="246">
        <v>86.399999999999991</v>
      </c>
      <c r="CD181" s="56">
        <v>2</v>
      </c>
      <c r="CF181" s="517" t="s">
        <v>2325</v>
      </c>
      <c r="CI181" s="246">
        <v>19.5</v>
      </c>
      <c r="CJ181" s="56">
        <v>3</v>
      </c>
      <c r="CL181" s="517" t="s">
        <v>687</v>
      </c>
      <c r="CO181" s="246">
        <v>248.5</v>
      </c>
      <c r="CP181" s="56">
        <v>1</v>
      </c>
      <c r="CR181" s="517" t="s">
        <v>704</v>
      </c>
      <c r="CU181" s="246">
        <v>126.4</v>
      </c>
      <c r="CV181" s="56">
        <v>3</v>
      </c>
      <c r="CX181" s="517" t="s">
        <v>2202</v>
      </c>
      <c r="DA181" s="246">
        <v>236</v>
      </c>
      <c r="DB181" s="56">
        <v>1</v>
      </c>
      <c r="DD181" s="517" t="s">
        <v>3641</v>
      </c>
      <c r="DG181" s="246">
        <v>358.20000000000005</v>
      </c>
      <c r="DH181" s="56">
        <v>2</v>
      </c>
      <c r="DJ181" s="517" t="s">
        <v>3641</v>
      </c>
      <c r="DM181" s="246">
        <v>290.5</v>
      </c>
      <c r="DN181" s="56">
        <v>0</v>
      </c>
      <c r="DP181" s="517" t="s">
        <v>2725</v>
      </c>
      <c r="DS181" s="246">
        <v>28.9</v>
      </c>
      <c r="DT181" s="56">
        <v>0</v>
      </c>
      <c r="DV181" s="517" t="s">
        <v>2209</v>
      </c>
      <c r="DW181"/>
      <c r="DY181" s="246">
        <v>20.3</v>
      </c>
      <c r="DZ181" s="56">
        <v>1</v>
      </c>
      <c r="EB181" s="517" t="s">
        <v>2197</v>
      </c>
      <c r="EE181" s="246">
        <v>605.75</v>
      </c>
      <c r="EF181" s="56">
        <v>2</v>
      </c>
      <c r="EH181" s="517" t="s">
        <v>180</v>
      </c>
      <c r="EK181" s="246">
        <v>575.40000000000009</v>
      </c>
      <c r="EL181" s="56">
        <v>0</v>
      </c>
      <c r="EN181" s="517" t="s">
        <v>1664</v>
      </c>
      <c r="EQ181" s="246">
        <v>145.5</v>
      </c>
      <c r="ER181" s="56">
        <v>2</v>
      </c>
      <c r="ET181" s="517" t="s">
        <v>2709</v>
      </c>
      <c r="EW181" s="246">
        <v>227</v>
      </c>
      <c r="EX181" s="56">
        <v>3</v>
      </c>
      <c r="EZ181" s="517" t="s">
        <v>2193</v>
      </c>
      <c r="FC181" s="246">
        <v>70</v>
      </c>
      <c r="FD181" s="56">
        <v>0</v>
      </c>
      <c r="FF181" s="517" t="s">
        <v>2201</v>
      </c>
      <c r="FG181" s="588"/>
      <c r="FH181" s="588"/>
      <c r="FI181" s="246">
        <v>371.7</v>
      </c>
      <c r="FJ181" s="56">
        <v>3</v>
      </c>
      <c r="FK181" s="588"/>
      <c r="FL181" s="517" t="s">
        <v>33</v>
      </c>
      <c r="FM181" s="588"/>
      <c r="FN181" s="588"/>
      <c r="FO181" s="246">
        <v>451.1</v>
      </c>
      <c r="FP181" s="56">
        <v>0</v>
      </c>
      <c r="FQ181" s="588"/>
      <c r="FR181" s="517" t="s">
        <v>3655</v>
      </c>
      <c r="FS181" s="588"/>
      <c r="FT181" s="588"/>
      <c r="FU181" s="246">
        <v>365.9</v>
      </c>
      <c r="FV181" s="56">
        <v>1</v>
      </c>
      <c r="FW181" s="588"/>
      <c r="FX181" s="517" t="s">
        <v>704</v>
      </c>
      <c r="FY181" s="588"/>
      <c r="FZ181" s="588"/>
      <c r="GA181" s="246">
        <v>498.5</v>
      </c>
      <c r="GB181" s="56">
        <v>2</v>
      </c>
      <c r="GC181" s="588"/>
      <c r="GD181" s="517" t="s">
        <v>2709</v>
      </c>
      <c r="GE181" s="588"/>
      <c r="GF181" s="588"/>
      <c r="GG181" s="246">
        <v>152.9</v>
      </c>
      <c r="GH181" s="56">
        <v>2</v>
      </c>
      <c r="GI181" s="588"/>
      <c r="GJ181" s="517" t="s">
        <v>1668</v>
      </c>
      <c r="GK181" s="588"/>
      <c r="GL181" s="588"/>
      <c r="GM181" s="246">
        <v>445</v>
      </c>
      <c r="GN181" s="56">
        <v>1</v>
      </c>
      <c r="GO181" s="588"/>
      <c r="GP181" s="517" t="s">
        <v>33</v>
      </c>
      <c r="GQ181" s="588"/>
      <c r="GR181" s="588"/>
      <c r="GS181" s="246">
        <v>599.29999999999995</v>
      </c>
      <c r="GT181" s="56">
        <v>2</v>
      </c>
      <c r="GU181" s="588"/>
      <c r="GV181" s="517" t="s">
        <v>2712</v>
      </c>
      <c r="GW181" s="588"/>
      <c r="GX181" s="588"/>
      <c r="GY181" s="246">
        <v>457.9</v>
      </c>
      <c r="GZ181" s="56">
        <v>2</v>
      </c>
    </row>
    <row r="182" spans="1:226" ht="16.5">
      <c r="A182" s="479" t="s">
        <v>2201</v>
      </c>
      <c r="D182" s="246">
        <f>'Punten per wedstrijd'!K190</f>
        <v>635.80000000000007</v>
      </c>
      <c r="E182" s="56">
        <v>3</v>
      </c>
      <c r="G182" s="479" t="s">
        <v>2209</v>
      </c>
      <c r="J182" s="246">
        <f>'Punten per wedstrijd'!K217</f>
        <v>516.79999999999995</v>
      </c>
      <c r="K182" s="56">
        <v>1</v>
      </c>
      <c r="M182" s="479" t="s">
        <v>675</v>
      </c>
      <c r="P182" s="246">
        <f>'Punten per wedstrijd'!R18</f>
        <v>189.9</v>
      </c>
      <c r="Q182" s="56">
        <v>3</v>
      </c>
      <c r="S182" s="479" t="s">
        <v>687</v>
      </c>
      <c r="V182" s="246">
        <f>'Punten per wedstrijd'!R38</f>
        <v>187.5</v>
      </c>
      <c r="W182" s="56">
        <v>3</v>
      </c>
      <c r="Y182" s="516" t="s">
        <v>146</v>
      </c>
      <c r="Z182" s="524" t="s">
        <v>4046</v>
      </c>
      <c r="AD182" s="523">
        <f>$AR$424</f>
        <v>40</v>
      </c>
      <c r="AE182" s="577">
        <f>$E$424</f>
        <v>8024.6000000000013</v>
      </c>
      <c r="AH182" s="479" t="s">
        <v>2193</v>
      </c>
      <c r="AK182" s="479" t="s">
        <v>3641</v>
      </c>
      <c r="AN182" s="479" t="s">
        <v>1337</v>
      </c>
      <c r="AQ182" s="479" t="s">
        <v>1671</v>
      </c>
      <c r="AV182" s="517" t="s">
        <v>2725</v>
      </c>
      <c r="AY182" s="28">
        <v>169.70000000000002</v>
      </c>
      <c r="AZ182" s="56">
        <v>0</v>
      </c>
      <c r="BB182" s="517" t="s">
        <v>687</v>
      </c>
      <c r="BE182" s="28">
        <v>486.34999999999997</v>
      </c>
      <c r="BF182" s="56">
        <v>2</v>
      </c>
      <c r="BH182" s="517" t="s">
        <v>3645</v>
      </c>
      <c r="BK182" s="246">
        <v>97</v>
      </c>
      <c r="BL182" s="56">
        <v>0</v>
      </c>
      <c r="BN182" s="517" t="s">
        <v>2724</v>
      </c>
      <c r="BQ182" s="246">
        <v>89</v>
      </c>
      <c r="BR182" s="56">
        <v>0</v>
      </c>
      <c r="BT182" s="517" t="s">
        <v>3641</v>
      </c>
      <c r="BW182" s="246">
        <v>510.1</v>
      </c>
      <c r="BX182" s="56">
        <v>1</v>
      </c>
      <c r="BZ182" s="517" t="s">
        <v>2193</v>
      </c>
      <c r="CC182" s="246">
        <v>69.699999999999989</v>
      </c>
      <c r="CD182" s="56">
        <v>1</v>
      </c>
      <c r="CF182" s="517" t="s">
        <v>2209</v>
      </c>
      <c r="CI182" s="246">
        <v>0</v>
      </c>
      <c r="CJ182" s="56">
        <v>0</v>
      </c>
      <c r="CL182" s="517" t="s">
        <v>3655</v>
      </c>
      <c r="CO182" s="246">
        <v>262</v>
      </c>
      <c r="CP182" s="56">
        <v>2</v>
      </c>
      <c r="CR182" s="517" t="s">
        <v>2201</v>
      </c>
      <c r="CU182" s="246">
        <v>58.900000000000006</v>
      </c>
      <c r="CV182" s="56">
        <v>0</v>
      </c>
      <c r="CX182" s="517" t="s">
        <v>1337</v>
      </c>
      <c r="DA182" s="246">
        <v>260.7</v>
      </c>
      <c r="DB182" s="56">
        <v>2</v>
      </c>
      <c r="DD182" s="517" t="s">
        <v>3639</v>
      </c>
      <c r="DG182" s="246">
        <v>312.20000000000005</v>
      </c>
      <c r="DH182" s="56">
        <v>1</v>
      </c>
      <c r="DJ182" s="517" t="s">
        <v>1671</v>
      </c>
      <c r="DM182" s="246">
        <v>632.20000000000005</v>
      </c>
      <c r="DN182" s="56">
        <v>3</v>
      </c>
      <c r="DP182" s="517" t="s">
        <v>3645</v>
      </c>
      <c r="DS182" s="246">
        <v>44.699999999999996</v>
      </c>
      <c r="DT182" s="56">
        <v>3</v>
      </c>
      <c r="DV182" s="517" t="s">
        <v>2220</v>
      </c>
      <c r="DW182"/>
      <c r="DY182" s="246">
        <v>22.5</v>
      </c>
      <c r="DZ182" s="56">
        <v>2</v>
      </c>
      <c r="EB182" s="517" t="s">
        <v>2216</v>
      </c>
      <c r="EE182" s="246">
        <v>576.4</v>
      </c>
      <c r="EF182" s="56">
        <v>1</v>
      </c>
      <c r="EH182" s="517" t="s">
        <v>704</v>
      </c>
      <c r="EK182" s="246">
        <v>952.99999999999989</v>
      </c>
      <c r="EL182" s="56">
        <v>3</v>
      </c>
      <c r="EN182" s="517" t="s">
        <v>2728</v>
      </c>
      <c r="EQ182" s="246">
        <v>120</v>
      </c>
      <c r="ER182" s="56">
        <v>1</v>
      </c>
      <c r="ET182" s="517" t="s">
        <v>2193</v>
      </c>
      <c r="EW182" s="246">
        <v>19.899999999999999</v>
      </c>
      <c r="EX182" s="56">
        <v>0</v>
      </c>
      <c r="EZ182" s="517" t="s">
        <v>2733</v>
      </c>
      <c r="FC182" s="246">
        <v>334.8</v>
      </c>
      <c r="FD182" s="56">
        <v>3</v>
      </c>
      <c r="FF182" s="517" t="s">
        <v>1664</v>
      </c>
      <c r="FG182" s="588"/>
      <c r="FH182" s="588"/>
      <c r="FI182" s="246">
        <v>232.5</v>
      </c>
      <c r="FJ182" s="56">
        <v>0</v>
      </c>
      <c r="FK182" s="588"/>
      <c r="FL182" s="517" t="s">
        <v>3639</v>
      </c>
      <c r="FM182" s="588"/>
      <c r="FN182" s="588"/>
      <c r="FO182" s="246">
        <v>634</v>
      </c>
      <c r="FP182" s="56">
        <v>3</v>
      </c>
      <c r="FQ182" s="588"/>
      <c r="FR182" s="517" t="s">
        <v>704</v>
      </c>
      <c r="FS182" s="588"/>
      <c r="FT182" s="588"/>
      <c r="FU182" s="246">
        <v>454.2</v>
      </c>
      <c r="FV182" s="56">
        <v>2</v>
      </c>
      <c r="FW182" s="588"/>
      <c r="FX182" s="517" t="s">
        <v>2325</v>
      </c>
      <c r="FY182" s="588"/>
      <c r="FZ182" s="588"/>
      <c r="GA182" s="246">
        <v>445.9</v>
      </c>
      <c r="GB182" s="56">
        <v>1</v>
      </c>
      <c r="GC182" s="588"/>
      <c r="GD182" s="517" t="s">
        <v>2712</v>
      </c>
      <c r="GE182" s="588"/>
      <c r="GF182" s="588"/>
      <c r="GG182" s="246">
        <v>135.60000000000002</v>
      </c>
      <c r="GH182" s="56">
        <v>1</v>
      </c>
      <c r="GI182" s="588"/>
      <c r="GJ182" s="517" t="s">
        <v>675</v>
      </c>
      <c r="GK182" s="588"/>
      <c r="GL182" s="588"/>
      <c r="GM182" s="246">
        <v>506.20000000000005</v>
      </c>
      <c r="GN182" s="56">
        <v>2</v>
      </c>
      <c r="GO182" s="588"/>
      <c r="GP182" s="517" t="s">
        <v>1337</v>
      </c>
      <c r="GQ182" s="588"/>
      <c r="GR182" s="588"/>
      <c r="GS182" s="246">
        <v>543.6</v>
      </c>
      <c r="GT182" s="56">
        <v>1</v>
      </c>
      <c r="GU182" s="588"/>
      <c r="GV182" s="517" t="s">
        <v>1690</v>
      </c>
      <c r="GW182" s="588"/>
      <c r="GX182" s="588"/>
      <c r="GY182" s="246">
        <v>384.7</v>
      </c>
      <c r="GZ182" s="56">
        <v>1</v>
      </c>
    </row>
    <row r="183" spans="1:226" ht="16.5">
      <c r="A183" s="479"/>
      <c r="D183" s="246"/>
      <c r="E183" s="56"/>
      <c r="M183" s="479"/>
      <c r="P183" s="246"/>
      <c r="Q183" s="56"/>
      <c r="V183" s="246"/>
      <c r="W183" s="56"/>
      <c r="Y183" s="516" t="s">
        <v>147</v>
      </c>
      <c r="Z183" s="524" t="s">
        <v>3016</v>
      </c>
      <c r="AD183" s="523">
        <f>$AR$398</f>
        <v>39</v>
      </c>
      <c r="AE183" s="577">
        <f>$E$398</f>
        <v>8694.0499999999993</v>
      </c>
      <c r="AH183" s="479"/>
      <c r="AK183" s="479"/>
      <c r="AN183" s="479"/>
      <c r="AQ183" s="479"/>
      <c r="AV183" s="517"/>
      <c r="AY183" s="28"/>
      <c r="AZ183" s="56"/>
      <c r="BB183" s="517"/>
      <c r="BE183" s="28"/>
      <c r="BF183" s="56"/>
      <c r="BH183" s="517"/>
      <c r="BK183" s="246"/>
      <c r="BL183" s="56"/>
      <c r="BN183" s="517"/>
      <c r="BQ183" s="246"/>
      <c r="BR183" s="56"/>
      <c r="BT183" s="517"/>
      <c r="BW183" s="246"/>
      <c r="BX183" s="56"/>
      <c r="BZ183" s="517"/>
      <c r="CC183" s="246"/>
      <c r="CD183" s="56"/>
      <c r="CF183" s="517"/>
      <c r="CI183" s="246"/>
      <c r="CJ183" s="56"/>
      <c r="CL183" s="517"/>
      <c r="CO183" s="246"/>
      <c r="CP183" s="56"/>
      <c r="CR183" s="517"/>
      <c r="CU183" s="246"/>
      <c r="CV183" s="56"/>
      <c r="CX183" s="517"/>
      <c r="DA183" s="246"/>
      <c r="DB183" s="56"/>
      <c r="DD183" s="517"/>
      <c r="DG183" s="246"/>
      <c r="DH183" s="56"/>
      <c r="DJ183" s="517"/>
      <c r="DM183" s="246"/>
      <c r="DN183" s="56"/>
      <c r="DP183" s="517"/>
      <c r="DS183" s="246"/>
      <c r="DT183" s="56"/>
      <c r="DV183" s="517"/>
      <c r="DW183"/>
      <c r="DY183" s="246"/>
      <c r="DZ183" s="56"/>
      <c r="EB183" s="517"/>
      <c r="EE183" s="246"/>
      <c r="EF183" s="56"/>
      <c r="EH183" s="517"/>
      <c r="EK183" s="246"/>
      <c r="EL183" s="56"/>
      <c r="EN183" s="517"/>
      <c r="EQ183" s="246"/>
      <c r="ER183" s="56"/>
      <c r="ET183" s="517"/>
      <c r="EW183" s="246"/>
      <c r="EX183" s="56"/>
      <c r="EZ183" s="517"/>
      <c r="FC183" s="246"/>
      <c r="FD183" s="56"/>
      <c r="FF183" s="517"/>
      <c r="FG183" s="588"/>
      <c r="FH183" s="588"/>
      <c r="FI183" s="246"/>
      <c r="FJ183" s="56"/>
      <c r="FK183" s="588"/>
      <c r="FL183" s="517"/>
      <c r="FM183" s="588"/>
      <c r="FN183" s="588"/>
      <c r="FO183" s="246"/>
      <c r="FP183" s="56"/>
      <c r="FQ183" s="588"/>
      <c r="FR183" s="517"/>
      <c r="FS183" s="588"/>
      <c r="FT183" s="588"/>
      <c r="FU183" s="246"/>
      <c r="FV183" s="56"/>
      <c r="FW183" s="588"/>
      <c r="FX183" s="517"/>
      <c r="FY183" s="588"/>
      <c r="FZ183" s="588"/>
      <c r="GA183" s="246"/>
      <c r="GB183" s="56"/>
      <c r="GC183" s="588"/>
      <c r="GD183" s="517"/>
      <c r="GE183" s="588"/>
      <c r="GF183" s="588"/>
      <c r="GG183" s="246"/>
      <c r="GH183" s="56"/>
      <c r="GI183" s="588"/>
      <c r="GJ183" s="517"/>
      <c r="GK183" s="588"/>
      <c r="GL183" s="588"/>
      <c r="GM183" s="246"/>
      <c r="GN183" s="56"/>
      <c r="GO183" s="588"/>
      <c r="GP183" s="517"/>
      <c r="GQ183" s="588"/>
      <c r="GR183" s="588"/>
      <c r="GS183" s="246"/>
      <c r="GT183" s="56"/>
      <c r="GU183" s="588"/>
      <c r="GV183" s="517"/>
      <c r="GW183" s="588"/>
      <c r="GX183" s="588"/>
      <c r="GY183" s="246"/>
      <c r="GZ183" s="56"/>
      <c r="HQ183" s="246"/>
      <c r="HR183" s="56"/>
    </row>
    <row r="184" spans="1:226" ht="16.5">
      <c r="A184" s="479" t="s">
        <v>1690</v>
      </c>
      <c r="D184" s="246">
        <f>'Punten per wedstrijd'!K244</f>
        <v>401.1</v>
      </c>
      <c r="E184" s="56">
        <v>0</v>
      </c>
      <c r="M184" s="479" t="s">
        <v>2197</v>
      </c>
      <c r="P184" s="246">
        <f>'Punten per wedstrijd'!R31</f>
        <v>221.7</v>
      </c>
      <c r="Q184" s="56">
        <v>3</v>
      </c>
      <c r="V184" s="246"/>
      <c r="W184" s="56"/>
      <c r="Y184" s="516" t="s">
        <v>151</v>
      </c>
      <c r="Z184" s="524" t="s">
        <v>3008</v>
      </c>
      <c r="AD184" s="523">
        <f>$AR$371</f>
        <v>38</v>
      </c>
      <c r="AE184" s="577">
        <f>$E$371</f>
        <v>8179.6000000000013</v>
      </c>
      <c r="AH184" s="479" t="s">
        <v>1671</v>
      </c>
      <c r="AK184" s="479" t="s">
        <v>2728</v>
      </c>
      <c r="AN184" s="479" t="s">
        <v>700</v>
      </c>
      <c r="AQ184" s="479" t="s">
        <v>2201</v>
      </c>
      <c r="AV184" s="517" t="s">
        <v>2733</v>
      </c>
      <c r="AY184" s="28">
        <v>330.3</v>
      </c>
      <c r="AZ184" s="56">
        <v>3</v>
      </c>
      <c r="BB184" s="517" t="s">
        <v>3645</v>
      </c>
      <c r="BE184" s="28">
        <v>312.10000000000002</v>
      </c>
      <c r="BF184" s="56">
        <v>2</v>
      </c>
      <c r="BH184" s="517" t="s">
        <v>675</v>
      </c>
      <c r="BK184" s="246">
        <v>117.7</v>
      </c>
      <c r="BL184" s="56">
        <v>1</v>
      </c>
      <c r="BN184" s="517" t="s">
        <v>1668</v>
      </c>
      <c r="BQ184" s="246">
        <v>99.9</v>
      </c>
      <c r="BR184" s="56">
        <v>2</v>
      </c>
      <c r="BT184" s="517" t="s">
        <v>704</v>
      </c>
      <c r="BW184" s="246">
        <v>412</v>
      </c>
      <c r="BX184" s="56">
        <v>1</v>
      </c>
      <c r="BZ184" s="517" t="s">
        <v>2201</v>
      </c>
      <c r="CC184" s="246">
        <v>131.5</v>
      </c>
      <c r="CD184" s="56">
        <v>3</v>
      </c>
      <c r="CF184" s="517" t="s">
        <v>2724</v>
      </c>
      <c r="CI184" s="246">
        <v>53.600000000000009</v>
      </c>
      <c r="CJ184" s="56">
        <v>0</v>
      </c>
      <c r="CL184" s="517" t="s">
        <v>1351</v>
      </c>
      <c r="CO184" s="246">
        <v>268.5</v>
      </c>
      <c r="CP184" s="56">
        <v>1</v>
      </c>
      <c r="CR184" s="517" t="s">
        <v>2193</v>
      </c>
      <c r="CU184" s="246">
        <v>64.599999999999994</v>
      </c>
      <c r="CV184" s="56">
        <v>0</v>
      </c>
      <c r="CX184" s="517" t="s">
        <v>2216</v>
      </c>
      <c r="DA184" s="246">
        <v>391.2</v>
      </c>
      <c r="DB184" s="56">
        <v>1</v>
      </c>
      <c r="DD184" s="517" t="s">
        <v>1337</v>
      </c>
      <c r="DG184" s="246">
        <v>383.7</v>
      </c>
      <c r="DH184" s="56">
        <v>3</v>
      </c>
      <c r="DJ184" s="517" t="s">
        <v>2217</v>
      </c>
      <c r="DM184" s="246">
        <v>730.7</v>
      </c>
      <c r="DN184" s="56">
        <v>3</v>
      </c>
      <c r="DP184" s="517" t="s">
        <v>33</v>
      </c>
      <c r="DS184" s="246">
        <v>0</v>
      </c>
      <c r="DT184" s="56">
        <v>0</v>
      </c>
      <c r="DV184" s="517" t="s">
        <v>675</v>
      </c>
      <c r="DW184"/>
      <c r="DY184" s="246">
        <v>60</v>
      </c>
      <c r="DZ184" s="56">
        <v>3</v>
      </c>
      <c r="EB184" s="517" t="s">
        <v>2724</v>
      </c>
      <c r="EE184" s="246">
        <v>640.40000000000009</v>
      </c>
      <c r="EF184" s="56">
        <v>1</v>
      </c>
      <c r="EH184" s="517" t="s">
        <v>2202</v>
      </c>
      <c r="EK184" s="246">
        <v>583.79999999999995</v>
      </c>
      <c r="EL184" s="56">
        <v>2</v>
      </c>
      <c r="EN184" s="517" t="s">
        <v>700</v>
      </c>
      <c r="EQ184" s="246">
        <v>246.5</v>
      </c>
      <c r="ER184" s="56">
        <v>3</v>
      </c>
      <c r="ET184" s="517" t="s">
        <v>2209</v>
      </c>
      <c r="EW184" s="246">
        <v>431.1</v>
      </c>
      <c r="EX184" s="56">
        <v>3</v>
      </c>
      <c r="EZ184" s="517" t="s">
        <v>1337</v>
      </c>
      <c r="FC184" s="246">
        <v>136.5</v>
      </c>
      <c r="FD184" s="56">
        <v>0</v>
      </c>
      <c r="FF184" s="517" t="s">
        <v>2216</v>
      </c>
      <c r="FG184" s="588"/>
      <c r="FH184" s="588"/>
      <c r="FI184" s="246">
        <v>318</v>
      </c>
      <c r="FJ184" s="56">
        <v>0</v>
      </c>
      <c r="FK184" s="588"/>
      <c r="FL184" s="517" t="s">
        <v>1668</v>
      </c>
      <c r="FM184" s="588"/>
      <c r="FN184" s="588"/>
      <c r="FO184" s="246">
        <v>254</v>
      </c>
      <c r="FP184" s="56">
        <v>0</v>
      </c>
      <c r="FQ184" s="588"/>
      <c r="FR184" s="517" t="s">
        <v>2209</v>
      </c>
      <c r="FS184" s="588"/>
      <c r="FT184" s="588"/>
      <c r="FU184" s="246">
        <v>386.7</v>
      </c>
      <c r="FV184" s="56">
        <v>2</v>
      </c>
      <c r="FW184" s="588"/>
      <c r="FX184" s="517" t="s">
        <v>1337</v>
      </c>
      <c r="FY184" s="588"/>
      <c r="FZ184" s="588"/>
      <c r="GA184" s="246">
        <v>500</v>
      </c>
      <c r="GB184" s="56">
        <v>0</v>
      </c>
      <c r="GC184" s="588"/>
      <c r="GD184" s="517" t="s">
        <v>2325</v>
      </c>
      <c r="GE184" s="588"/>
      <c r="GF184" s="588"/>
      <c r="GG184" s="246">
        <v>145.4</v>
      </c>
      <c r="GH184" s="56">
        <v>3</v>
      </c>
      <c r="GI184" s="588"/>
      <c r="GJ184" s="517" t="s">
        <v>1664</v>
      </c>
      <c r="GK184" s="588"/>
      <c r="GL184" s="588"/>
      <c r="GM184" s="246">
        <v>587.80000000000007</v>
      </c>
      <c r="GN184" s="56">
        <v>3</v>
      </c>
      <c r="GO184" s="588"/>
      <c r="GP184" s="517" t="s">
        <v>3639</v>
      </c>
      <c r="GQ184" s="588"/>
      <c r="GR184" s="588"/>
      <c r="GS184" s="246">
        <v>651.59999999999991</v>
      </c>
      <c r="GT184" s="56">
        <v>2</v>
      </c>
      <c r="GU184" s="588"/>
      <c r="GV184" s="517" t="s">
        <v>2724</v>
      </c>
      <c r="GW184" s="588"/>
      <c r="GX184" s="588"/>
      <c r="GY184" s="246">
        <v>581.6</v>
      </c>
      <c r="GZ184" s="56">
        <v>3</v>
      </c>
      <c r="HQ184" s="246"/>
      <c r="HR184" s="56"/>
    </row>
    <row r="185" spans="1:226" ht="16.5">
      <c r="A185" s="479" t="s">
        <v>2217</v>
      </c>
      <c r="D185" s="246">
        <f>'Punten per wedstrijd'!K272</f>
        <v>505.09999999999997</v>
      </c>
      <c r="E185" s="56">
        <v>3</v>
      </c>
      <c r="M185" s="479" t="s">
        <v>1671</v>
      </c>
      <c r="P185" s="246">
        <f>'Punten per wedstrijd'!R129</f>
        <v>2.2000000000000002</v>
      </c>
      <c r="Q185" s="56">
        <v>0</v>
      </c>
      <c r="V185" s="246"/>
      <c r="W185" s="56"/>
      <c r="Y185" s="516" t="s">
        <v>157</v>
      </c>
      <c r="Z185" s="524" t="s">
        <v>4006</v>
      </c>
      <c r="AD185" s="523">
        <f>$AR$363</f>
        <v>37</v>
      </c>
      <c r="AE185" s="577">
        <f>$E$363</f>
        <v>8943.2000000000007</v>
      </c>
      <c r="AH185" s="479" t="s">
        <v>1351</v>
      </c>
      <c r="AK185" s="479" t="s">
        <v>180</v>
      </c>
      <c r="AN185" s="479" t="s">
        <v>3642</v>
      </c>
      <c r="AQ185" s="479" t="s">
        <v>3641</v>
      </c>
      <c r="AV185" s="517" t="s">
        <v>675</v>
      </c>
      <c r="AY185" s="28">
        <v>101.1</v>
      </c>
      <c r="AZ185" s="56">
        <v>0</v>
      </c>
      <c r="BB185" s="517" t="s">
        <v>2216</v>
      </c>
      <c r="BE185" s="28">
        <v>277.2</v>
      </c>
      <c r="BF185" s="56">
        <v>1</v>
      </c>
      <c r="BH185" s="517" t="s">
        <v>1690</v>
      </c>
      <c r="BK185" s="246">
        <v>122.3</v>
      </c>
      <c r="BL185" s="56">
        <v>2</v>
      </c>
      <c r="BN185" s="517" t="s">
        <v>33</v>
      </c>
      <c r="BQ185" s="246">
        <v>86.300000000000011</v>
      </c>
      <c r="BR185" s="56">
        <v>1</v>
      </c>
      <c r="BT185" s="517" t="s">
        <v>2217</v>
      </c>
      <c r="BW185" s="246">
        <v>492.65000000000003</v>
      </c>
      <c r="BX185" s="56">
        <v>2</v>
      </c>
      <c r="BZ185" s="517" t="s">
        <v>1671</v>
      </c>
      <c r="CC185" s="246">
        <v>21.6</v>
      </c>
      <c r="CD185" s="56">
        <v>0</v>
      </c>
      <c r="CF185" s="517" t="s">
        <v>2217</v>
      </c>
      <c r="CI185" s="246">
        <v>78.400000000000006</v>
      </c>
      <c r="CJ185" s="56">
        <v>3</v>
      </c>
      <c r="CL185" s="517" t="s">
        <v>2197</v>
      </c>
      <c r="CO185" s="246">
        <v>305.90000000000003</v>
      </c>
      <c r="CP185" s="56">
        <v>2</v>
      </c>
      <c r="CR185" s="517" t="s">
        <v>1664</v>
      </c>
      <c r="CU185" s="246">
        <v>149</v>
      </c>
      <c r="CV185" s="56">
        <v>3</v>
      </c>
      <c r="CX185" s="517" t="s">
        <v>700</v>
      </c>
      <c r="DA185" s="246">
        <v>431.5</v>
      </c>
      <c r="DB185" s="56">
        <v>2</v>
      </c>
      <c r="DD185" s="517" t="s">
        <v>11</v>
      </c>
      <c r="DG185" s="246">
        <v>271.10000000000002</v>
      </c>
      <c r="DH185" s="56">
        <v>0</v>
      </c>
      <c r="DJ185" s="517" t="s">
        <v>2193</v>
      </c>
      <c r="DM185" s="246">
        <v>550.80000000000007</v>
      </c>
      <c r="DN185" s="56">
        <v>0</v>
      </c>
      <c r="DP185" s="517" t="s">
        <v>2733</v>
      </c>
      <c r="DS185" s="246">
        <v>76.400000000000006</v>
      </c>
      <c r="DT185" s="56">
        <v>3</v>
      </c>
      <c r="DV185" s="517" t="s">
        <v>33</v>
      </c>
      <c r="DW185"/>
      <c r="DY185" s="246">
        <v>21</v>
      </c>
      <c r="DZ185" s="56">
        <v>0</v>
      </c>
      <c r="EB185" s="517" t="s">
        <v>675</v>
      </c>
      <c r="EE185" s="246">
        <v>674</v>
      </c>
      <c r="EF185" s="56">
        <v>2</v>
      </c>
      <c r="EH185" s="517" t="s">
        <v>2325</v>
      </c>
      <c r="EK185" s="246">
        <v>522.80000000000007</v>
      </c>
      <c r="EL185" s="56">
        <v>1</v>
      </c>
      <c r="EN185" s="517" t="s">
        <v>1690</v>
      </c>
      <c r="EQ185" s="246">
        <v>23.400000000000002</v>
      </c>
      <c r="ER185" s="56">
        <v>0</v>
      </c>
      <c r="ET185" s="517" t="s">
        <v>11</v>
      </c>
      <c r="EW185" s="246">
        <v>29.6</v>
      </c>
      <c r="EX185" s="56">
        <v>0</v>
      </c>
      <c r="EZ185" s="517" t="s">
        <v>2217</v>
      </c>
      <c r="FC185" s="246">
        <v>321.40000000000003</v>
      </c>
      <c r="FD185" s="56">
        <v>3</v>
      </c>
      <c r="FF185" s="517" t="s">
        <v>2712</v>
      </c>
      <c r="FG185" s="588"/>
      <c r="FH185" s="588"/>
      <c r="FI185" s="246">
        <v>451.1</v>
      </c>
      <c r="FJ185" s="56">
        <v>3</v>
      </c>
      <c r="FK185" s="588"/>
      <c r="FL185" s="517" t="s">
        <v>2201</v>
      </c>
      <c r="FM185" s="588"/>
      <c r="FN185" s="588"/>
      <c r="FO185" s="246">
        <v>456.5</v>
      </c>
      <c r="FP185" s="56">
        <v>3</v>
      </c>
      <c r="FQ185" s="588"/>
      <c r="FR185" s="517" t="s">
        <v>2217</v>
      </c>
      <c r="FS185" s="588"/>
      <c r="FT185" s="588"/>
      <c r="FU185" s="246">
        <v>331.2</v>
      </c>
      <c r="FV185" s="56">
        <v>1</v>
      </c>
      <c r="FW185" s="588"/>
      <c r="FX185" s="517" t="s">
        <v>2216</v>
      </c>
      <c r="FY185" s="588"/>
      <c r="FZ185" s="588"/>
      <c r="GA185" s="246">
        <v>700.7</v>
      </c>
      <c r="GB185" s="56">
        <v>3</v>
      </c>
      <c r="GC185" s="588"/>
      <c r="GD185" s="517" t="s">
        <v>33</v>
      </c>
      <c r="GE185" s="588"/>
      <c r="GF185" s="588"/>
      <c r="GG185" s="246">
        <v>92.5</v>
      </c>
      <c r="GH185" s="56">
        <v>0</v>
      </c>
      <c r="GI185" s="588"/>
      <c r="GJ185" s="517" t="s">
        <v>1690</v>
      </c>
      <c r="GK185" s="588"/>
      <c r="GL185" s="588"/>
      <c r="GM185" s="246">
        <v>383.7</v>
      </c>
      <c r="GN185" s="56">
        <v>0</v>
      </c>
      <c r="GO185" s="588"/>
      <c r="GP185" s="517" t="s">
        <v>2220</v>
      </c>
      <c r="GQ185" s="588"/>
      <c r="GR185" s="588"/>
      <c r="GS185" s="246">
        <v>593.1</v>
      </c>
      <c r="GT185" s="56">
        <v>1</v>
      </c>
      <c r="GU185" s="588"/>
      <c r="GV185" s="517" t="s">
        <v>33</v>
      </c>
      <c r="GW185" s="588"/>
      <c r="GX185" s="588"/>
      <c r="GY185" s="246">
        <v>423.99999999999994</v>
      </c>
      <c r="GZ185" s="56">
        <v>0</v>
      </c>
      <c r="HQ185" s="246"/>
      <c r="HR185" s="56"/>
    </row>
    <row r="186" spans="1:226" ht="16.5">
      <c r="A186" s="479"/>
      <c r="M186" s="479"/>
      <c r="Y186" s="516" t="s">
        <v>159</v>
      </c>
      <c r="Z186" s="574" t="s">
        <v>4005</v>
      </c>
      <c r="AD186" s="523">
        <f>$AR$361</f>
        <v>36</v>
      </c>
      <c r="AE186" s="577">
        <f>$E$361</f>
        <v>9138.2000000000025</v>
      </c>
      <c r="AH186" s="479"/>
      <c r="AK186" s="479"/>
      <c r="AN186" s="479"/>
      <c r="AQ186" s="479"/>
      <c r="AV186" s="517"/>
      <c r="AY186" s="28"/>
      <c r="AZ186" s="56"/>
      <c r="DW186"/>
      <c r="FF186" s="588"/>
      <c r="FG186" s="588"/>
      <c r="FH186" s="588"/>
      <c r="FI186" s="588"/>
      <c r="FJ186" s="588"/>
      <c r="FK186" s="588"/>
      <c r="FL186" s="588"/>
      <c r="FM186" s="588"/>
      <c r="FN186" s="588"/>
      <c r="FO186" s="588"/>
      <c r="FP186" s="588"/>
      <c r="FQ186" s="588"/>
      <c r="FR186" s="588"/>
      <c r="FS186" s="588"/>
      <c r="FT186" s="588"/>
      <c r="FU186" s="588"/>
      <c r="FV186" s="588"/>
      <c r="FW186" s="588"/>
      <c r="FX186" s="588"/>
      <c r="FY186" s="588"/>
      <c r="FZ186" s="588"/>
      <c r="GA186" s="588"/>
      <c r="GB186" s="588"/>
      <c r="GC186" s="588"/>
      <c r="GD186" s="588"/>
      <c r="GE186" s="588"/>
      <c r="GF186" s="588"/>
      <c r="GG186" s="588"/>
      <c r="GH186" s="588"/>
      <c r="GI186" s="588"/>
      <c r="GJ186" s="588"/>
      <c r="GK186" s="588"/>
      <c r="GL186" s="588"/>
      <c r="GM186" s="588"/>
      <c r="GN186" s="588"/>
      <c r="GO186" s="588"/>
      <c r="GP186" s="588"/>
      <c r="GQ186" s="588"/>
      <c r="GR186" s="588"/>
      <c r="GS186" s="588"/>
      <c r="GT186" s="588"/>
      <c r="GU186" s="588"/>
      <c r="GV186" s="588"/>
      <c r="GW186" s="588"/>
      <c r="GX186" s="588"/>
      <c r="GY186" s="588"/>
      <c r="GZ186" s="588"/>
    </row>
    <row r="187" spans="1:226" ht="16.5">
      <c r="D187" s="244"/>
      <c r="E187" s="505"/>
      <c r="Y187" s="516" t="s">
        <v>160</v>
      </c>
      <c r="Z187" s="574" t="s">
        <v>3999</v>
      </c>
      <c r="AD187" s="523">
        <f>$AR$352</f>
        <v>36</v>
      </c>
      <c r="AE187" s="577">
        <f>$E$352</f>
        <v>7488.5</v>
      </c>
      <c r="AH187" s="479" t="s">
        <v>3645</v>
      </c>
      <c r="AK187" s="479" t="s">
        <v>1351</v>
      </c>
      <c r="AN187" s="479" t="s">
        <v>2325</v>
      </c>
      <c r="AQ187" s="479" t="s">
        <v>2709</v>
      </c>
      <c r="AV187" s="517" t="s">
        <v>1337</v>
      </c>
      <c r="AY187" s="28">
        <v>403.4</v>
      </c>
      <c r="AZ187" s="56">
        <v>3</v>
      </c>
      <c r="BB187" s="517" t="s">
        <v>2725</v>
      </c>
      <c r="BE187" s="28">
        <v>306.5</v>
      </c>
      <c r="BF187" s="56">
        <v>3</v>
      </c>
      <c r="BH187" s="517" t="s">
        <v>2709</v>
      </c>
      <c r="BK187" s="246">
        <v>64.399999999999991</v>
      </c>
      <c r="BL187" s="56">
        <v>1</v>
      </c>
      <c r="BN187" s="517" t="s">
        <v>2217</v>
      </c>
      <c r="BQ187" s="246">
        <v>78.499999999999986</v>
      </c>
      <c r="BR187" s="56">
        <v>2</v>
      </c>
      <c r="BT187" s="517" t="s">
        <v>2733</v>
      </c>
      <c r="BW187" s="246">
        <v>595.4</v>
      </c>
      <c r="BX187" s="56">
        <v>1</v>
      </c>
      <c r="BZ187" s="517" t="s">
        <v>1351</v>
      </c>
      <c r="CC187" s="246">
        <v>241.39999999999995</v>
      </c>
      <c r="CD187" s="56">
        <v>3</v>
      </c>
      <c r="CF187" s="517" t="s">
        <v>3641</v>
      </c>
      <c r="CI187" s="246">
        <v>49.7</v>
      </c>
      <c r="CJ187" s="56">
        <v>0</v>
      </c>
      <c r="CL187" s="517" t="s">
        <v>2201</v>
      </c>
      <c r="CO187" s="246">
        <v>292</v>
      </c>
      <c r="CP187" s="56">
        <v>2</v>
      </c>
      <c r="CR187" s="517" t="s">
        <v>3641</v>
      </c>
      <c r="CU187" s="246">
        <v>128.30000000000001</v>
      </c>
      <c r="CV187" s="56">
        <v>1</v>
      </c>
      <c r="CX187" s="517" t="s">
        <v>1664</v>
      </c>
      <c r="DA187" s="246">
        <v>453.3</v>
      </c>
      <c r="DB187" s="56">
        <v>2</v>
      </c>
      <c r="DD187" s="517" t="s">
        <v>180</v>
      </c>
      <c r="DG187" s="246">
        <v>779.19999999999993</v>
      </c>
      <c r="DH187" s="56">
        <v>3</v>
      </c>
      <c r="DJ187" s="517" t="s">
        <v>3639</v>
      </c>
      <c r="DM187" s="246">
        <v>806.4</v>
      </c>
      <c r="DN187" s="56">
        <v>3</v>
      </c>
      <c r="DP187" s="517" t="s">
        <v>3642</v>
      </c>
      <c r="DS187" s="246">
        <v>60</v>
      </c>
      <c r="DT187" s="56">
        <v>3</v>
      </c>
      <c r="DV187" s="517" t="s">
        <v>1668</v>
      </c>
      <c r="DW187"/>
      <c r="DY187" s="246">
        <v>73.5</v>
      </c>
      <c r="DZ187" s="56">
        <v>3</v>
      </c>
      <c r="EB187" s="517" t="s">
        <v>704</v>
      </c>
      <c r="EE187" s="246">
        <v>422.2</v>
      </c>
      <c r="EF187" s="56">
        <v>2</v>
      </c>
      <c r="EH187" s="517" t="s">
        <v>687</v>
      </c>
      <c r="EK187" s="246">
        <v>812.5</v>
      </c>
      <c r="EL187" s="56">
        <v>3</v>
      </c>
      <c r="EN187" s="517" t="s">
        <v>33</v>
      </c>
      <c r="EQ187" s="246">
        <v>120</v>
      </c>
      <c r="ER187" s="56">
        <v>3</v>
      </c>
      <c r="ET187" s="517" t="s">
        <v>1671</v>
      </c>
      <c r="EW187" s="246">
        <v>208.1</v>
      </c>
      <c r="EX187" s="56">
        <v>0</v>
      </c>
      <c r="EZ187" s="517" t="s">
        <v>3642</v>
      </c>
      <c r="FC187" s="246">
        <v>148.30000000000001</v>
      </c>
      <c r="FD187" s="56">
        <v>3</v>
      </c>
      <c r="FF187" s="517" t="s">
        <v>2725</v>
      </c>
      <c r="FG187" s="588"/>
      <c r="FH187" s="588"/>
      <c r="FI187" s="246">
        <v>347.5</v>
      </c>
      <c r="FJ187" s="56">
        <v>0</v>
      </c>
      <c r="FK187" s="588"/>
      <c r="FL187" s="517" t="s">
        <v>1346</v>
      </c>
      <c r="FM187" s="588"/>
      <c r="FN187" s="588"/>
      <c r="FO187" s="246">
        <v>298.8</v>
      </c>
      <c r="FP187" s="56">
        <v>0</v>
      </c>
      <c r="FQ187" s="588"/>
      <c r="FR187" s="517" t="s">
        <v>2201</v>
      </c>
      <c r="FS187" s="588"/>
      <c r="FT187" s="588"/>
      <c r="FU187" s="246">
        <v>15.3</v>
      </c>
      <c r="FV187" s="56">
        <v>0</v>
      </c>
      <c r="FW187" s="588"/>
      <c r="FX187" s="517" t="s">
        <v>2712</v>
      </c>
      <c r="FY187" s="588"/>
      <c r="FZ187" s="588"/>
      <c r="GA187" s="246">
        <v>542.4</v>
      </c>
      <c r="GB187" s="56">
        <v>1</v>
      </c>
      <c r="GC187" s="588"/>
      <c r="GD187" s="517" t="s">
        <v>1690</v>
      </c>
      <c r="GE187" s="588"/>
      <c r="GF187" s="588"/>
      <c r="GG187" s="246">
        <v>66.8</v>
      </c>
      <c r="GH187" s="56">
        <v>1</v>
      </c>
      <c r="GI187" s="588"/>
      <c r="GJ187" s="517" t="s">
        <v>2728</v>
      </c>
      <c r="GK187" s="588"/>
      <c r="GL187" s="588"/>
      <c r="GM187" s="246">
        <v>534.1</v>
      </c>
      <c r="GN187" s="56">
        <v>3</v>
      </c>
      <c r="GO187" s="588"/>
      <c r="GP187" s="517" t="s">
        <v>180</v>
      </c>
      <c r="GQ187" s="588"/>
      <c r="GR187" s="588"/>
      <c r="GS187" s="246">
        <v>732.8</v>
      </c>
      <c r="GT187" s="56">
        <v>3</v>
      </c>
      <c r="GU187" s="588"/>
      <c r="GV187" s="517" t="s">
        <v>2197</v>
      </c>
      <c r="GW187" s="588"/>
      <c r="GX187" s="588"/>
      <c r="GY187" s="246">
        <v>311.60000000000002</v>
      </c>
      <c r="GZ187" s="56">
        <v>1</v>
      </c>
    </row>
    <row r="188" spans="1:226" ht="16.5">
      <c r="D188" s="244"/>
      <c r="E188" s="505"/>
      <c r="Y188" s="516" t="s">
        <v>161</v>
      </c>
      <c r="Z188" s="574" t="s">
        <v>2263</v>
      </c>
      <c r="AD188" s="523">
        <f>$AR$359</f>
        <v>35</v>
      </c>
      <c r="AE188" s="577">
        <f>$E$359</f>
        <v>8891.3999999999978</v>
      </c>
      <c r="AH188" s="479" t="s">
        <v>1664</v>
      </c>
      <c r="AK188" s="479" t="s">
        <v>3655</v>
      </c>
      <c r="AN188" s="479" t="s">
        <v>1351</v>
      </c>
      <c r="AQ188" s="479" t="s">
        <v>675</v>
      </c>
      <c r="AV188" s="517" t="s">
        <v>3642</v>
      </c>
      <c r="AY188" s="28">
        <v>61.1</v>
      </c>
      <c r="AZ188" s="56">
        <v>0</v>
      </c>
      <c r="BB188" s="517" t="s">
        <v>2209</v>
      </c>
      <c r="BE188" s="28">
        <v>170.5</v>
      </c>
      <c r="BF188" s="56">
        <v>0</v>
      </c>
      <c r="BH188" s="517" t="s">
        <v>180</v>
      </c>
      <c r="BK188" s="246">
        <v>79.8</v>
      </c>
      <c r="BL188" s="56">
        <v>2</v>
      </c>
      <c r="BN188" s="517" t="s">
        <v>2325</v>
      </c>
      <c r="BQ188" s="246">
        <v>71.5</v>
      </c>
      <c r="BR188" s="56">
        <v>1</v>
      </c>
      <c r="BT188" s="517" t="s">
        <v>2202</v>
      </c>
      <c r="BW188" s="246">
        <v>620.69999999999993</v>
      </c>
      <c r="BX188" s="56">
        <v>2</v>
      </c>
      <c r="BZ188" s="517" t="s">
        <v>2220</v>
      </c>
      <c r="CC188" s="246">
        <v>128.20000000000002</v>
      </c>
      <c r="CD188" s="56">
        <v>0</v>
      </c>
      <c r="CF188" s="517" t="s">
        <v>180</v>
      </c>
      <c r="CI188" s="246">
        <v>83.8</v>
      </c>
      <c r="CJ188" s="56">
        <v>3</v>
      </c>
      <c r="CL188" s="517" t="s">
        <v>2325</v>
      </c>
      <c r="CO188" s="246">
        <v>281</v>
      </c>
      <c r="CP188" s="56">
        <v>1</v>
      </c>
      <c r="CR188" s="517" t="s">
        <v>2725</v>
      </c>
      <c r="CU188" s="246">
        <v>136.4</v>
      </c>
      <c r="CV188" s="56">
        <v>2</v>
      </c>
      <c r="CX188" s="517" t="s">
        <v>2197</v>
      </c>
      <c r="DA188" s="246">
        <v>409.50000000000006</v>
      </c>
      <c r="DB188" s="56">
        <v>1</v>
      </c>
      <c r="DD188" s="517" t="s">
        <v>3645</v>
      </c>
      <c r="DG188" s="246">
        <v>313.40000000000003</v>
      </c>
      <c r="DH188" s="56">
        <v>0</v>
      </c>
      <c r="DJ188" s="517" t="s">
        <v>180</v>
      </c>
      <c r="DM188" s="246">
        <v>580.9</v>
      </c>
      <c r="DN188" s="56">
        <v>0</v>
      </c>
      <c r="DP188" s="517" t="s">
        <v>2209</v>
      </c>
      <c r="DS188" s="246">
        <v>42.8</v>
      </c>
      <c r="DT188" s="56">
        <v>0</v>
      </c>
      <c r="DV188" s="517" t="s">
        <v>1664</v>
      </c>
      <c r="DW188"/>
      <c r="DY188" s="246">
        <v>16.5</v>
      </c>
      <c r="DZ188" s="56">
        <v>0</v>
      </c>
      <c r="EB188" s="517" t="s">
        <v>3641</v>
      </c>
      <c r="EE188" s="246">
        <v>401.6</v>
      </c>
      <c r="EF188" s="56">
        <v>1</v>
      </c>
      <c r="EH188" s="517" t="s">
        <v>2220</v>
      </c>
      <c r="EK188" s="246">
        <v>238.09999999999997</v>
      </c>
      <c r="EL188" s="56">
        <v>0</v>
      </c>
      <c r="EN188" s="517" t="s">
        <v>180</v>
      </c>
      <c r="EQ188" s="246">
        <v>52.5</v>
      </c>
      <c r="ER188" s="56">
        <v>0</v>
      </c>
      <c r="ET188" s="517" t="s">
        <v>1337</v>
      </c>
      <c r="EW188" s="246">
        <v>329.45000000000005</v>
      </c>
      <c r="EX188" s="56">
        <v>3</v>
      </c>
      <c r="EZ188" s="517" t="s">
        <v>1690</v>
      </c>
      <c r="FC188" s="246">
        <v>97.5</v>
      </c>
      <c r="FD188" s="56">
        <v>0</v>
      </c>
      <c r="FF188" s="517" t="s">
        <v>2724</v>
      </c>
      <c r="FG188" s="588"/>
      <c r="FH188" s="588"/>
      <c r="FI188" s="246">
        <v>513.6</v>
      </c>
      <c r="FJ188" s="56">
        <v>3</v>
      </c>
      <c r="FK188" s="588"/>
      <c r="FL188" s="517" t="s">
        <v>2202</v>
      </c>
      <c r="FM188" s="588"/>
      <c r="FN188" s="588"/>
      <c r="FO188" s="246">
        <v>591</v>
      </c>
      <c r="FP188" s="56">
        <v>3</v>
      </c>
      <c r="FQ188" s="588"/>
      <c r="FR188" s="517" t="s">
        <v>2712</v>
      </c>
      <c r="FS188" s="588"/>
      <c r="FT188" s="588"/>
      <c r="FU188" s="246">
        <v>562.70000000000005</v>
      </c>
      <c r="FV188" s="56">
        <v>3</v>
      </c>
      <c r="FW188" s="588"/>
      <c r="FX188" s="517" t="s">
        <v>687</v>
      </c>
      <c r="FY188" s="588"/>
      <c r="FZ188" s="588"/>
      <c r="GA188" s="246">
        <v>573.20000000000005</v>
      </c>
      <c r="GB188" s="56">
        <v>2</v>
      </c>
      <c r="GC188" s="588"/>
      <c r="GD188" s="517" t="s">
        <v>11</v>
      </c>
      <c r="GE188" s="588"/>
      <c r="GF188" s="588"/>
      <c r="GG188" s="246">
        <v>70.7</v>
      </c>
      <c r="GH188" s="56">
        <v>2</v>
      </c>
      <c r="GI188" s="588"/>
      <c r="GJ188" s="517" t="s">
        <v>687</v>
      </c>
      <c r="GK188" s="588"/>
      <c r="GL188" s="588"/>
      <c r="GM188" s="246">
        <v>396.7</v>
      </c>
      <c r="GN188" s="56">
        <v>0</v>
      </c>
      <c r="GO188" s="588"/>
      <c r="GP188" s="517" t="s">
        <v>11</v>
      </c>
      <c r="GQ188" s="588"/>
      <c r="GR188" s="588"/>
      <c r="GS188" s="246">
        <v>433</v>
      </c>
      <c r="GT188" s="56">
        <v>0</v>
      </c>
      <c r="GU188" s="588"/>
      <c r="GV188" s="517" t="s">
        <v>3645</v>
      </c>
      <c r="GW188" s="588"/>
      <c r="GX188" s="588"/>
      <c r="GY188" s="246">
        <v>369.70000000000005</v>
      </c>
      <c r="GZ188" s="56">
        <v>2</v>
      </c>
    </row>
    <row r="189" spans="1:226" ht="16.5">
      <c r="D189" s="244"/>
      <c r="E189" s="505"/>
      <c r="Y189" s="516" t="s">
        <v>163</v>
      </c>
      <c r="Z189" s="574" t="s">
        <v>1792</v>
      </c>
      <c r="AD189" s="523">
        <f>$AR$351</f>
        <v>35</v>
      </c>
      <c r="AE189" s="577">
        <f>$E$351</f>
        <v>8723.2999999999993</v>
      </c>
      <c r="AH189" s="479"/>
      <c r="AK189" s="479"/>
      <c r="AN189" s="479"/>
      <c r="AQ189" s="479"/>
      <c r="AV189" s="517"/>
      <c r="AY189" s="28"/>
      <c r="AZ189" s="56"/>
      <c r="BB189" s="517"/>
      <c r="BE189" s="28"/>
      <c r="BF189" s="56"/>
      <c r="BH189" s="517"/>
      <c r="BK189" s="246"/>
      <c r="BL189" s="56"/>
      <c r="BN189" s="517"/>
      <c r="BQ189" s="246"/>
      <c r="BR189" s="56"/>
      <c r="BT189" s="517"/>
      <c r="BW189" s="246"/>
      <c r="BX189" s="56"/>
      <c r="BZ189" s="517"/>
      <c r="CC189" s="246"/>
      <c r="CD189" s="56"/>
      <c r="CF189" s="517"/>
      <c r="CI189" s="246"/>
      <c r="CJ189" s="56"/>
      <c r="CL189" s="517"/>
      <c r="CO189" s="246"/>
      <c r="CP189" s="56"/>
      <c r="CR189" s="517"/>
      <c r="CU189" s="246"/>
      <c r="CV189" s="56"/>
      <c r="CX189" s="517"/>
      <c r="DA189" s="246"/>
      <c r="DB189" s="56"/>
      <c r="DD189" s="517"/>
      <c r="DG189" s="246"/>
      <c r="DH189" s="56"/>
      <c r="DJ189" s="517"/>
      <c r="DM189" s="246"/>
      <c r="DN189" s="56"/>
      <c r="DP189" s="517"/>
      <c r="DS189" s="246"/>
      <c r="DT189" s="56"/>
      <c r="DV189" s="517"/>
      <c r="DW189"/>
      <c r="DY189" s="246"/>
      <c r="DZ189" s="56"/>
      <c r="EB189" s="517"/>
      <c r="EE189" s="246"/>
      <c r="EF189" s="56"/>
      <c r="EH189" s="517"/>
      <c r="EK189" s="246"/>
      <c r="EL189" s="56"/>
      <c r="EN189" s="517"/>
      <c r="EQ189" s="246"/>
      <c r="ER189" s="56"/>
      <c r="ET189" s="517"/>
      <c r="EW189" s="246"/>
      <c r="EX189" s="56"/>
      <c r="EZ189" s="517"/>
      <c r="FC189" s="246"/>
      <c r="FD189" s="56"/>
      <c r="FF189" s="517"/>
      <c r="FG189" s="588"/>
      <c r="FH189" s="588"/>
      <c r="FI189" s="246"/>
      <c r="FJ189" s="56"/>
      <c r="FK189" s="588"/>
      <c r="FL189" s="517"/>
      <c r="FM189" s="588"/>
      <c r="FN189" s="588"/>
      <c r="FO189" s="246"/>
      <c r="FP189" s="56"/>
      <c r="FQ189" s="588"/>
      <c r="FR189" s="517"/>
      <c r="FS189" s="588"/>
      <c r="FT189" s="588"/>
      <c r="FU189" s="246"/>
      <c r="FV189" s="56"/>
      <c r="FW189" s="588"/>
      <c r="FX189" s="517"/>
      <c r="FY189" s="588"/>
      <c r="FZ189" s="588"/>
      <c r="GA189" s="246"/>
      <c r="GB189" s="56"/>
      <c r="GC189" s="588"/>
      <c r="GD189" s="517"/>
      <c r="GE189" s="588"/>
      <c r="GF189" s="588"/>
      <c r="GG189" s="246"/>
      <c r="GH189" s="56"/>
      <c r="GI189" s="588"/>
      <c r="GJ189" s="517"/>
      <c r="GK189" s="588"/>
      <c r="GL189" s="588"/>
      <c r="GM189" s="246"/>
      <c r="GN189" s="56"/>
      <c r="GO189" s="588"/>
      <c r="GP189" s="517"/>
      <c r="GQ189" s="588"/>
      <c r="GR189" s="588"/>
      <c r="GS189" s="246"/>
      <c r="GT189" s="56"/>
      <c r="GU189" s="588"/>
      <c r="GV189" s="517"/>
      <c r="GW189" s="588"/>
      <c r="GX189" s="588"/>
      <c r="GY189" s="246"/>
      <c r="GZ189" s="56"/>
    </row>
    <row r="190" spans="1:226" ht="16.5">
      <c r="D190" s="244"/>
      <c r="E190" s="505"/>
      <c r="Y190" s="516" t="s">
        <v>274</v>
      </c>
      <c r="Z190" s="574" t="s">
        <v>3007</v>
      </c>
      <c r="AD190" s="523">
        <f>$AR$453</f>
        <v>33</v>
      </c>
      <c r="AE190" s="577">
        <f>$E$453</f>
        <v>7858.0000000000009</v>
      </c>
      <c r="AH190" s="479" t="s">
        <v>3639</v>
      </c>
      <c r="AK190" s="479" t="s">
        <v>11</v>
      </c>
      <c r="AN190" s="479" t="s">
        <v>3645</v>
      </c>
      <c r="AQ190" s="479" t="s">
        <v>2193</v>
      </c>
      <c r="AV190" s="517" t="s">
        <v>2325</v>
      </c>
      <c r="AY190" s="28">
        <v>233.99999999999997</v>
      </c>
      <c r="AZ190" s="56">
        <v>3</v>
      </c>
      <c r="BB190" s="517" t="s">
        <v>2220</v>
      </c>
      <c r="BE190" s="28">
        <v>205</v>
      </c>
      <c r="BF190" s="56">
        <v>3</v>
      </c>
      <c r="BH190" s="517" t="s">
        <v>3642</v>
      </c>
      <c r="BK190" s="246">
        <v>135.30000000000001</v>
      </c>
      <c r="BL190" s="56">
        <v>0</v>
      </c>
      <c r="BN190" s="517" t="s">
        <v>3639</v>
      </c>
      <c r="BQ190" s="246">
        <v>84.1</v>
      </c>
      <c r="BR190" s="56">
        <v>1</v>
      </c>
      <c r="BT190" s="517" t="s">
        <v>1337</v>
      </c>
      <c r="BW190" s="246">
        <v>440.9</v>
      </c>
      <c r="BX190" s="56">
        <v>3</v>
      </c>
      <c r="BZ190" s="517" t="s">
        <v>2725</v>
      </c>
      <c r="CC190" s="246">
        <v>145.19999999999999</v>
      </c>
      <c r="CD190" s="56">
        <v>0</v>
      </c>
      <c r="CF190" s="517" t="s">
        <v>704</v>
      </c>
      <c r="CI190" s="246">
        <v>20.200000000000003</v>
      </c>
      <c r="CJ190" s="56">
        <v>0</v>
      </c>
      <c r="CL190" s="517" t="s">
        <v>2216</v>
      </c>
      <c r="CO190" s="246">
        <v>287</v>
      </c>
      <c r="CP190" s="56">
        <v>3</v>
      </c>
      <c r="CR190" s="517" t="s">
        <v>2220</v>
      </c>
      <c r="CU190" s="246">
        <v>133.1</v>
      </c>
      <c r="CV190" s="56">
        <v>3</v>
      </c>
      <c r="CX190" s="517" t="s">
        <v>2201</v>
      </c>
      <c r="DA190" s="246">
        <v>268.5</v>
      </c>
      <c r="DB190" s="56">
        <v>0</v>
      </c>
      <c r="DD190" s="517" t="s">
        <v>33</v>
      </c>
      <c r="DG190" s="246">
        <v>347.19999999999993</v>
      </c>
      <c r="DH190" s="56">
        <v>2</v>
      </c>
      <c r="DJ190" s="517" t="s">
        <v>2712</v>
      </c>
      <c r="DM190" s="246">
        <v>707.3</v>
      </c>
      <c r="DN190" s="56">
        <v>3</v>
      </c>
      <c r="DP190" s="517" t="s">
        <v>704</v>
      </c>
      <c r="DS190" s="246">
        <v>14.3</v>
      </c>
      <c r="DT190" s="56">
        <v>0</v>
      </c>
      <c r="DV190" s="517" t="s">
        <v>2712</v>
      </c>
      <c r="DW190"/>
      <c r="DY190" s="246">
        <v>18</v>
      </c>
      <c r="DZ190" s="56">
        <v>0</v>
      </c>
      <c r="EB190" s="517" t="s">
        <v>1337</v>
      </c>
      <c r="EE190" s="246">
        <v>496.9</v>
      </c>
      <c r="EF190" s="56">
        <v>3</v>
      </c>
      <c r="EH190" s="517" t="s">
        <v>2217</v>
      </c>
      <c r="EK190" s="246">
        <v>155.19999999999999</v>
      </c>
      <c r="EL190" s="56">
        <v>0</v>
      </c>
      <c r="EN190" s="517" t="s">
        <v>1668</v>
      </c>
      <c r="EQ190" s="246">
        <v>211.8</v>
      </c>
      <c r="ER190" s="56">
        <v>3</v>
      </c>
      <c r="ET190" s="517" t="s">
        <v>2202</v>
      </c>
      <c r="EW190" s="246">
        <v>346.4</v>
      </c>
      <c r="EX190" s="56">
        <v>3</v>
      </c>
      <c r="EZ190" s="517" t="s">
        <v>11</v>
      </c>
      <c r="FC190" s="246">
        <v>130.4</v>
      </c>
      <c r="FD190" s="56">
        <v>0</v>
      </c>
      <c r="FF190" s="517" t="s">
        <v>3645</v>
      </c>
      <c r="FG190" s="588"/>
      <c r="FH190" s="588"/>
      <c r="FI190" s="246">
        <v>489.1</v>
      </c>
      <c r="FJ190" s="56">
        <v>3</v>
      </c>
      <c r="FK190" s="588"/>
      <c r="FL190" s="517" t="s">
        <v>2220</v>
      </c>
      <c r="FM190" s="588"/>
      <c r="FN190" s="588"/>
      <c r="FO190" s="246">
        <v>475.4</v>
      </c>
      <c r="FP190" s="56">
        <v>3</v>
      </c>
      <c r="FQ190" s="588"/>
      <c r="FR190" s="517" t="s">
        <v>2733</v>
      </c>
      <c r="FS190" s="588"/>
      <c r="FT190" s="588"/>
      <c r="FU190" s="246">
        <v>408.7</v>
      </c>
      <c r="FV190" s="56">
        <v>0</v>
      </c>
      <c r="FW190" s="588"/>
      <c r="FX190" s="517" t="s">
        <v>3642</v>
      </c>
      <c r="FY190" s="588"/>
      <c r="FZ190" s="588"/>
      <c r="GA190" s="246">
        <v>558.90000000000009</v>
      </c>
      <c r="GB190" s="56">
        <v>3</v>
      </c>
      <c r="GC190" s="588"/>
      <c r="GD190" s="517" t="s">
        <v>687</v>
      </c>
      <c r="GE190" s="588"/>
      <c r="GF190" s="588"/>
      <c r="GG190" s="246">
        <v>156.19999999999999</v>
      </c>
      <c r="GH190" s="56">
        <v>3</v>
      </c>
      <c r="GI190" s="588"/>
      <c r="GJ190" s="517" t="s">
        <v>3642</v>
      </c>
      <c r="GK190" s="588"/>
      <c r="GL190" s="588"/>
      <c r="GM190" s="246">
        <v>576.09999999999991</v>
      </c>
      <c r="GN190" s="56">
        <v>2</v>
      </c>
      <c r="GO190" s="588"/>
      <c r="GP190" s="517" t="s">
        <v>687</v>
      </c>
      <c r="GQ190" s="588"/>
      <c r="GR190" s="588"/>
      <c r="GS190" s="246">
        <v>458.6</v>
      </c>
      <c r="GT190" s="56">
        <v>2</v>
      </c>
      <c r="GU190" s="588"/>
      <c r="GV190" s="517" t="s">
        <v>1664</v>
      </c>
      <c r="GW190" s="588"/>
      <c r="GX190" s="588"/>
      <c r="GY190" s="246">
        <v>447.2</v>
      </c>
      <c r="GZ190" s="56">
        <v>1</v>
      </c>
    </row>
    <row r="191" spans="1:226" ht="16.5">
      <c r="D191" s="244"/>
      <c r="E191" s="505"/>
      <c r="Y191" s="516" t="s">
        <v>275</v>
      </c>
      <c r="Z191" s="574" t="s">
        <v>1786</v>
      </c>
      <c r="AD191" s="523">
        <f>$AR$425</f>
        <v>31</v>
      </c>
      <c r="AE191" s="577">
        <f>$E$425</f>
        <v>6937.6500000000015</v>
      </c>
      <c r="AH191" s="479" t="s">
        <v>11</v>
      </c>
      <c r="AK191" s="479" t="s">
        <v>1671</v>
      </c>
      <c r="AN191" s="479" t="s">
        <v>2712</v>
      </c>
      <c r="AQ191" s="479" t="s">
        <v>2724</v>
      </c>
      <c r="AV191" s="517" t="s">
        <v>1664</v>
      </c>
      <c r="AY191" s="28">
        <v>129.30000000000001</v>
      </c>
      <c r="AZ191" s="56">
        <v>0</v>
      </c>
      <c r="BB191" s="517" t="s">
        <v>3642</v>
      </c>
      <c r="BE191" s="28">
        <v>75.5</v>
      </c>
      <c r="BF191" s="56">
        <v>0</v>
      </c>
      <c r="BH191" s="517" t="s">
        <v>2193</v>
      </c>
      <c r="BK191" s="246">
        <v>190.9</v>
      </c>
      <c r="BL191" s="56">
        <v>3</v>
      </c>
      <c r="BN191" s="517" t="s">
        <v>2209</v>
      </c>
      <c r="BQ191" s="246">
        <v>97.800000000000011</v>
      </c>
      <c r="BR191" s="56">
        <v>2</v>
      </c>
      <c r="BT191" s="517" t="s">
        <v>2193</v>
      </c>
      <c r="BW191" s="246">
        <v>119.00000000000001</v>
      </c>
      <c r="BX191" s="56">
        <v>0</v>
      </c>
      <c r="BZ191" s="517" t="s">
        <v>2733</v>
      </c>
      <c r="CC191" s="246">
        <v>229.20000000000002</v>
      </c>
      <c r="CD191" s="56">
        <v>3</v>
      </c>
      <c r="CF191" s="517" t="s">
        <v>2216</v>
      </c>
      <c r="CI191" s="246">
        <v>80.8</v>
      </c>
      <c r="CJ191" s="56">
        <v>3</v>
      </c>
      <c r="CL191" s="517" t="s">
        <v>33</v>
      </c>
      <c r="CO191" s="246">
        <v>202.39999999999998</v>
      </c>
      <c r="CP191" s="56">
        <v>0</v>
      </c>
      <c r="CR191" s="517" t="s">
        <v>1668</v>
      </c>
      <c r="CU191" s="246">
        <v>71.8</v>
      </c>
      <c r="CV191" s="56">
        <v>0</v>
      </c>
      <c r="CX191" s="517" t="s">
        <v>33</v>
      </c>
      <c r="DA191" s="246">
        <v>395.4</v>
      </c>
      <c r="DB191" s="56">
        <v>3</v>
      </c>
      <c r="DD191" s="517" t="s">
        <v>687</v>
      </c>
      <c r="DG191" s="246">
        <v>332.5</v>
      </c>
      <c r="DH191" s="56">
        <v>1</v>
      </c>
      <c r="DJ191" s="517" t="s">
        <v>2197</v>
      </c>
      <c r="DM191" s="246">
        <v>400.90000000000003</v>
      </c>
      <c r="DN191" s="56">
        <v>0</v>
      </c>
      <c r="DP191" s="517" t="s">
        <v>675</v>
      </c>
      <c r="DS191" s="246">
        <v>52</v>
      </c>
      <c r="DT191" s="56">
        <v>3</v>
      </c>
      <c r="DV191" s="517" t="s">
        <v>11</v>
      </c>
      <c r="DW191"/>
      <c r="DY191" s="246">
        <v>57</v>
      </c>
      <c r="DZ191" s="56">
        <v>3</v>
      </c>
      <c r="EB191" s="517" t="s">
        <v>1668</v>
      </c>
      <c r="EE191" s="246">
        <v>395</v>
      </c>
      <c r="EF191" s="56">
        <v>0</v>
      </c>
      <c r="EH191" s="517" t="s">
        <v>1664</v>
      </c>
      <c r="EK191" s="246">
        <v>518.09999999999991</v>
      </c>
      <c r="EL191" s="56">
        <v>3</v>
      </c>
      <c r="EN191" s="517" t="s">
        <v>2217</v>
      </c>
      <c r="EQ191" s="246">
        <v>60.900000000000006</v>
      </c>
      <c r="ER191" s="56">
        <v>0</v>
      </c>
      <c r="ET191" s="517" t="s">
        <v>33</v>
      </c>
      <c r="EW191" s="246">
        <v>197.8</v>
      </c>
      <c r="EX191" s="56">
        <v>0</v>
      </c>
      <c r="EZ191" s="517" t="s">
        <v>2201</v>
      </c>
      <c r="FC191" s="246">
        <v>286.60000000000002</v>
      </c>
      <c r="FD191" s="56">
        <v>3</v>
      </c>
      <c r="FF191" s="517" t="s">
        <v>33</v>
      </c>
      <c r="FG191" s="588"/>
      <c r="FH191" s="588"/>
      <c r="FI191" s="246">
        <v>210.79999999999998</v>
      </c>
      <c r="FJ191" s="56">
        <v>0</v>
      </c>
      <c r="FK191" s="588"/>
      <c r="FL191" s="517" t="s">
        <v>3641</v>
      </c>
      <c r="FM191" s="588"/>
      <c r="FN191" s="588"/>
      <c r="FO191" s="246">
        <v>357.5</v>
      </c>
      <c r="FP191" s="56">
        <v>0</v>
      </c>
      <c r="FQ191" s="588"/>
      <c r="FR191" s="517" t="s">
        <v>11</v>
      </c>
      <c r="FS191" s="588"/>
      <c r="FT191" s="588"/>
      <c r="FU191" s="246">
        <v>658.1</v>
      </c>
      <c r="FV191" s="56">
        <v>3</v>
      </c>
      <c r="FW191" s="588"/>
      <c r="FX191" s="517" t="s">
        <v>2725</v>
      </c>
      <c r="FY191" s="588"/>
      <c r="FZ191" s="588"/>
      <c r="GA191" s="246">
        <v>436.8</v>
      </c>
      <c r="GB191" s="56">
        <v>0</v>
      </c>
      <c r="GC191" s="588"/>
      <c r="GD191" s="517" t="s">
        <v>2217</v>
      </c>
      <c r="GE191" s="588"/>
      <c r="GF191" s="588"/>
      <c r="GG191" s="246">
        <v>107.5</v>
      </c>
      <c r="GH191" s="56">
        <v>0</v>
      </c>
      <c r="GI191" s="588"/>
      <c r="GJ191" s="517" t="s">
        <v>3639</v>
      </c>
      <c r="GK191" s="588"/>
      <c r="GL191" s="588"/>
      <c r="GM191" s="246">
        <v>560.6</v>
      </c>
      <c r="GN191" s="56">
        <v>1</v>
      </c>
      <c r="GO191" s="588"/>
      <c r="GP191" s="517" t="s">
        <v>2216</v>
      </c>
      <c r="GQ191" s="588"/>
      <c r="GR191" s="588"/>
      <c r="GS191" s="246">
        <v>429.99999999999994</v>
      </c>
      <c r="GT191" s="56">
        <v>1</v>
      </c>
      <c r="GU191" s="588"/>
      <c r="GV191" s="517" t="s">
        <v>180</v>
      </c>
      <c r="GW191" s="588"/>
      <c r="GX191" s="588"/>
      <c r="GY191" s="246">
        <v>503.5</v>
      </c>
      <c r="GZ191" s="56">
        <v>2</v>
      </c>
    </row>
    <row r="192" spans="1:226" ht="16.5">
      <c r="D192" s="244"/>
      <c r="E192" s="505"/>
      <c r="Y192" s="516" t="s">
        <v>276</v>
      </c>
      <c r="Z192" s="574" t="s">
        <v>4041</v>
      </c>
      <c r="AD192" s="523">
        <f>$AR$415</f>
        <v>27</v>
      </c>
      <c r="AE192" s="577">
        <f>$E$415</f>
        <v>8548.9500000000044</v>
      </c>
      <c r="AH192" s="479"/>
      <c r="AK192" s="479"/>
      <c r="AN192" s="479"/>
      <c r="AQ192" s="479"/>
      <c r="AV192" s="517"/>
      <c r="AY192" s="28"/>
      <c r="AZ192" s="56"/>
      <c r="BB192" s="517"/>
      <c r="BE192" s="28"/>
      <c r="BF192" s="56"/>
      <c r="BH192" s="517"/>
      <c r="BK192" s="246"/>
      <c r="BL192" s="56"/>
      <c r="BN192" s="517"/>
      <c r="BQ192" s="246"/>
      <c r="BR192" s="56"/>
      <c r="BT192" s="517"/>
      <c r="BW192" s="246"/>
      <c r="BX192" s="56"/>
      <c r="BZ192" s="517"/>
      <c r="CC192" s="246"/>
      <c r="CD192" s="56"/>
      <c r="CF192" s="517"/>
      <c r="CI192" s="246"/>
      <c r="CJ192" s="56"/>
      <c r="CL192" s="517"/>
      <c r="CO192" s="246"/>
      <c r="CP192" s="56"/>
      <c r="CR192" s="517"/>
      <c r="CU192" s="246"/>
      <c r="CV192" s="56"/>
      <c r="CX192" s="517"/>
      <c r="DA192" s="246"/>
      <c r="DB192" s="56"/>
      <c r="DD192" s="517"/>
      <c r="DG192" s="246"/>
      <c r="DH192" s="56"/>
      <c r="DJ192" s="517"/>
      <c r="DM192" s="246"/>
      <c r="DN192" s="56"/>
      <c r="DP192" s="517"/>
      <c r="DS192" s="246"/>
      <c r="DT192" s="56"/>
      <c r="DV192" s="517"/>
      <c r="DW192"/>
      <c r="DY192" s="246"/>
      <c r="DZ192" s="56"/>
      <c r="EB192" s="517"/>
      <c r="EE192" s="246"/>
      <c r="EF192" s="56"/>
      <c r="EH192" s="517"/>
      <c r="EK192" s="246"/>
      <c r="EL192" s="56"/>
      <c r="EN192" s="517"/>
      <c r="EQ192" s="246"/>
      <c r="ER192" s="56"/>
      <c r="ET192" s="517"/>
      <c r="EW192" s="246"/>
      <c r="EX192" s="56"/>
      <c r="EZ192" s="517"/>
      <c r="FC192" s="246"/>
      <c r="FD192" s="56"/>
      <c r="FF192" s="517"/>
      <c r="FG192" s="588"/>
      <c r="FH192" s="588"/>
      <c r="FI192" s="246"/>
      <c r="FJ192" s="56"/>
      <c r="FK192" s="588"/>
      <c r="FL192" s="517"/>
      <c r="FM192" s="588"/>
      <c r="FN192" s="588"/>
      <c r="FO192" s="246"/>
      <c r="FP192" s="56"/>
      <c r="FQ192" s="588"/>
      <c r="FR192" s="517"/>
      <c r="FS192" s="588"/>
      <c r="FT192" s="588"/>
      <c r="FU192" s="246"/>
      <c r="FV192" s="56"/>
      <c r="FW192" s="588"/>
      <c r="FX192" s="517"/>
      <c r="FY192" s="588"/>
      <c r="FZ192" s="588"/>
      <c r="GA192" s="246"/>
      <c r="GB192" s="56"/>
      <c r="GC192" s="588"/>
      <c r="GD192" s="517"/>
      <c r="GE192" s="588"/>
      <c r="GF192" s="588"/>
      <c r="GG192" s="246"/>
      <c r="GH192" s="56"/>
      <c r="GI192" s="588"/>
      <c r="GJ192" s="517"/>
      <c r="GK192" s="588"/>
      <c r="GL192" s="588"/>
      <c r="GM192" s="246"/>
      <c r="GN192" s="56"/>
      <c r="GO192" s="588"/>
      <c r="GP192" s="517"/>
      <c r="GQ192" s="588"/>
      <c r="GR192" s="588"/>
      <c r="GS192" s="246"/>
      <c r="GT192" s="56"/>
      <c r="GU192" s="588"/>
      <c r="GV192" s="517"/>
      <c r="GW192" s="588"/>
      <c r="GX192" s="588"/>
      <c r="GY192" s="246"/>
      <c r="GZ192" s="56"/>
    </row>
    <row r="193" spans="25:208" ht="16.5">
      <c r="Y193" s="516" t="s">
        <v>277</v>
      </c>
      <c r="Z193" s="574" t="s">
        <v>4026</v>
      </c>
      <c r="AD193" s="523">
        <f>$AR$388</f>
        <v>23</v>
      </c>
      <c r="AE193" s="577">
        <f>$E$388</f>
        <v>4309.5</v>
      </c>
      <c r="AH193" s="479" t="s">
        <v>3655</v>
      </c>
      <c r="AK193" s="479" t="s">
        <v>2217</v>
      </c>
      <c r="AN193" s="479" t="s">
        <v>2725</v>
      </c>
      <c r="AQ193" s="479" t="s">
        <v>1664</v>
      </c>
      <c r="AV193" s="517" t="s">
        <v>33</v>
      </c>
      <c r="AY193" s="28">
        <v>295.60000000000002</v>
      </c>
      <c r="AZ193" s="56">
        <v>3</v>
      </c>
      <c r="BB193" s="517" t="s">
        <v>1690</v>
      </c>
      <c r="BE193" s="28">
        <v>211.5</v>
      </c>
      <c r="BF193" s="56">
        <v>0</v>
      </c>
      <c r="BH193" s="517" t="s">
        <v>2733</v>
      </c>
      <c r="BK193" s="246">
        <v>103.6</v>
      </c>
      <c r="BL193" s="56">
        <v>3</v>
      </c>
      <c r="BN193" s="517" t="s">
        <v>2202</v>
      </c>
      <c r="BQ193" s="246">
        <v>114</v>
      </c>
      <c r="BR193" s="56">
        <v>3</v>
      </c>
      <c r="BT193" s="517" t="s">
        <v>2220</v>
      </c>
      <c r="BW193" s="246">
        <v>350.9</v>
      </c>
      <c r="BX193" s="56">
        <v>2</v>
      </c>
      <c r="BZ193" s="517" t="s">
        <v>3645</v>
      </c>
      <c r="CC193" s="246">
        <v>227.3</v>
      </c>
      <c r="CD193" s="56">
        <v>3</v>
      </c>
      <c r="CF193" s="517" t="s">
        <v>1671</v>
      </c>
      <c r="CI193" s="246">
        <v>16</v>
      </c>
      <c r="CJ193" s="56">
        <v>0</v>
      </c>
      <c r="CL193" s="517" t="s">
        <v>1668</v>
      </c>
      <c r="CO193" s="246">
        <v>208.6</v>
      </c>
      <c r="CP193" s="56">
        <v>3</v>
      </c>
      <c r="CR193" s="517" t="s">
        <v>1346</v>
      </c>
      <c r="CU193" s="246">
        <v>93.600000000000009</v>
      </c>
      <c r="CV193" s="56">
        <v>3</v>
      </c>
      <c r="CX193" s="517" t="s">
        <v>2709</v>
      </c>
      <c r="DA193" s="246">
        <v>467</v>
      </c>
      <c r="DB193" s="56">
        <v>3</v>
      </c>
      <c r="DD193" s="517" t="s">
        <v>2325</v>
      </c>
      <c r="DG193" s="246">
        <v>778.9</v>
      </c>
      <c r="DH193" s="56">
        <v>3</v>
      </c>
      <c r="DJ193" s="517" t="s">
        <v>1664</v>
      </c>
      <c r="DM193" s="246">
        <v>696.80000000000007</v>
      </c>
      <c r="DN193" s="56">
        <v>1</v>
      </c>
      <c r="DP193" s="517" t="s">
        <v>2202</v>
      </c>
      <c r="DS193" s="246">
        <v>0</v>
      </c>
      <c r="DT193" s="56">
        <v>0</v>
      </c>
      <c r="DV193" s="517" t="s">
        <v>2216</v>
      </c>
      <c r="DW193"/>
      <c r="DY193" s="246">
        <v>18</v>
      </c>
      <c r="DZ193" s="56">
        <v>3</v>
      </c>
      <c r="EB193" s="517" t="s">
        <v>2193</v>
      </c>
      <c r="EE193" s="246">
        <v>213.8</v>
      </c>
      <c r="EF193" s="56">
        <v>0</v>
      </c>
      <c r="EH193" s="517" t="s">
        <v>2728</v>
      </c>
      <c r="EK193" s="246">
        <v>1009.0000000000001</v>
      </c>
      <c r="EL193" s="56">
        <v>1</v>
      </c>
      <c r="EN193" s="517" t="s">
        <v>2220</v>
      </c>
      <c r="EQ193" s="246">
        <v>45.5</v>
      </c>
      <c r="ER193" s="56">
        <v>0</v>
      </c>
      <c r="ET193" s="517" t="s">
        <v>2216</v>
      </c>
      <c r="EW193" s="246">
        <v>440.9</v>
      </c>
      <c r="EX193" s="56">
        <v>3</v>
      </c>
      <c r="EZ193" s="517" t="s">
        <v>1351</v>
      </c>
      <c r="FC193" s="246">
        <v>197.39999999999998</v>
      </c>
      <c r="FD193" s="56">
        <v>3</v>
      </c>
      <c r="FF193" s="517" t="s">
        <v>687</v>
      </c>
      <c r="FG193" s="588"/>
      <c r="FH193" s="588"/>
      <c r="FI193" s="246">
        <v>396</v>
      </c>
      <c r="FJ193" s="56">
        <v>3</v>
      </c>
      <c r="FK193" s="588"/>
      <c r="FL193" s="517" t="s">
        <v>2193</v>
      </c>
      <c r="FM193" s="588"/>
      <c r="FN193" s="588"/>
      <c r="FO193" s="246">
        <v>56.099999999999994</v>
      </c>
      <c r="FP193" s="56">
        <v>0</v>
      </c>
      <c r="FQ193" s="588"/>
      <c r="FR193" s="517" t="s">
        <v>2725</v>
      </c>
      <c r="FS193" s="588"/>
      <c r="FT193" s="588"/>
      <c r="FU193" s="246">
        <v>330.8</v>
      </c>
      <c r="FV193" s="56">
        <v>0</v>
      </c>
      <c r="FW193" s="588"/>
      <c r="FX193" s="517" t="s">
        <v>33</v>
      </c>
      <c r="FY193" s="588"/>
      <c r="FZ193" s="588"/>
      <c r="GA193" s="246">
        <v>607.70000000000005</v>
      </c>
      <c r="GB193" s="56">
        <v>3</v>
      </c>
      <c r="GC193" s="588"/>
      <c r="GD193" s="517" t="s">
        <v>2209</v>
      </c>
      <c r="GE193" s="588"/>
      <c r="GF193" s="588"/>
      <c r="GG193" s="246">
        <v>110.2</v>
      </c>
      <c r="GH193" s="56">
        <v>1</v>
      </c>
      <c r="GI193" s="588"/>
      <c r="GJ193" s="517" t="s">
        <v>1346</v>
      </c>
      <c r="GK193" s="588"/>
      <c r="GL193" s="588"/>
      <c r="GM193" s="246">
        <v>489</v>
      </c>
      <c r="GN193" s="56">
        <v>2</v>
      </c>
      <c r="GO193" s="588"/>
      <c r="GP193" s="517" t="s">
        <v>1671</v>
      </c>
      <c r="GQ193" s="588"/>
      <c r="GR193" s="588"/>
      <c r="GS193" s="246">
        <v>569.6</v>
      </c>
      <c r="GT193" s="56">
        <v>3</v>
      </c>
      <c r="GU193" s="588"/>
      <c r="GV193" s="517" t="s">
        <v>3642</v>
      </c>
      <c r="GW193" s="588"/>
      <c r="GX193" s="588"/>
      <c r="GY193" s="246">
        <v>589.79999999999995</v>
      </c>
      <c r="GZ193" s="56">
        <v>3</v>
      </c>
    </row>
    <row r="194" spans="25:208" ht="15.75">
      <c r="AH194" s="479" t="s">
        <v>2197</v>
      </c>
      <c r="AK194" s="479" t="s">
        <v>2202</v>
      </c>
      <c r="AN194" s="479" t="s">
        <v>2217</v>
      </c>
      <c r="AQ194" s="479" t="s">
        <v>3655</v>
      </c>
      <c r="AV194" s="517" t="s">
        <v>1351</v>
      </c>
      <c r="AY194" s="28">
        <v>234.10000000000002</v>
      </c>
      <c r="AZ194" s="56">
        <v>0</v>
      </c>
      <c r="BB194" s="517" t="s">
        <v>2733</v>
      </c>
      <c r="BE194" s="28">
        <v>331.7</v>
      </c>
      <c r="BF194" s="56">
        <v>3</v>
      </c>
      <c r="BH194" s="517" t="s">
        <v>3641</v>
      </c>
      <c r="BK194" s="246">
        <v>78.8</v>
      </c>
      <c r="BL194" s="56">
        <v>0</v>
      </c>
      <c r="BN194" s="517" t="s">
        <v>2709</v>
      </c>
      <c r="BQ194" s="246">
        <v>79.5</v>
      </c>
      <c r="BR194" s="56">
        <v>0</v>
      </c>
      <c r="BT194" s="517" t="s">
        <v>2197</v>
      </c>
      <c r="BW194" s="246">
        <v>344.95000000000005</v>
      </c>
      <c r="BX194" s="56">
        <v>1</v>
      </c>
      <c r="BZ194" s="517" t="s">
        <v>2709</v>
      </c>
      <c r="CC194" s="246">
        <v>122.39999999999999</v>
      </c>
      <c r="CD194" s="56">
        <v>0</v>
      </c>
      <c r="CF194" s="517" t="s">
        <v>687</v>
      </c>
      <c r="CI194" s="246">
        <v>154.4</v>
      </c>
      <c r="CJ194" s="56">
        <v>3</v>
      </c>
      <c r="CL194" s="517" t="s">
        <v>3642</v>
      </c>
      <c r="CO194" s="246">
        <v>120.30000000000001</v>
      </c>
      <c r="CP194" s="56">
        <v>0</v>
      </c>
      <c r="CR194" s="517" t="s">
        <v>2217</v>
      </c>
      <c r="CU194" s="246">
        <v>57.5</v>
      </c>
      <c r="CV194" s="56">
        <v>0</v>
      </c>
      <c r="CX194" s="517" t="s">
        <v>2325</v>
      </c>
      <c r="DA194" s="246">
        <v>240</v>
      </c>
      <c r="DB194" s="56">
        <v>0</v>
      </c>
      <c r="DD194" s="517" t="s">
        <v>2733</v>
      </c>
      <c r="DG194" s="246">
        <v>372.20000000000005</v>
      </c>
      <c r="DH194" s="56">
        <v>0</v>
      </c>
      <c r="DJ194" s="517" t="s">
        <v>11</v>
      </c>
      <c r="DM194" s="246">
        <v>745.55000000000007</v>
      </c>
      <c r="DN194" s="56">
        <v>2</v>
      </c>
      <c r="DP194" s="517" t="s">
        <v>3639</v>
      </c>
      <c r="DS194" s="246">
        <v>70</v>
      </c>
      <c r="DT194" s="56">
        <v>3</v>
      </c>
      <c r="DV194" s="517" t="s">
        <v>2193</v>
      </c>
      <c r="DW194"/>
      <c r="DY194" s="246">
        <v>0</v>
      </c>
      <c r="DZ194" s="56">
        <v>0</v>
      </c>
      <c r="EB194" s="517" t="s">
        <v>2209</v>
      </c>
      <c r="EE194" s="246">
        <v>518</v>
      </c>
      <c r="EF194" s="56">
        <v>3</v>
      </c>
      <c r="EH194" s="517" t="s">
        <v>11</v>
      </c>
      <c r="EK194" s="246">
        <v>1144.8500000000004</v>
      </c>
      <c r="EL194" s="56">
        <v>2</v>
      </c>
      <c r="EN194" s="517" t="s">
        <v>2709</v>
      </c>
      <c r="EQ194" s="246">
        <v>145.19999999999999</v>
      </c>
      <c r="ER194" s="56">
        <v>3</v>
      </c>
      <c r="ET194" s="517" t="s">
        <v>1664</v>
      </c>
      <c r="EW194" s="246">
        <v>200.6</v>
      </c>
      <c r="EX194" s="56">
        <v>0</v>
      </c>
      <c r="EZ194" s="517" t="s">
        <v>687</v>
      </c>
      <c r="FC194" s="246">
        <v>132</v>
      </c>
      <c r="FD194" s="56">
        <v>0</v>
      </c>
      <c r="FF194" s="517" t="s">
        <v>11</v>
      </c>
      <c r="FG194" s="588"/>
      <c r="FH194" s="588"/>
      <c r="FI194" s="246">
        <v>326.39999999999998</v>
      </c>
      <c r="FJ194" s="56">
        <v>0</v>
      </c>
      <c r="FK194" s="588"/>
      <c r="FL194" s="517" t="s">
        <v>1690</v>
      </c>
      <c r="FM194" s="588"/>
      <c r="FN194" s="588"/>
      <c r="FO194" s="246">
        <v>371.5</v>
      </c>
      <c r="FP194" s="56">
        <v>3</v>
      </c>
      <c r="FQ194" s="588"/>
      <c r="FR194" s="517" t="s">
        <v>1346</v>
      </c>
      <c r="FS194" s="588"/>
      <c r="FT194" s="588"/>
      <c r="FU194" s="246">
        <v>503.3</v>
      </c>
      <c r="FV194" s="56">
        <v>3</v>
      </c>
      <c r="FW194" s="588"/>
      <c r="FX194" s="517" t="s">
        <v>3655</v>
      </c>
      <c r="FY194" s="588"/>
      <c r="FZ194" s="588"/>
      <c r="GA194" s="246">
        <v>393</v>
      </c>
      <c r="GB194" s="56">
        <v>0</v>
      </c>
      <c r="GC194" s="588"/>
      <c r="GD194" s="517" t="s">
        <v>2216</v>
      </c>
      <c r="GE194" s="588"/>
      <c r="GF194" s="588"/>
      <c r="GG194" s="246">
        <v>112.3</v>
      </c>
      <c r="GH194" s="56">
        <v>2</v>
      </c>
      <c r="GI194" s="588"/>
      <c r="GJ194" s="517" t="s">
        <v>1671</v>
      </c>
      <c r="GK194" s="588"/>
      <c r="GL194" s="588"/>
      <c r="GM194" s="246">
        <v>431.3</v>
      </c>
      <c r="GN194" s="56">
        <v>1</v>
      </c>
      <c r="GO194" s="588"/>
      <c r="GP194" s="517" t="s">
        <v>3642</v>
      </c>
      <c r="GQ194" s="588"/>
      <c r="GR194" s="588"/>
      <c r="GS194" s="246">
        <v>451.29999999999995</v>
      </c>
      <c r="GT194" s="56">
        <v>0</v>
      </c>
      <c r="GU194" s="588"/>
      <c r="GV194" s="517" t="s">
        <v>3655</v>
      </c>
      <c r="GW194" s="588"/>
      <c r="GX194" s="588"/>
      <c r="GY194" s="246">
        <v>465.7</v>
      </c>
      <c r="GZ194" s="56">
        <v>0</v>
      </c>
    </row>
    <row r="195" spans="25:208" ht="15.75">
      <c r="AC195" s="539">
        <v>5</v>
      </c>
      <c r="AD195" s="539">
        <f>SUM(AD160:AD194)</f>
        <v>1474</v>
      </c>
      <c r="AE195" s="551">
        <f>SUM(AE160:AE194)</f>
        <v>303947.25000000006</v>
      </c>
      <c r="AH195" s="479"/>
      <c r="AK195" s="479"/>
      <c r="AN195" s="479"/>
      <c r="AQ195" s="479"/>
      <c r="AV195" s="517"/>
      <c r="AY195" s="28"/>
      <c r="AZ195" s="56"/>
      <c r="BB195" s="517"/>
      <c r="BE195" s="28"/>
      <c r="BF195" s="56"/>
      <c r="BH195" s="517"/>
      <c r="BK195" s="246"/>
      <c r="BL195" s="56"/>
      <c r="BN195" s="517"/>
      <c r="BQ195" s="246"/>
      <c r="BR195" s="56"/>
      <c r="BT195" s="517"/>
      <c r="BW195" s="246"/>
      <c r="BX195" s="56"/>
      <c r="BZ195" s="517"/>
      <c r="CC195" s="246"/>
      <c r="CD195" s="56"/>
      <c r="CF195" s="517"/>
      <c r="CI195" s="246"/>
      <c r="CJ195" s="56"/>
      <c r="CL195" s="517"/>
      <c r="CO195" s="246"/>
      <c r="CP195" s="56"/>
      <c r="CR195" s="517"/>
      <c r="CU195" s="246"/>
      <c r="CV195" s="56"/>
      <c r="CX195" s="517"/>
      <c r="DA195" s="246"/>
      <c r="DB195" s="56"/>
      <c r="DD195" s="517"/>
      <c r="DG195" s="246"/>
      <c r="DH195" s="56"/>
      <c r="DJ195" s="517"/>
      <c r="DM195" s="246"/>
      <c r="DN195" s="56"/>
      <c r="DP195" s="517"/>
      <c r="DS195" s="246"/>
      <c r="DT195" s="56"/>
      <c r="DV195" s="517"/>
      <c r="DW195"/>
      <c r="DY195" s="246"/>
      <c r="DZ195" s="56"/>
      <c r="EB195" s="517"/>
      <c r="EE195" s="246"/>
      <c r="EF195" s="56"/>
      <c r="EH195" s="517"/>
      <c r="EK195" s="246"/>
      <c r="EL195" s="56"/>
      <c r="EN195" s="517"/>
      <c r="EQ195" s="246"/>
      <c r="ER195" s="56"/>
      <c r="ET195" s="517"/>
      <c r="EW195" s="246"/>
      <c r="EX195" s="56"/>
      <c r="EZ195" s="517"/>
      <c r="FC195" s="246"/>
      <c r="FD195" s="56"/>
      <c r="FF195" s="517"/>
      <c r="FG195" s="588"/>
      <c r="FH195" s="588"/>
      <c r="FI195" s="246"/>
      <c r="FJ195" s="56"/>
      <c r="FK195" s="588"/>
      <c r="FL195" s="517"/>
      <c r="FM195" s="588"/>
      <c r="FN195" s="588"/>
      <c r="FO195" s="246"/>
      <c r="FP195" s="56"/>
      <c r="FQ195" s="588"/>
      <c r="FR195" s="517"/>
      <c r="FS195" s="588"/>
      <c r="FT195" s="588"/>
      <c r="FU195" s="246"/>
      <c r="FV195" s="56"/>
      <c r="FW195" s="588"/>
      <c r="FX195" s="517"/>
      <c r="FY195" s="588"/>
      <c r="FZ195" s="588"/>
      <c r="GA195" s="246"/>
      <c r="GB195" s="56"/>
      <c r="GC195" s="588"/>
      <c r="GD195" s="517"/>
      <c r="GE195" s="588"/>
      <c r="GF195" s="588"/>
      <c r="GG195" s="246"/>
      <c r="GH195" s="56"/>
      <c r="GI195" s="588"/>
      <c r="GJ195" s="517"/>
      <c r="GK195" s="588"/>
      <c r="GL195" s="588"/>
      <c r="GM195" s="246"/>
      <c r="GN195" s="56"/>
      <c r="GO195" s="588"/>
      <c r="GP195" s="517"/>
      <c r="GQ195" s="588"/>
      <c r="GR195" s="588"/>
      <c r="GS195" s="246"/>
      <c r="GT195" s="56"/>
      <c r="GU195" s="588"/>
      <c r="GV195" s="517"/>
      <c r="GW195" s="588"/>
      <c r="GX195" s="588"/>
      <c r="GY195" s="246"/>
      <c r="GZ195" s="56"/>
    </row>
    <row r="196" spans="25:208" ht="15.75">
      <c r="AH196" s="479" t="s">
        <v>180</v>
      </c>
      <c r="AK196" s="479" t="s">
        <v>2209</v>
      </c>
      <c r="AN196" s="479" t="s">
        <v>180</v>
      </c>
      <c r="AQ196" s="479" t="s">
        <v>2217</v>
      </c>
      <c r="AV196" s="517" t="s">
        <v>700</v>
      </c>
      <c r="AY196" s="28">
        <v>104.6</v>
      </c>
      <c r="AZ196" s="56">
        <v>3</v>
      </c>
      <c r="BB196" s="517" t="s">
        <v>2193</v>
      </c>
      <c r="BE196" s="28">
        <v>166.4</v>
      </c>
      <c r="BF196" s="56">
        <v>3</v>
      </c>
      <c r="BH196" s="517" t="s">
        <v>3655</v>
      </c>
      <c r="BK196" s="246">
        <v>99</v>
      </c>
      <c r="BL196" s="56">
        <v>0</v>
      </c>
      <c r="BN196" s="517" t="s">
        <v>2728</v>
      </c>
      <c r="BQ196" s="246">
        <v>104.1</v>
      </c>
      <c r="BR196" s="56">
        <v>3</v>
      </c>
      <c r="BT196" s="517" t="s">
        <v>3642</v>
      </c>
      <c r="BW196" s="246">
        <v>444.09999999999997</v>
      </c>
      <c r="BX196" s="56">
        <v>1</v>
      </c>
      <c r="BZ196" s="517" t="s">
        <v>180</v>
      </c>
      <c r="CC196" s="246">
        <v>176.09999999999997</v>
      </c>
      <c r="CD196" s="56">
        <v>2</v>
      </c>
      <c r="CF196" s="517" t="s">
        <v>1346</v>
      </c>
      <c r="CI196" s="246">
        <v>94.899999999999991</v>
      </c>
      <c r="CJ196" s="56">
        <v>3</v>
      </c>
      <c r="CL196" s="517" t="s">
        <v>3639</v>
      </c>
      <c r="CO196" s="246">
        <v>356.4</v>
      </c>
      <c r="CP196" s="56">
        <v>2</v>
      </c>
      <c r="CR196" s="517" t="s">
        <v>3655</v>
      </c>
      <c r="CU196" s="246">
        <v>147.39999999999998</v>
      </c>
      <c r="CV196" s="56">
        <v>1</v>
      </c>
      <c r="CX196" s="517" t="s">
        <v>2728</v>
      </c>
      <c r="DA196" s="246">
        <v>342</v>
      </c>
      <c r="DB196" s="56">
        <v>0</v>
      </c>
      <c r="DD196" s="517" t="s">
        <v>2202</v>
      </c>
      <c r="DG196" s="246">
        <v>504.4</v>
      </c>
      <c r="DH196" s="56">
        <v>2</v>
      </c>
      <c r="DJ196" s="517" t="s">
        <v>2728</v>
      </c>
      <c r="DM196" s="246">
        <v>715.9</v>
      </c>
      <c r="DN196" s="56">
        <v>3</v>
      </c>
      <c r="DP196" s="517" t="s">
        <v>11</v>
      </c>
      <c r="DS196" s="246">
        <v>0</v>
      </c>
      <c r="DT196" s="56">
        <v>0</v>
      </c>
      <c r="DV196" s="517" t="s">
        <v>2217</v>
      </c>
      <c r="DW196"/>
      <c r="DY196" s="246">
        <v>0</v>
      </c>
      <c r="DZ196" s="56">
        <v>0</v>
      </c>
      <c r="EB196" s="517" t="s">
        <v>1351</v>
      </c>
      <c r="EE196" s="246">
        <v>559.9</v>
      </c>
      <c r="EF196" s="56">
        <v>3</v>
      </c>
      <c r="EH196" s="517" t="s">
        <v>2201</v>
      </c>
      <c r="EK196" s="246">
        <v>582.89999999999986</v>
      </c>
      <c r="EL196" s="56">
        <v>1</v>
      </c>
      <c r="EN196" s="517" t="s">
        <v>2724</v>
      </c>
      <c r="EQ196" s="246">
        <v>93.500000000000014</v>
      </c>
      <c r="ER196" s="56">
        <v>2</v>
      </c>
      <c r="ET196" s="517" t="s">
        <v>2728</v>
      </c>
      <c r="EW196" s="246">
        <v>205.2</v>
      </c>
      <c r="EX196" s="56">
        <v>3</v>
      </c>
      <c r="EZ196" s="517" t="s">
        <v>1346</v>
      </c>
      <c r="FC196" s="246">
        <v>305.3</v>
      </c>
      <c r="FD196" s="56">
        <v>2</v>
      </c>
      <c r="FF196" s="517" t="s">
        <v>2709</v>
      </c>
      <c r="FG196" s="588"/>
      <c r="FH196" s="588"/>
      <c r="FI196" s="246">
        <v>298.5</v>
      </c>
      <c r="FJ196" s="56">
        <v>1</v>
      </c>
      <c r="FK196" s="588"/>
      <c r="FL196" s="517" t="s">
        <v>704</v>
      </c>
      <c r="FM196" s="588"/>
      <c r="FN196" s="588"/>
      <c r="FO196" s="246">
        <v>509.7</v>
      </c>
      <c r="FP196" s="56">
        <v>2</v>
      </c>
      <c r="FQ196" s="588"/>
      <c r="FR196" s="517" t="s">
        <v>687</v>
      </c>
      <c r="FS196" s="588"/>
      <c r="FT196" s="588"/>
      <c r="FU196" s="246">
        <v>212.60000000000002</v>
      </c>
      <c r="FV196" s="56">
        <v>3</v>
      </c>
      <c r="FW196" s="588"/>
      <c r="FX196" s="517" t="s">
        <v>2197</v>
      </c>
      <c r="FY196" s="588"/>
      <c r="FZ196" s="588"/>
      <c r="GA196" s="246">
        <v>523.5</v>
      </c>
      <c r="GB196" s="56">
        <v>3</v>
      </c>
      <c r="GC196" s="588"/>
      <c r="GD196" s="517" t="s">
        <v>3641</v>
      </c>
      <c r="GE196" s="588"/>
      <c r="GF196" s="588"/>
      <c r="GG196" s="246">
        <v>108.8</v>
      </c>
      <c r="GH196" s="56">
        <v>0</v>
      </c>
      <c r="GI196" s="588"/>
      <c r="GJ196" s="517" t="s">
        <v>2724</v>
      </c>
      <c r="GK196" s="588"/>
      <c r="GL196" s="588"/>
      <c r="GM196" s="246">
        <v>500</v>
      </c>
      <c r="GN196" s="56">
        <v>3</v>
      </c>
      <c r="GO196" s="588"/>
      <c r="GP196" s="517" t="s">
        <v>1690</v>
      </c>
      <c r="GQ196" s="588"/>
      <c r="GR196" s="588"/>
      <c r="GS196" s="246">
        <v>224.1</v>
      </c>
      <c r="GT196" s="56">
        <v>0</v>
      </c>
      <c r="GU196" s="588"/>
      <c r="GV196" s="517" t="s">
        <v>2209</v>
      </c>
      <c r="GW196" s="588"/>
      <c r="GX196" s="588"/>
      <c r="GY196" s="246">
        <v>462.05</v>
      </c>
      <c r="GZ196" s="56">
        <v>1</v>
      </c>
    </row>
    <row r="197" spans="25:208" ht="15.75">
      <c r="AH197" s="479" t="s">
        <v>2217</v>
      </c>
      <c r="AK197" s="479" t="s">
        <v>1690</v>
      </c>
      <c r="AN197" s="479" t="s">
        <v>2216</v>
      </c>
      <c r="AQ197" s="479" t="s">
        <v>3645</v>
      </c>
      <c r="AV197" s="517" t="s">
        <v>2193</v>
      </c>
      <c r="AY197" s="28">
        <v>31.900000000000002</v>
      </c>
      <c r="AZ197" s="56">
        <v>0</v>
      </c>
      <c r="BB197" s="517" t="s">
        <v>1346</v>
      </c>
      <c r="BE197" s="28">
        <v>21.799999999999997</v>
      </c>
      <c r="BF197" s="56">
        <v>0</v>
      </c>
      <c r="BH197" s="517" t="s">
        <v>2217</v>
      </c>
      <c r="BK197" s="246">
        <v>150.5</v>
      </c>
      <c r="BL197" s="56">
        <v>3</v>
      </c>
      <c r="BN197" s="517" t="s">
        <v>3655</v>
      </c>
      <c r="BQ197" s="246">
        <v>80.2</v>
      </c>
      <c r="BR197" s="56">
        <v>0</v>
      </c>
      <c r="BT197" s="517" t="s">
        <v>1351</v>
      </c>
      <c r="BW197" s="246">
        <v>550.20000000000005</v>
      </c>
      <c r="BX197" s="56">
        <v>2</v>
      </c>
      <c r="BZ197" s="517" t="s">
        <v>1690</v>
      </c>
      <c r="CC197" s="246">
        <v>151.89999999999998</v>
      </c>
      <c r="CD197" s="56">
        <v>1</v>
      </c>
      <c r="CF197" s="517" t="s">
        <v>1668</v>
      </c>
      <c r="CI197" s="246">
        <v>67.199999999999989</v>
      </c>
      <c r="CJ197" s="56">
        <v>0</v>
      </c>
      <c r="CL197" s="517" t="s">
        <v>2733</v>
      </c>
      <c r="CO197" s="246">
        <v>332</v>
      </c>
      <c r="CP197" s="56">
        <v>1</v>
      </c>
      <c r="CR197" s="517" t="s">
        <v>2709</v>
      </c>
      <c r="CU197" s="246">
        <v>153.6</v>
      </c>
      <c r="CV197" s="56">
        <v>2</v>
      </c>
      <c r="CX197" s="517" t="s">
        <v>1346</v>
      </c>
      <c r="DA197" s="246">
        <v>472.3</v>
      </c>
      <c r="DB197" s="56">
        <v>3</v>
      </c>
      <c r="DD197" s="517" t="s">
        <v>2725</v>
      </c>
      <c r="DG197" s="246">
        <v>497.6</v>
      </c>
      <c r="DH197" s="56">
        <v>1</v>
      </c>
      <c r="DJ197" s="517" t="s">
        <v>2220</v>
      </c>
      <c r="DM197" s="246">
        <v>462.80000000000007</v>
      </c>
      <c r="DN197" s="56">
        <v>0</v>
      </c>
      <c r="DP197" s="517" t="s">
        <v>1668</v>
      </c>
      <c r="DS197" s="246">
        <v>33</v>
      </c>
      <c r="DT197" s="56">
        <v>3</v>
      </c>
      <c r="DV197" s="517" t="s">
        <v>1351</v>
      </c>
      <c r="DW197"/>
      <c r="DY197" s="246">
        <v>21</v>
      </c>
      <c r="DZ197" s="56">
        <v>3</v>
      </c>
      <c r="EB197" s="517" t="s">
        <v>2728</v>
      </c>
      <c r="EE197" s="246">
        <v>434.40000000000003</v>
      </c>
      <c r="EF197" s="56">
        <v>0</v>
      </c>
      <c r="EH197" s="517" t="s">
        <v>2193</v>
      </c>
      <c r="EK197" s="246">
        <v>603.6</v>
      </c>
      <c r="EL197" s="56">
        <v>2</v>
      </c>
      <c r="EN197" s="517" t="s">
        <v>3641</v>
      </c>
      <c r="EQ197" s="246">
        <v>92</v>
      </c>
      <c r="ER197" s="56">
        <v>1</v>
      </c>
      <c r="ET197" s="517" t="s">
        <v>1668</v>
      </c>
      <c r="EW197" s="246">
        <v>52</v>
      </c>
      <c r="EX197" s="56">
        <v>0</v>
      </c>
      <c r="EZ197" s="517" t="s">
        <v>3641</v>
      </c>
      <c r="FC197" s="246">
        <v>267.5</v>
      </c>
      <c r="FD197" s="56">
        <v>1</v>
      </c>
      <c r="FF197" s="517" t="s">
        <v>1351</v>
      </c>
      <c r="FG197" s="588"/>
      <c r="FH197" s="588"/>
      <c r="FI197" s="246">
        <v>311.40000000000003</v>
      </c>
      <c r="FJ197" s="56">
        <v>2</v>
      </c>
      <c r="FK197" s="588"/>
      <c r="FL197" s="517" t="s">
        <v>1671</v>
      </c>
      <c r="FM197" s="588"/>
      <c r="FN197" s="588"/>
      <c r="FO197" s="246">
        <v>411.60000000000008</v>
      </c>
      <c r="FP197" s="56">
        <v>1</v>
      </c>
      <c r="FQ197" s="588"/>
      <c r="FR197" s="517" t="s">
        <v>1668</v>
      </c>
      <c r="FS197" s="588"/>
      <c r="FT197" s="588"/>
      <c r="FU197" s="246">
        <v>152.4</v>
      </c>
      <c r="FV197" s="56">
        <v>0</v>
      </c>
      <c r="FW197" s="588"/>
      <c r="FX197" s="517" t="s">
        <v>3641</v>
      </c>
      <c r="FY197" s="588"/>
      <c r="FZ197" s="588"/>
      <c r="GA197" s="246">
        <v>376.6</v>
      </c>
      <c r="GB197" s="56">
        <v>0</v>
      </c>
      <c r="GC197" s="588"/>
      <c r="GD197" s="517" t="s">
        <v>1351</v>
      </c>
      <c r="GE197" s="588"/>
      <c r="GF197" s="588"/>
      <c r="GG197" s="246">
        <v>160.69999999999999</v>
      </c>
      <c r="GH197" s="56">
        <v>3</v>
      </c>
      <c r="GI197" s="588"/>
      <c r="GJ197" s="517" t="s">
        <v>2325</v>
      </c>
      <c r="GK197" s="588"/>
      <c r="GL197" s="588"/>
      <c r="GM197" s="246">
        <v>387.6</v>
      </c>
      <c r="GN197" s="56">
        <v>0</v>
      </c>
      <c r="GO197" s="588"/>
      <c r="GP197" s="517" t="s">
        <v>1668</v>
      </c>
      <c r="GQ197" s="588"/>
      <c r="GR197" s="588"/>
      <c r="GS197" s="246">
        <v>455.20000000000005</v>
      </c>
      <c r="GT197" s="56">
        <v>3</v>
      </c>
      <c r="GU197" s="588"/>
      <c r="GV197" s="517" t="s">
        <v>687</v>
      </c>
      <c r="GW197" s="588"/>
      <c r="GX197" s="588"/>
      <c r="GY197" s="246">
        <v>572.75</v>
      </c>
      <c r="GZ197" s="56">
        <v>2</v>
      </c>
    </row>
    <row r="198" spans="25:208" ht="15.75">
      <c r="AH198" s="479"/>
      <c r="AK198" s="479"/>
      <c r="AN198" s="479"/>
      <c r="AQ198" s="479"/>
      <c r="AV198" s="517"/>
      <c r="AY198" s="28"/>
      <c r="AZ198" s="56"/>
      <c r="BB198" s="517"/>
      <c r="BE198" s="28"/>
      <c r="BF198" s="56"/>
      <c r="BH198" s="517"/>
      <c r="BK198" s="246"/>
      <c r="BL198" s="56"/>
      <c r="BN198" s="517"/>
      <c r="BQ198" s="246"/>
      <c r="BR198" s="56"/>
      <c r="BT198" s="517"/>
      <c r="BW198" s="246"/>
      <c r="BX198" s="56"/>
      <c r="BZ198" s="517"/>
      <c r="CC198" s="246"/>
      <c r="CD198" s="56"/>
      <c r="CF198" s="517"/>
      <c r="CI198" s="246"/>
      <c r="CJ198" s="56"/>
      <c r="CL198" s="517"/>
      <c r="CO198" s="246"/>
      <c r="CP198" s="56"/>
      <c r="CR198" s="517"/>
      <c r="CU198" s="246"/>
      <c r="CV198" s="56"/>
      <c r="CX198" s="517"/>
      <c r="DA198" s="246"/>
      <c r="DB198" s="56"/>
      <c r="DD198" s="517"/>
      <c r="DG198" s="246"/>
      <c r="DH198" s="56"/>
      <c r="DJ198" s="517"/>
      <c r="DM198" s="246"/>
      <c r="DN198" s="56"/>
      <c r="DP198" s="517"/>
      <c r="DS198" s="246"/>
      <c r="DT198" s="56"/>
      <c r="DV198" s="517"/>
      <c r="DW198"/>
      <c r="DY198" s="246"/>
      <c r="DZ198" s="56"/>
      <c r="EB198" s="517"/>
      <c r="EE198" s="246"/>
      <c r="EF198" s="56"/>
      <c r="EH198" s="517"/>
      <c r="EK198" s="246"/>
      <c r="EL198" s="56"/>
      <c r="EN198" s="517"/>
      <c r="EQ198" s="246"/>
      <c r="ER198" s="56"/>
      <c r="ET198" s="517"/>
      <c r="EW198" s="246"/>
      <c r="EX198" s="56"/>
      <c r="EZ198" s="517"/>
      <c r="FC198" s="246"/>
      <c r="FD198" s="56"/>
      <c r="FF198" s="517"/>
      <c r="FG198" s="588"/>
      <c r="FH198" s="588"/>
      <c r="FI198" s="246"/>
      <c r="FJ198" s="56"/>
      <c r="FK198" s="588"/>
      <c r="FL198" s="517"/>
      <c r="FM198" s="588"/>
      <c r="FN198" s="588"/>
      <c r="FO198" s="246"/>
      <c r="FP198" s="56"/>
      <c r="FQ198" s="588"/>
      <c r="FR198" s="517"/>
      <c r="FS198" s="588"/>
      <c r="FT198" s="588"/>
      <c r="FU198" s="246"/>
      <c r="FV198" s="56"/>
      <c r="FW198" s="588"/>
      <c r="FX198" s="517"/>
      <c r="FY198" s="588"/>
      <c r="FZ198" s="588"/>
      <c r="GA198" s="246"/>
      <c r="GB198" s="56"/>
      <c r="GC198" s="588"/>
      <c r="GD198" s="517"/>
      <c r="GE198" s="588"/>
      <c r="GF198" s="588"/>
      <c r="GG198" s="246"/>
      <c r="GH198" s="56"/>
      <c r="GI198" s="588"/>
      <c r="GJ198" s="517"/>
      <c r="GK198" s="588"/>
      <c r="GL198" s="588"/>
      <c r="GM198" s="246"/>
      <c r="GN198" s="56"/>
      <c r="GO198" s="588"/>
      <c r="GP198" s="517"/>
      <c r="GQ198" s="588"/>
      <c r="GR198" s="588"/>
      <c r="GS198" s="246"/>
      <c r="GT198" s="56"/>
      <c r="GU198" s="588"/>
      <c r="GV198" s="517"/>
      <c r="GW198" s="588"/>
      <c r="GX198" s="588"/>
      <c r="GY198" s="246"/>
      <c r="GZ198" s="56"/>
    </row>
    <row r="199" spans="25:208" ht="15.75">
      <c r="AH199" s="479" t="s">
        <v>2725</v>
      </c>
      <c r="AK199" s="479" t="s">
        <v>1668</v>
      </c>
      <c r="AN199" s="479" t="s">
        <v>3641</v>
      </c>
      <c r="AQ199" s="479" t="s">
        <v>2197</v>
      </c>
      <c r="AV199" s="517" t="s">
        <v>2209</v>
      </c>
      <c r="AY199" s="28">
        <v>268.89999999999998</v>
      </c>
      <c r="AZ199" s="56">
        <v>0</v>
      </c>
      <c r="BB199" s="517" t="s">
        <v>2712</v>
      </c>
      <c r="BE199" s="28">
        <v>321.60000000000002</v>
      </c>
      <c r="BF199" s="56">
        <v>2</v>
      </c>
      <c r="BH199" s="517" t="s">
        <v>2216</v>
      </c>
      <c r="BK199" s="246">
        <v>97.5</v>
      </c>
      <c r="BL199" s="56">
        <v>2</v>
      </c>
      <c r="BN199" s="517" t="s">
        <v>2197</v>
      </c>
      <c r="BQ199" s="246">
        <v>7</v>
      </c>
      <c r="BR199" s="56">
        <v>0</v>
      </c>
      <c r="BT199" s="517" t="s">
        <v>687</v>
      </c>
      <c r="BW199" s="246">
        <v>508.09999999999997</v>
      </c>
      <c r="BX199" s="56">
        <v>0</v>
      </c>
      <c r="BZ199" s="517" t="s">
        <v>2202</v>
      </c>
      <c r="CC199" s="246">
        <v>267.09999999999997</v>
      </c>
      <c r="CD199" s="56">
        <v>3</v>
      </c>
      <c r="CF199" s="517" t="s">
        <v>3655</v>
      </c>
      <c r="CI199" s="246">
        <v>64.7</v>
      </c>
      <c r="CJ199" s="56">
        <v>2</v>
      </c>
      <c r="CL199" s="517" t="s">
        <v>2712</v>
      </c>
      <c r="CO199" s="246">
        <v>215.5</v>
      </c>
      <c r="CP199" s="56">
        <v>3</v>
      </c>
      <c r="CR199" s="517" t="s">
        <v>2325</v>
      </c>
      <c r="CU199" s="246">
        <v>117.4</v>
      </c>
      <c r="CV199" s="56">
        <v>3</v>
      </c>
      <c r="CX199" s="517" t="s">
        <v>2733</v>
      </c>
      <c r="DA199" s="246">
        <v>277.39999999999998</v>
      </c>
      <c r="DB199" s="56">
        <v>0</v>
      </c>
      <c r="DD199" s="517" t="s">
        <v>3655</v>
      </c>
      <c r="DG199" s="246">
        <v>495.7</v>
      </c>
      <c r="DH199" s="56">
        <v>1</v>
      </c>
      <c r="DJ199" s="517" t="s">
        <v>2709</v>
      </c>
      <c r="DM199" s="246">
        <v>553.4</v>
      </c>
      <c r="DN199" s="56">
        <v>0</v>
      </c>
      <c r="DP199" s="517" t="s">
        <v>2220</v>
      </c>
      <c r="DS199" s="246">
        <v>26</v>
      </c>
      <c r="DT199" s="56">
        <v>3</v>
      </c>
      <c r="DV199" s="517" t="s">
        <v>180</v>
      </c>
      <c r="DW199"/>
      <c r="DY199" s="246">
        <v>0</v>
      </c>
      <c r="DZ199" s="56">
        <v>0</v>
      </c>
      <c r="EB199" s="517" t="s">
        <v>1671</v>
      </c>
      <c r="EE199" s="246">
        <v>474.55</v>
      </c>
      <c r="EF199" s="56">
        <v>2</v>
      </c>
      <c r="EH199" s="517" t="s">
        <v>3645</v>
      </c>
      <c r="EK199" s="246">
        <v>517</v>
      </c>
      <c r="EL199" s="56">
        <v>0</v>
      </c>
      <c r="EN199" s="517" t="s">
        <v>704</v>
      </c>
      <c r="EQ199" s="246">
        <v>130</v>
      </c>
      <c r="ER199" s="56">
        <v>3</v>
      </c>
      <c r="ET199" s="517" t="s">
        <v>3641</v>
      </c>
      <c r="EW199" s="246">
        <v>153.6</v>
      </c>
      <c r="EX199" s="56">
        <v>0</v>
      </c>
      <c r="EZ199" s="517" t="s">
        <v>2712</v>
      </c>
      <c r="FC199" s="246">
        <v>276.60000000000002</v>
      </c>
      <c r="FD199" s="56">
        <v>2</v>
      </c>
      <c r="FF199" s="517" t="s">
        <v>2733</v>
      </c>
      <c r="FG199" s="588"/>
      <c r="FH199" s="588"/>
      <c r="FI199" s="246">
        <v>266.5</v>
      </c>
      <c r="FJ199" s="56">
        <v>2</v>
      </c>
      <c r="FK199" s="588"/>
      <c r="FL199" s="517" t="s">
        <v>1351</v>
      </c>
      <c r="FM199" s="588"/>
      <c r="FN199" s="588"/>
      <c r="FO199" s="246">
        <v>635.5</v>
      </c>
      <c r="FP199" s="56">
        <v>2</v>
      </c>
      <c r="FQ199" s="588"/>
      <c r="FR199" s="517" t="s">
        <v>2709</v>
      </c>
      <c r="FS199" s="588"/>
      <c r="FT199" s="588"/>
      <c r="FU199" s="246">
        <v>536.6</v>
      </c>
      <c r="FV199" s="56">
        <v>2</v>
      </c>
      <c r="FW199" s="588"/>
      <c r="FX199" s="517" t="s">
        <v>2193</v>
      </c>
      <c r="FY199" s="588"/>
      <c r="FZ199" s="588"/>
      <c r="GA199" s="246">
        <v>122.7</v>
      </c>
      <c r="GB199" s="56">
        <v>0</v>
      </c>
      <c r="GC199" s="588"/>
      <c r="GD199" s="517" t="s">
        <v>2725</v>
      </c>
      <c r="GE199" s="588"/>
      <c r="GF199" s="588"/>
      <c r="GG199" s="246">
        <v>119.5</v>
      </c>
      <c r="GH199" s="56">
        <v>1</v>
      </c>
      <c r="GI199" s="588"/>
      <c r="GJ199" s="517" t="s">
        <v>1351</v>
      </c>
      <c r="GK199" s="588"/>
      <c r="GL199" s="588"/>
      <c r="GM199" s="246">
        <v>460.1</v>
      </c>
      <c r="GN199" s="56">
        <v>1</v>
      </c>
      <c r="GO199" s="588"/>
      <c r="GP199" s="517" t="s">
        <v>704</v>
      </c>
      <c r="GQ199" s="588"/>
      <c r="GR199" s="588"/>
      <c r="GS199" s="246">
        <v>601.20000000000005</v>
      </c>
      <c r="GT199" s="56">
        <v>2</v>
      </c>
      <c r="GU199" s="588"/>
      <c r="GV199" s="517" t="s">
        <v>2220</v>
      </c>
      <c r="GW199" s="588"/>
      <c r="GX199" s="588"/>
      <c r="GY199" s="246">
        <v>544.69999999999993</v>
      </c>
      <c r="GZ199" s="56">
        <v>2</v>
      </c>
    </row>
    <row r="200" spans="25:208" ht="15.75">
      <c r="AH200" s="479" t="s">
        <v>1668</v>
      </c>
      <c r="AK200" s="479" t="s">
        <v>3645</v>
      </c>
      <c r="AN200" s="479" t="s">
        <v>2209</v>
      </c>
      <c r="AQ200" s="479" t="s">
        <v>33</v>
      </c>
      <c r="AV200" s="517" t="s">
        <v>2202</v>
      </c>
      <c r="AY200" s="28">
        <v>388.59999999999991</v>
      </c>
      <c r="AZ200" s="56">
        <v>3</v>
      </c>
      <c r="BB200" s="517" t="s">
        <v>3655</v>
      </c>
      <c r="BE200" s="28">
        <v>311.20000000000005</v>
      </c>
      <c r="BF200" s="56">
        <v>1</v>
      </c>
      <c r="BH200" s="517" t="s">
        <v>3639</v>
      </c>
      <c r="BK200" s="246">
        <v>81.5</v>
      </c>
      <c r="BL200" s="56">
        <v>1</v>
      </c>
      <c r="BN200" s="517" t="s">
        <v>3642</v>
      </c>
      <c r="BQ200" s="246">
        <v>61</v>
      </c>
      <c r="BR200" s="56">
        <v>3</v>
      </c>
      <c r="BT200" s="517" t="s">
        <v>3645</v>
      </c>
      <c r="BW200" s="246">
        <v>639.54999999999995</v>
      </c>
      <c r="BX200" s="56">
        <v>3</v>
      </c>
      <c r="BZ200" s="517" t="s">
        <v>675</v>
      </c>
      <c r="CC200" s="246">
        <v>134.5</v>
      </c>
      <c r="CD200" s="56">
        <v>0</v>
      </c>
      <c r="CF200" s="517" t="s">
        <v>2201</v>
      </c>
      <c r="CI200" s="246">
        <v>63.800000000000011</v>
      </c>
      <c r="CJ200" s="56">
        <v>1</v>
      </c>
      <c r="CL200" s="517" t="s">
        <v>1346</v>
      </c>
      <c r="CO200" s="246">
        <v>57.2</v>
      </c>
      <c r="CP200" s="56">
        <v>0</v>
      </c>
      <c r="CR200" s="517" t="s">
        <v>687</v>
      </c>
      <c r="CU200" s="246">
        <v>44</v>
      </c>
      <c r="CV200" s="56">
        <v>0</v>
      </c>
      <c r="CX200" s="517" t="s">
        <v>3655</v>
      </c>
      <c r="DA200" s="246">
        <v>384.2</v>
      </c>
      <c r="DB200" s="56">
        <v>3</v>
      </c>
      <c r="DD200" s="517" t="s">
        <v>675</v>
      </c>
      <c r="DG200" s="246">
        <v>553.70000000000005</v>
      </c>
      <c r="DH200" s="56">
        <v>2</v>
      </c>
      <c r="DJ200" s="517" t="s">
        <v>33</v>
      </c>
      <c r="DM200" s="246">
        <v>874.09999999999991</v>
      </c>
      <c r="DN200" s="56">
        <v>3</v>
      </c>
      <c r="DP200" s="517" t="s">
        <v>2216</v>
      </c>
      <c r="DS200" s="246">
        <v>12.100000000000001</v>
      </c>
      <c r="DT200" s="56">
        <v>0</v>
      </c>
      <c r="DV200" s="517" t="s">
        <v>3655</v>
      </c>
      <c r="DW200"/>
      <c r="DY200" s="246">
        <v>56</v>
      </c>
      <c r="DZ200" s="56">
        <v>3</v>
      </c>
      <c r="EB200" s="517" t="s">
        <v>2725</v>
      </c>
      <c r="EE200" s="246">
        <v>398.95000000000005</v>
      </c>
      <c r="EF200" s="56">
        <v>1</v>
      </c>
      <c r="EH200" s="517" t="s">
        <v>1671</v>
      </c>
      <c r="EK200" s="246">
        <v>752.69999999999993</v>
      </c>
      <c r="EL200" s="56">
        <v>3</v>
      </c>
      <c r="EN200" s="517" t="s">
        <v>2202</v>
      </c>
      <c r="EQ200" s="246">
        <v>0</v>
      </c>
      <c r="ER200" s="56">
        <v>0</v>
      </c>
      <c r="ET200" s="517" t="s">
        <v>700</v>
      </c>
      <c r="EW200" s="246">
        <v>419.8</v>
      </c>
      <c r="EX200" s="56">
        <v>3</v>
      </c>
      <c r="EZ200" s="517" t="s">
        <v>2728</v>
      </c>
      <c r="FC200" s="246">
        <v>255</v>
      </c>
      <c r="FD200" s="56">
        <v>1</v>
      </c>
      <c r="FF200" s="517" t="s">
        <v>2197</v>
      </c>
      <c r="FG200" s="588"/>
      <c r="FH200" s="588"/>
      <c r="FI200" s="246">
        <v>258.29999999999995</v>
      </c>
      <c r="FJ200" s="56">
        <v>1</v>
      </c>
      <c r="FK200" s="588"/>
      <c r="FL200" s="517" t="s">
        <v>2733</v>
      </c>
      <c r="FM200" s="588"/>
      <c r="FN200" s="588"/>
      <c r="FO200" s="246">
        <v>587.09999999999991</v>
      </c>
      <c r="FP200" s="56">
        <v>1</v>
      </c>
      <c r="FQ200" s="588"/>
      <c r="FR200" s="517" t="s">
        <v>1664</v>
      </c>
      <c r="FS200" s="588"/>
      <c r="FT200" s="588"/>
      <c r="FU200" s="246">
        <v>499.59999999999997</v>
      </c>
      <c r="FV200" s="56">
        <v>1</v>
      </c>
      <c r="FW200" s="588"/>
      <c r="FX200" s="517" t="s">
        <v>180</v>
      </c>
      <c r="FY200" s="588"/>
      <c r="FZ200" s="588"/>
      <c r="GA200" s="246">
        <v>554.79999999999995</v>
      </c>
      <c r="GB200" s="56">
        <v>3</v>
      </c>
      <c r="GC200" s="588"/>
      <c r="GD200" s="517" t="s">
        <v>2220</v>
      </c>
      <c r="GE200" s="588"/>
      <c r="GF200" s="588"/>
      <c r="GG200" s="246">
        <v>120.3</v>
      </c>
      <c r="GH200" s="56">
        <v>2</v>
      </c>
      <c r="GI200" s="588"/>
      <c r="GJ200" s="517" t="s">
        <v>180</v>
      </c>
      <c r="GK200" s="588"/>
      <c r="GL200" s="588"/>
      <c r="GM200" s="246">
        <v>529.6</v>
      </c>
      <c r="GN200" s="56">
        <v>2</v>
      </c>
      <c r="GO200" s="588"/>
      <c r="GP200" s="517" t="s">
        <v>2724</v>
      </c>
      <c r="GQ200" s="588"/>
      <c r="GR200" s="588"/>
      <c r="GS200" s="246">
        <v>598.59999999999991</v>
      </c>
      <c r="GT200" s="56">
        <v>1</v>
      </c>
      <c r="GU200" s="588"/>
      <c r="GV200" s="517" t="s">
        <v>1671</v>
      </c>
      <c r="GW200" s="588"/>
      <c r="GX200" s="588"/>
      <c r="GY200" s="246">
        <v>452.20000000000005</v>
      </c>
      <c r="GZ200" s="56">
        <v>1</v>
      </c>
    </row>
    <row r="201" spans="25:208" ht="15.75">
      <c r="AH201" s="479"/>
      <c r="AK201" s="479"/>
      <c r="AN201" s="479"/>
      <c r="AQ201" s="479"/>
      <c r="AV201" s="517"/>
      <c r="AY201" s="28"/>
      <c r="AZ201" s="56"/>
      <c r="BB201" s="517"/>
      <c r="BE201" s="28"/>
      <c r="BF201" s="56"/>
      <c r="BH201" s="517"/>
      <c r="BK201" s="246"/>
      <c r="BL201" s="56"/>
      <c r="BN201" s="517"/>
      <c r="BQ201" s="246"/>
      <c r="BR201" s="56"/>
      <c r="BT201" s="517"/>
      <c r="BW201" s="246"/>
      <c r="BX201" s="56"/>
      <c r="BZ201" s="517"/>
      <c r="CC201" s="246"/>
      <c r="CD201" s="56"/>
      <c r="CF201" s="517"/>
      <c r="CI201" s="246"/>
      <c r="CJ201" s="56"/>
      <c r="CL201" s="517"/>
      <c r="CO201" s="246"/>
      <c r="CP201" s="56"/>
      <c r="CR201" s="517"/>
      <c r="CU201" s="246"/>
      <c r="CV201" s="56"/>
      <c r="CX201" s="517"/>
      <c r="DA201" s="246"/>
      <c r="DB201" s="56"/>
      <c r="DD201" s="517"/>
      <c r="DG201" s="246"/>
      <c r="DH201" s="56"/>
      <c r="DJ201" s="517"/>
      <c r="DM201" s="246"/>
      <c r="DN201" s="56"/>
      <c r="DP201" s="517"/>
      <c r="DS201" s="246"/>
      <c r="DT201" s="56"/>
      <c r="DV201" s="517"/>
      <c r="DW201"/>
      <c r="DY201" s="246"/>
      <c r="DZ201" s="56"/>
      <c r="EB201" s="517"/>
      <c r="EE201" s="246"/>
      <c r="EF201" s="56"/>
      <c r="EH201" s="517"/>
      <c r="EK201" s="246"/>
      <c r="EL201" s="56"/>
      <c r="EN201" s="517"/>
      <c r="EQ201" s="246"/>
      <c r="ER201" s="56"/>
      <c r="ET201" s="517"/>
      <c r="EW201" s="246"/>
      <c r="EX201" s="56"/>
      <c r="EZ201" s="517"/>
      <c r="FC201" s="246"/>
      <c r="FD201" s="56"/>
      <c r="FF201" s="517"/>
      <c r="FG201" s="588"/>
      <c r="FH201" s="588"/>
      <c r="FI201" s="246"/>
      <c r="FJ201" s="56"/>
      <c r="FK201" s="588"/>
      <c r="FL201" s="517"/>
      <c r="FM201" s="588"/>
      <c r="FN201" s="588"/>
      <c r="FO201" s="246"/>
      <c r="FP201" s="56"/>
      <c r="FQ201" s="588"/>
      <c r="FR201" s="517"/>
      <c r="FS201" s="588"/>
      <c r="FT201" s="588"/>
      <c r="FU201" s="246"/>
      <c r="FV201" s="56"/>
      <c r="FW201" s="588"/>
      <c r="FX201" s="517"/>
      <c r="FY201" s="588"/>
      <c r="FZ201" s="588"/>
      <c r="GA201" s="246"/>
      <c r="GB201" s="56"/>
      <c r="GC201" s="588"/>
      <c r="GD201" s="517"/>
      <c r="GE201" s="588"/>
      <c r="GF201" s="588"/>
      <c r="GG201" s="246"/>
      <c r="GH201" s="56"/>
      <c r="GI201" s="588"/>
      <c r="GJ201" s="517"/>
      <c r="GK201" s="588"/>
      <c r="GL201" s="588"/>
      <c r="GM201" s="246"/>
      <c r="GN201" s="56"/>
      <c r="GO201" s="588"/>
      <c r="GP201" s="517"/>
      <c r="GQ201" s="588"/>
      <c r="GR201" s="588"/>
      <c r="GS201" s="246"/>
      <c r="GT201" s="56"/>
      <c r="GU201" s="588"/>
      <c r="GV201" s="517"/>
      <c r="GW201" s="588"/>
      <c r="GX201" s="588"/>
      <c r="GY201" s="246"/>
      <c r="GZ201" s="56"/>
    </row>
    <row r="202" spans="25:208" ht="15.75">
      <c r="AH202" s="479" t="s">
        <v>3641</v>
      </c>
      <c r="AK202" s="479" t="s">
        <v>1664</v>
      </c>
      <c r="AN202" s="479" t="s">
        <v>3639</v>
      </c>
      <c r="AQ202" s="479" t="s">
        <v>687</v>
      </c>
      <c r="AV202" s="517" t="s">
        <v>1671</v>
      </c>
      <c r="AY202" s="28">
        <v>556.29999999999995</v>
      </c>
      <c r="AZ202" s="56">
        <v>3</v>
      </c>
      <c r="BB202" s="517" t="s">
        <v>11</v>
      </c>
      <c r="BE202" s="28">
        <v>224.39999999999998</v>
      </c>
      <c r="BF202" s="56">
        <v>3</v>
      </c>
      <c r="BH202" s="517" t="s">
        <v>2325</v>
      </c>
      <c r="BK202" s="246">
        <v>161.60000000000002</v>
      </c>
      <c r="BL202" s="56">
        <v>3</v>
      </c>
      <c r="BN202" s="517" t="s">
        <v>2712</v>
      </c>
      <c r="BQ202" s="246">
        <v>39</v>
      </c>
      <c r="BR202" s="56">
        <v>0</v>
      </c>
      <c r="BT202" s="517" t="s">
        <v>2709</v>
      </c>
      <c r="BW202" s="246">
        <v>696.45</v>
      </c>
      <c r="BX202" s="56">
        <v>2</v>
      </c>
      <c r="BZ202" s="517" t="s">
        <v>2712</v>
      </c>
      <c r="CC202" s="246">
        <v>200.7</v>
      </c>
      <c r="CD202" s="56">
        <v>1</v>
      </c>
      <c r="CF202" s="517" t="s">
        <v>1690</v>
      </c>
      <c r="CI202" s="246">
        <v>74.2</v>
      </c>
      <c r="CJ202" s="56">
        <v>3</v>
      </c>
      <c r="CL202" s="517" t="s">
        <v>2728</v>
      </c>
      <c r="CO202" s="246">
        <v>213</v>
      </c>
      <c r="CP202" s="56">
        <v>3</v>
      </c>
      <c r="CR202" s="517" t="s">
        <v>1690</v>
      </c>
      <c r="CU202" s="246">
        <v>56</v>
      </c>
      <c r="CV202" s="56">
        <v>0</v>
      </c>
      <c r="CX202" s="517" t="s">
        <v>3645</v>
      </c>
      <c r="DA202" s="246">
        <v>273.8</v>
      </c>
      <c r="DB202" s="56">
        <v>0</v>
      </c>
      <c r="DD202" s="517" t="s">
        <v>2220</v>
      </c>
      <c r="DG202" s="246">
        <v>493.3</v>
      </c>
      <c r="DH202" s="56">
        <v>3</v>
      </c>
      <c r="DJ202" s="517" t="s">
        <v>2733</v>
      </c>
      <c r="DM202" s="246">
        <v>237.99999999999997</v>
      </c>
      <c r="DN202" s="56">
        <v>0</v>
      </c>
      <c r="DP202" s="517" t="s">
        <v>3655</v>
      </c>
      <c r="DS202" s="246">
        <v>47</v>
      </c>
      <c r="DT202" s="56">
        <v>3</v>
      </c>
      <c r="DV202" s="517" t="s">
        <v>3641</v>
      </c>
      <c r="DW202"/>
      <c r="DY202" s="246">
        <v>0</v>
      </c>
      <c r="DZ202" s="56">
        <v>1</v>
      </c>
      <c r="EB202" s="517" t="s">
        <v>11</v>
      </c>
      <c r="EE202" s="246">
        <v>205.8</v>
      </c>
      <c r="EF202" s="56">
        <v>0</v>
      </c>
      <c r="EH202" s="517" t="s">
        <v>2209</v>
      </c>
      <c r="EK202" s="246">
        <v>88.399999999999977</v>
      </c>
      <c r="EL202" s="56">
        <v>0</v>
      </c>
      <c r="EN202" s="517" t="s">
        <v>3655</v>
      </c>
      <c r="EQ202" s="246">
        <v>59.8</v>
      </c>
      <c r="ER202" s="56">
        <v>0</v>
      </c>
      <c r="ET202" s="517" t="s">
        <v>2201</v>
      </c>
      <c r="EW202" s="246">
        <v>315.59999999999997</v>
      </c>
      <c r="EX202" s="56">
        <v>0</v>
      </c>
      <c r="EZ202" s="517" t="s">
        <v>2325</v>
      </c>
      <c r="FC202" s="246">
        <v>321.5</v>
      </c>
      <c r="FD202" s="56">
        <v>3</v>
      </c>
      <c r="FF202" s="517" t="s">
        <v>1671</v>
      </c>
      <c r="FG202" s="588"/>
      <c r="FH202" s="588"/>
      <c r="FI202" s="246">
        <v>341.5</v>
      </c>
      <c r="FJ202" s="56">
        <v>0</v>
      </c>
      <c r="FK202" s="588"/>
      <c r="FL202" s="517" t="s">
        <v>1664</v>
      </c>
      <c r="FM202" s="588"/>
      <c r="FN202" s="588"/>
      <c r="FO202" s="246">
        <v>406.3</v>
      </c>
      <c r="FP202" s="56">
        <v>1</v>
      </c>
      <c r="FQ202" s="588"/>
      <c r="FR202" s="517" t="s">
        <v>3639</v>
      </c>
      <c r="FS202" s="588"/>
      <c r="FT202" s="588"/>
      <c r="FU202" s="246">
        <v>554</v>
      </c>
      <c r="FV202" s="56">
        <v>3</v>
      </c>
      <c r="FW202" s="588"/>
      <c r="FX202" s="517" t="s">
        <v>2724</v>
      </c>
      <c r="FY202" s="588"/>
      <c r="FZ202" s="588"/>
      <c r="GA202" s="246">
        <v>857.5</v>
      </c>
      <c r="GB202" s="56">
        <v>3</v>
      </c>
      <c r="GC202" s="588"/>
      <c r="GD202" s="517" t="s">
        <v>3645</v>
      </c>
      <c r="GE202" s="588"/>
      <c r="GF202" s="588"/>
      <c r="GG202" s="246">
        <v>144.1</v>
      </c>
      <c r="GH202" s="56">
        <v>1</v>
      </c>
      <c r="GI202" s="588"/>
      <c r="GJ202" s="517" t="s">
        <v>700</v>
      </c>
      <c r="GK202" s="588"/>
      <c r="GL202" s="588"/>
      <c r="GM202" s="246">
        <v>450.5</v>
      </c>
      <c r="GN202" s="56">
        <v>1</v>
      </c>
      <c r="GO202" s="588"/>
      <c r="GP202" s="517" t="s">
        <v>3655</v>
      </c>
      <c r="GQ202" s="588"/>
      <c r="GR202" s="588"/>
      <c r="GS202" s="246">
        <v>516.1</v>
      </c>
      <c r="GT202" s="56">
        <v>2</v>
      </c>
      <c r="GU202" s="588"/>
      <c r="GV202" s="517" t="s">
        <v>1351</v>
      </c>
      <c r="GW202" s="588"/>
      <c r="GX202" s="588"/>
      <c r="GY202" s="246">
        <v>504.6</v>
      </c>
      <c r="GZ202" s="56">
        <v>2</v>
      </c>
    </row>
    <row r="203" spans="25:208" ht="15.75">
      <c r="AH203" s="479" t="s">
        <v>2728</v>
      </c>
      <c r="AK203" s="479" t="s">
        <v>3639</v>
      </c>
      <c r="AN203" s="479" t="s">
        <v>1668</v>
      </c>
      <c r="AQ203" s="479" t="s">
        <v>1690</v>
      </c>
      <c r="AV203" s="517" t="s">
        <v>2712</v>
      </c>
      <c r="AY203" s="28">
        <v>129.10000000000002</v>
      </c>
      <c r="AZ203" s="56">
        <v>0</v>
      </c>
      <c r="BB203" s="517" t="s">
        <v>33</v>
      </c>
      <c r="BE203" s="28">
        <v>102</v>
      </c>
      <c r="BF203" s="56">
        <v>0</v>
      </c>
      <c r="BH203" s="517" t="s">
        <v>2712</v>
      </c>
      <c r="BK203" s="246">
        <v>113.7</v>
      </c>
      <c r="BL203" s="56">
        <v>0</v>
      </c>
      <c r="BN203" s="517" t="s">
        <v>704</v>
      </c>
      <c r="BQ203" s="246">
        <v>90.600000000000009</v>
      </c>
      <c r="BR203" s="56">
        <v>3</v>
      </c>
      <c r="BT203" s="517" t="s">
        <v>2725</v>
      </c>
      <c r="BW203" s="246">
        <v>619.94999999999993</v>
      </c>
      <c r="BX203" s="56">
        <v>1</v>
      </c>
      <c r="BZ203" s="517" t="s">
        <v>2724</v>
      </c>
      <c r="CC203" s="246">
        <v>224.8</v>
      </c>
      <c r="CD203" s="56">
        <v>2</v>
      </c>
      <c r="CF203" s="517" t="s">
        <v>2202</v>
      </c>
      <c r="CI203" s="246">
        <v>32.799999999999997</v>
      </c>
      <c r="CJ203" s="56">
        <v>0</v>
      </c>
      <c r="CL203" s="517" t="s">
        <v>2724</v>
      </c>
      <c r="CO203" s="246">
        <v>144</v>
      </c>
      <c r="CP203" s="56">
        <v>0</v>
      </c>
      <c r="CR203" s="517" t="s">
        <v>3645</v>
      </c>
      <c r="CU203" s="246">
        <v>164.2</v>
      </c>
      <c r="CV203" s="56">
        <v>3</v>
      </c>
      <c r="CX203" s="517" t="s">
        <v>3641</v>
      </c>
      <c r="DA203" s="246">
        <v>382</v>
      </c>
      <c r="DB203" s="56">
        <v>3</v>
      </c>
      <c r="DD203" s="517" t="s">
        <v>2217</v>
      </c>
      <c r="DG203" s="246">
        <v>388</v>
      </c>
      <c r="DH203" s="56">
        <v>0</v>
      </c>
      <c r="DJ203" s="517" t="s">
        <v>704</v>
      </c>
      <c r="DM203" s="246">
        <v>880</v>
      </c>
      <c r="DN203" s="56">
        <v>3</v>
      </c>
      <c r="DP203" s="517" t="s">
        <v>3641</v>
      </c>
      <c r="DS203" s="246">
        <v>37.4</v>
      </c>
      <c r="DT203" s="56">
        <v>0</v>
      </c>
      <c r="DV203" s="517" t="s">
        <v>2325</v>
      </c>
      <c r="DW203"/>
      <c r="DY203" s="246">
        <v>0</v>
      </c>
      <c r="DZ203" s="56">
        <v>1</v>
      </c>
      <c r="EB203" s="517" t="s">
        <v>2217</v>
      </c>
      <c r="EE203" s="246">
        <v>477.25</v>
      </c>
      <c r="EF203" s="56">
        <v>3</v>
      </c>
      <c r="EH203" s="517" t="s">
        <v>2197</v>
      </c>
      <c r="EK203" s="246">
        <v>501.2</v>
      </c>
      <c r="EL203" s="56">
        <v>3</v>
      </c>
      <c r="EN203" s="517" t="s">
        <v>3645</v>
      </c>
      <c r="EQ203" s="246">
        <v>297.5</v>
      </c>
      <c r="ER203" s="56">
        <v>3</v>
      </c>
      <c r="ET203" s="517" t="s">
        <v>1351</v>
      </c>
      <c r="EW203" s="246">
        <v>429.3</v>
      </c>
      <c r="EX203" s="56">
        <v>3</v>
      </c>
      <c r="EZ203" s="517" t="s">
        <v>3639</v>
      </c>
      <c r="FC203" s="246">
        <v>224.29999999999998</v>
      </c>
      <c r="FD203" s="56">
        <v>0</v>
      </c>
      <c r="FF203" s="517" t="s">
        <v>2325</v>
      </c>
      <c r="FG203" s="588"/>
      <c r="FH203" s="588"/>
      <c r="FI203" s="246">
        <v>444.5</v>
      </c>
      <c r="FJ203" s="56">
        <v>3</v>
      </c>
      <c r="FK203" s="588"/>
      <c r="FL203" s="517" t="s">
        <v>687</v>
      </c>
      <c r="FM203" s="588"/>
      <c r="FN203" s="588"/>
      <c r="FO203" s="246">
        <v>443.4</v>
      </c>
      <c r="FP203" s="56">
        <v>2</v>
      </c>
      <c r="FQ203" s="588"/>
      <c r="FR203" s="517" t="s">
        <v>2724</v>
      </c>
      <c r="FS203" s="588"/>
      <c r="FT203" s="588"/>
      <c r="FU203" s="246">
        <v>293.3</v>
      </c>
      <c r="FV203" s="56">
        <v>0</v>
      </c>
      <c r="FW203" s="588"/>
      <c r="FX203" s="517" t="s">
        <v>1671</v>
      </c>
      <c r="FY203" s="588"/>
      <c r="FZ203" s="588"/>
      <c r="GA203" s="246">
        <v>402</v>
      </c>
      <c r="GB203" s="56">
        <v>0</v>
      </c>
      <c r="GC203" s="588"/>
      <c r="GD203" s="517" t="s">
        <v>3642</v>
      </c>
      <c r="GE203" s="588"/>
      <c r="GF203" s="588"/>
      <c r="GG203" s="246">
        <v>145.1</v>
      </c>
      <c r="GH203" s="56">
        <v>2</v>
      </c>
      <c r="GI203" s="588"/>
      <c r="GJ203" s="517" t="s">
        <v>3655</v>
      </c>
      <c r="GK203" s="588"/>
      <c r="GL203" s="588"/>
      <c r="GM203" s="246">
        <v>533.6</v>
      </c>
      <c r="GN203" s="56">
        <v>2</v>
      </c>
      <c r="GO203" s="588"/>
      <c r="GP203" s="517" t="s">
        <v>1346</v>
      </c>
      <c r="GQ203" s="588"/>
      <c r="GR203" s="588"/>
      <c r="GS203" s="246">
        <v>414.2</v>
      </c>
      <c r="GT203" s="56">
        <v>1</v>
      </c>
      <c r="GU203" s="588"/>
      <c r="GV203" s="517" t="s">
        <v>2725</v>
      </c>
      <c r="GW203" s="588"/>
      <c r="GX203" s="588"/>
      <c r="GY203" s="246">
        <v>423.5</v>
      </c>
      <c r="GZ203" s="56">
        <v>1</v>
      </c>
    </row>
    <row r="204" spans="25:208" ht="15.75">
      <c r="AH204" s="479"/>
      <c r="AK204" s="479"/>
      <c r="AN204" s="479"/>
      <c r="AQ204" s="479"/>
      <c r="AV204" s="517"/>
      <c r="AY204" s="28"/>
      <c r="AZ204" s="56"/>
      <c r="BB204" s="517"/>
      <c r="BE204" s="28"/>
      <c r="BF204" s="56"/>
      <c r="BH204" s="517"/>
      <c r="BK204" s="246"/>
      <c r="BL204" s="56"/>
      <c r="BN204" s="517"/>
      <c r="BQ204" s="246"/>
      <c r="BR204" s="56"/>
      <c r="BT204" s="517"/>
      <c r="BW204" s="246"/>
      <c r="BX204" s="56"/>
      <c r="BZ204" s="517"/>
      <c r="CC204" s="246"/>
      <c r="CD204" s="56"/>
      <c r="CF204" s="517"/>
      <c r="CI204" s="246"/>
      <c r="CJ204" s="56"/>
      <c r="CL204" s="517"/>
      <c r="CO204" s="246"/>
      <c r="CP204" s="56"/>
      <c r="CR204" s="517"/>
      <c r="CU204" s="246"/>
      <c r="CV204" s="56"/>
      <c r="CX204" s="517"/>
      <c r="DA204" s="246"/>
      <c r="DB204" s="56"/>
      <c r="DD204" s="517"/>
      <c r="DG204" s="246"/>
      <c r="DH204" s="56"/>
      <c r="DJ204" s="517"/>
      <c r="DM204" s="246"/>
      <c r="DN204" s="56"/>
      <c r="DP204" s="517"/>
      <c r="DS204" s="246"/>
      <c r="DT204" s="56"/>
      <c r="DV204" s="517"/>
      <c r="DW204"/>
      <c r="DY204" s="246"/>
      <c r="DZ204" s="56"/>
      <c r="EB204" s="517"/>
      <c r="EE204" s="246"/>
      <c r="EF204" s="56"/>
      <c r="EH204" s="517"/>
      <c r="EK204" s="246"/>
      <c r="EL204" s="56"/>
      <c r="EN204" s="517"/>
      <c r="EQ204" s="246"/>
      <c r="ER204" s="56"/>
      <c r="ET204" s="517"/>
      <c r="EW204" s="246"/>
      <c r="EX204" s="56"/>
      <c r="EZ204" s="517"/>
      <c r="FC204" s="246"/>
      <c r="FD204" s="56"/>
      <c r="FF204" s="517"/>
      <c r="FG204" s="588"/>
      <c r="FH204" s="588"/>
      <c r="FI204" s="246"/>
      <c r="FJ204" s="56"/>
      <c r="FK204" s="588"/>
      <c r="FL204" s="517"/>
      <c r="FM204" s="588"/>
      <c r="FN204" s="588"/>
      <c r="FO204" s="246"/>
      <c r="FP204" s="56"/>
      <c r="FQ204" s="588"/>
      <c r="FR204" s="517"/>
      <c r="FS204" s="588"/>
      <c r="FT204" s="588"/>
      <c r="FU204" s="246"/>
      <c r="FV204" s="56"/>
      <c r="FW204" s="588"/>
      <c r="FX204" s="517"/>
      <c r="FY204" s="588"/>
      <c r="FZ204" s="588"/>
      <c r="GA204" s="246"/>
      <c r="GB204" s="56"/>
      <c r="GC204" s="588"/>
      <c r="GD204" s="517"/>
      <c r="GE204" s="588"/>
      <c r="GF204" s="588"/>
      <c r="GG204" s="246"/>
      <c r="GH204" s="56"/>
      <c r="GI204" s="588"/>
      <c r="GJ204" s="517"/>
      <c r="GK204" s="588"/>
      <c r="GL204" s="588"/>
      <c r="GM204" s="246"/>
      <c r="GN204" s="56"/>
      <c r="GO204" s="588"/>
      <c r="GP204" s="517"/>
      <c r="GQ204" s="588"/>
      <c r="GR204" s="588"/>
      <c r="GS204" s="246"/>
      <c r="GT204" s="56"/>
      <c r="GU204" s="588"/>
      <c r="GV204" s="517"/>
      <c r="GW204" s="588"/>
      <c r="GX204" s="588"/>
      <c r="GY204" s="246"/>
      <c r="GZ204" s="56"/>
    </row>
    <row r="205" spans="25:208" ht="15.75">
      <c r="AH205" s="479" t="s">
        <v>704</v>
      </c>
      <c r="AK205" s="479" t="s">
        <v>2201</v>
      </c>
      <c r="AN205" s="479" t="s">
        <v>33</v>
      </c>
      <c r="AQ205" s="479" t="s">
        <v>1337</v>
      </c>
      <c r="AV205" s="517" t="s">
        <v>2728</v>
      </c>
      <c r="AY205" s="28">
        <v>143</v>
      </c>
      <c r="AZ205" s="56">
        <v>0</v>
      </c>
      <c r="BB205" s="517" t="s">
        <v>2197</v>
      </c>
      <c r="BE205" s="28">
        <v>19.2</v>
      </c>
      <c r="BF205" s="56">
        <v>0</v>
      </c>
      <c r="BH205" s="517" t="s">
        <v>2201</v>
      </c>
      <c r="BK205" s="246">
        <v>23.4</v>
      </c>
      <c r="BL205" s="56">
        <v>0</v>
      </c>
      <c r="BN205" s="517" t="s">
        <v>1690</v>
      </c>
      <c r="BQ205" s="246">
        <v>92.600000000000009</v>
      </c>
      <c r="BR205" s="56">
        <v>0</v>
      </c>
      <c r="BT205" s="517" t="s">
        <v>3655</v>
      </c>
      <c r="BW205" s="246">
        <v>675.80000000000007</v>
      </c>
      <c r="BX205" s="56">
        <v>2</v>
      </c>
      <c r="BZ205" s="517" t="s">
        <v>11</v>
      </c>
      <c r="CC205" s="246">
        <v>248.9</v>
      </c>
      <c r="CD205" s="56">
        <v>3</v>
      </c>
      <c r="CF205" s="517" t="s">
        <v>700</v>
      </c>
      <c r="CI205" s="246">
        <v>6</v>
      </c>
      <c r="CJ205" s="56">
        <v>0</v>
      </c>
      <c r="CL205" s="517" t="s">
        <v>2709</v>
      </c>
      <c r="CO205" s="246">
        <v>305</v>
      </c>
      <c r="CP205" s="56">
        <v>2</v>
      </c>
      <c r="CR205" s="517" t="s">
        <v>675</v>
      </c>
      <c r="CU205" s="246">
        <v>97.1</v>
      </c>
      <c r="CV205" s="56">
        <v>1</v>
      </c>
      <c r="CX205" s="517" t="s">
        <v>2209</v>
      </c>
      <c r="DA205" s="246">
        <v>269.5</v>
      </c>
      <c r="DB205" s="56">
        <v>0</v>
      </c>
      <c r="DD205" s="517" t="s">
        <v>3642</v>
      </c>
      <c r="DG205" s="246">
        <v>713.7</v>
      </c>
      <c r="DH205" s="56">
        <v>3</v>
      </c>
      <c r="DJ205" s="517" t="s">
        <v>687</v>
      </c>
      <c r="DM205" s="246">
        <v>765.8</v>
      </c>
      <c r="DN205" s="56">
        <v>1</v>
      </c>
      <c r="DP205" s="517" t="s">
        <v>2724</v>
      </c>
      <c r="DS205" s="246">
        <v>49.6</v>
      </c>
      <c r="DT205" s="56">
        <v>2</v>
      </c>
      <c r="DV205" s="517" t="s">
        <v>2201</v>
      </c>
      <c r="DW205"/>
      <c r="DY205" s="246">
        <v>5.5</v>
      </c>
      <c r="DZ205" s="56">
        <v>0</v>
      </c>
      <c r="EB205" s="517" t="s">
        <v>1664</v>
      </c>
      <c r="EE205" s="246">
        <v>450.7</v>
      </c>
      <c r="EF205" s="56">
        <v>2</v>
      </c>
      <c r="EH205" s="517" t="s">
        <v>2725</v>
      </c>
      <c r="EK205" s="246">
        <v>706.19999999999993</v>
      </c>
      <c r="EL205" s="56">
        <v>2</v>
      </c>
      <c r="EN205" s="517" t="s">
        <v>2193</v>
      </c>
      <c r="EQ205" s="246">
        <v>60</v>
      </c>
      <c r="ER205" s="56">
        <v>3</v>
      </c>
      <c r="ET205" s="517" t="s">
        <v>675</v>
      </c>
      <c r="EW205" s="246">
        <v>580.5</v>
      </c>
      <c r="EX205" s="56">
        <v>3</v>
      </c>
      <c r="EZ205" s="517" t="s">
        <v>704</v>
      </c>
      <c r="FC205" s="246">
        <v>259</v>
      </c>
      <c r="FD205" s="56">
        <v>0</v>
      </c>
      <c r="FF205" s="517" t="s">
        <v>2728</v>
      </c>
      <c r="FG205" s="588"/>
      <c r="FH205" s="588"/>
      <c r="FI205" s="246">
        <v>245.79999999999998</v>
      </c>
      <c r="FJ205" s="56">
        <v>2</v>
      </c>
      <c r="FK205" s="588"/>
      <c r="FL205" s="517" t="s">
        <v>2724</v>
      </c>
      <c r="FM205" s="588"/>
      <c r="FN205" s="588"/>
      <c r="FO205" s="246">
        <v>676.1</v>
      </c>
      <c r="FP205" s="56">
        <v>3</v>
      </c>
      <c r="FQ205" s="588"/>
      <c r="FR205" s="517" t="s">
        <v>2216</v>
      </c>
      <c r="FS205" s="588"/>
      <c r="FT205" s="588"/>
      <c r="FU205" s="246">
        <v>463.40000000000003</v>
      </c>
      <c r="FV205" s="56">
        <v>0</v>
      </c>
      <c r="FW205" s="588"/>
      <c r="FX205" s="517" t="s">
        <v>1351</v>
      </c>
      <c r="FY205" s="588"/>
      <c r="FZ205" s="588"/>
      <c r="GA205" s="246">
        <v>701.5</v>
      </c>
      <c r="GB205" s="56">
        <v>3</v>
      </c>
      <c r="GC205" s="588"/>
      <c r="GD205" s="517" t="s">
        <v>704</v>
      </c>
      <c r="GE205" s="588"/>
      <c r="GF205" s="588"/>
      <c r="GG205" s="246">
        <v>91</v>
      </c>
      <c r="GH205" s="56">
        <v>0</v>
      </c>
      <c r="GI205" s="588"/>
      <c r="GJ205" s="517" t="s">
        <v>33</v>
      </c>
      <c r="GK205" s="588"/>
      <c r="GL205" s="588"/>
      <c r="GM205" s="246">
        <v>467.20000000000005</v>
      </c>
      <c r="GN205" s="56">
        <v>2</v>
      </c>
      <c r="GO205" s="588"/>
      <c r="GP205" s="517" t="s">
        <v>3645</v>
      </c>
      <c r="GQ205" s="588"/>
      <c r="GR205" s="588"/>
      <c r="GS205" s="246">
        <v>411.90000000000003</v>
      </c>
      <c r="GT205" s="56">
        <v>3</v>
      </c>
      <c r="GU205" s="588"/>
      <c r="GV205" s="517" t="s">
        <v>11</v>
      </c>
      <c r="GW205" s="588"/>
      <c r="GX205" s="588"/>
      <c r="GY205" s="246">
        <v>407.5</v>
      </c>
      <c r="GZ205" s="56">
        <v>2</v>
      </c>
    </row>
    <row r="206" spans="25:208" ht="15.75">
      <c r="AH206" s="479" t="s">
        <v>2220</v>
      </c>
      <c r="AK206" s="479" t="s">
        <v>675</v>
      </c>
      <c r="AN206" s="479" t="s">
        <v>2193</v>
      </c>
      <c r="AQ206" s="479" t="s">
        <v>2733</v>
      </c>
      <c r="AV206" s="517" t="s">
        <v>3645</v>
      </c>
      <c r="AY206" s="28">
        <v>590.30000000000007</v>
      </c>
      <c r="AZ206" s="56">
        <v>3</v>
      </c>
      <c r="BB206" s="517" t="s">
        <v>700</v>
      </c>
      <c r="BE206" s="28">
        <v>83.4</v>
      </c>
      <c r="BF206" s="56">
        <v>3</v>
      </c>
      <c r="BH206" s="517" t="s">
        <v>2725</v>
      </c>
      <c r="BK206" s="246">
        <v>102.7</v>
      </c>
      <c r="BL206" s="56">
        <v>3</v>
      </c>
      <c r="BN206" s="517" t="s">
        <v>1337</v>
      </c>
      <c r="BQ206" s="246">
        <v>131.4</v>
      </c>
      <c r="BR206" s="56">
        <v>3</v>
      </c>
      <c r="BT206" s="517" t="s">
        <v>2216</v>
      </c>
      <c r="BW206" s="246">
        <v>581.5</v>
      </c>
      <c r="BX206" s="56">
        <v>1</v>
      </c>
      <c r="BZ206" s="517" t="s">
        <v>3642</v>
      </c>
      <c r="CC206" s="246">
        <v>103.1</v>
      </c>
      <c r="CD206" s="56">
        <v>0</v>
      </c>
      <c r="CF206" s="517" t="s">
        <v>2712</v>
      </c>
      <c r="CI206" s="246">
        <v>57.2</v>
      </c>
      <c r="CJ206" s="56">
        <v>3</v>
      </c>
      <c r="CL206" s="517" t="s">
        <v>1671</v>
      </c>
      <c r="CO206" s="246">
        <v>297.39999999999998</v>
      </c>
      <c r="CP206" s="56">
        <v>1</v>
      </c>
      <c r="CR206" s="517" t="s">
        <v>3639</v>
      </c>
      <c r="CU206" s="246">
        <v>104.3</v>
      </c>
      <c r="CV206" s="56">
        <v>2</v>
      </c>
      <c r="CX206" s="517" t="s">
        <v>2724</v>
      </c>
      <c r="DA206" s="246">
        <v>487.3</v>
      </c>
      <c r="DB206" s="56">
        <v>3</v>
      </c>
      <c r="DD206" s="517" t="s">
        <v>2728</v>
      </c>
      <c r="DG206" s="246">
        <v>395.9</v>
      </c>
      <c r="DH206" s="56">
        <v>0</v>
      </c>
      <c r="DJ206" s="517" t="s">
        <v>2724</v>
      </c>
      <c r="DM206" s="246">
        <v>775</v>
      </c>
      <c r="DN206" s="56">
        <v>2</v>
      </c>
      <c r="DP206" s="517" t="s">
        <v>2709</v>
      </c>
      <c r="DS206" s="246">
        <v>42</v>
      </c>
      <c r="DT206" s="56">
        <v>1</v>
      </c>
      <c r="DV206" s="517" t="s">
        <v>3642</v>
      </c>
      <c r="DW206"/>
      <c r="DY206" s="246">
        <v>67.5</v>
      </c>
      <c r="DZ206" s="56">
        <v>3</v>
      </c>
      <c r="EB206" s="517" t="s">
        <v>2712</v>
      </c>
      <c r="EE206" s="246">
        <v>387.05</v>
      </c>
      <c r="EF206" s="56">
        <v>1</v>
      </c>
      <c r="EH206" s="517" t="s">
        <v>3655</v>
      </c>
      <c r="EK206" s="246">
        <v>584.6</v>
      </c>
      <c r="EL206" s="56">
        <v>1</v>
      </c>
      <c r="EN206" s="517" t="s">
        <v>687</v>
      </c>
      <c r="EQ206" s="246">
        <v>11.8</v>
      </c>
      <c r="ER206" s="56">
        <v>0</v>
      </c>
      <c r="ET206" s="517" t="s">
        <v>3642</v>
      </c>
      <c r="EW206" s="246">
        <v>389.7</v>
      </c>
      <c r="EX206" s="56">
        <v>0</v>
      </c>
      <c r="EZ206" s="517" t="s">
        <v>3645</v>
      </c>
      <c r="FC206" s="246">
        <v>498.2</v>
      </c>
      <c r="FD206" s="56">
        <v>3</v>
      </c>
      <c r="FF206" s="517" t="s">
        <v>2217</v>
      </c>
      <c r="FG206" s="588"/>
      <c r="FH206" s="588"/>
      <c r="FI206" s="246">
        <v>224.5</v>
      </c>
      <c r="FJ206" s="56">
        <v>1</v>
      </c>
      <c r="FK206" s="588"/>
      <c r="FL206" s="517" t="s">
        <v>3645</v>
      </c>
      <c r="FM206" s="588"/>
      <c r="FN206" s="588"/>
      <c r="FO206" s="246">
        <v>493.5</v>
      </c>
      <c r="FP206" s="56">
        <v>0</v>
      </c>
      <c r="FQ206" s="588"/>
      <c r="FR206" s="517" t="s">
        <v>2728</v>
      </c>
      <c r="FS206" s="588"/>
      <c r="FT206" s="588"/>
      <c r="FU206" s="246">
        <v>636.5</v>
      </c>
      <c r="FV206" s="56">
        <v>3</v>
      </c>
      <c r="FW206" s="588"/>
      <c r="FX206" s="517" t="s">
        <v>1690</v>
      </c>
      <c r="FY206" s="588"/>
      <c r="FZ206" s="588"/>
      <c r="GA206" s="246">
        <v>468.1</v>
      </c>
      <c r="GB206" s="56">
        <v>0</v>
      </c>
      <c r="GC206" s="588"/>
      <c r="GD206" s="517" t="s">
        <v>1337</v>
      </c>
      <c r="GE206" s="588"/>
      <c r="GF206" s="588"/>
      <c r="GG206" s="246">
        <v>133</v>
      </c>
      <c r="GH206" s="56">
        <v>3</v>
      </c>
      <c r="GI206" s="588"/>
      <c r="GJ206" s="517" t="s">
        <v>704</v>
      </c>
      <c r="GK206" s="588"/>
      <c r="GL206" s="588"/>
      <c r="GM206" s="246">
        <v>389.5</v>
      </c>
      <c r="GN206" s="56">
        <v>1</v>
      </c>
      <c r="GO206" s="588"/>
      <c r="GP206" s="517" t="s">
        <v>2193</v>
      </c>
      <c r="GQ206" s="588"/>
      <c r="GR206" s="588"/>
      <c r="GS206" s="246">
        <v>219.50000000000003</v>
      </c>
      <c r="GT206" s="56">
        <v>0</v>
      </c>
      <c r="GU206" s="588"/>
      <c r="GV206" s="517" t="s">
        <v>2202</v>
      </c>
      <c r="GW206" s="588"/>
      <c r="GX206" s="588"/>
      <c r="GY206" s="246">
        <v>334.5</v>
      </c>
      <c r="GZ206" s="56">
        <v>1</v>
      </c>
    </row>
    <row r="207" spans="25:208" ht="15.75">
      <c r="AH207" s="479"/>
      <c r="AK207" s="479"/>
      <c r="AN207" s="479"/>
      <c r="AQ207" s="479"/>
      <c r="AV207" s="517"/>
      <c r="AY207" s="28"/>
      <c r="AZ207" s="56"/>
      <c r="BB207" s="517"/>
      <c r="BE207" s="28"/>
      <c r="BF207" s="56"/>
      <c r="BH207" s="517"/>
      <c r="BK207" s="246"/>
      <c r="BL207" s="56"/>
      <c r="BN207" s="517"/>
      <c r="BQ207" s="246"/>
      <c r="BR207" s="56"/>
      <c r="BT207" s="517"/>
      <c r="BW207" s="246"/>
      <c r="BX207" s="56"/>
      <c r="BZ207" s="517"/>
      <c r="CC207" s="246"/>
      <c r="CD207" s="56"/>
      <c r="CF207" s="517"/>
      <c r="CI207" s="246"/>
      <c r="CJ207" s="56"/>
      <c r="CL207" s="517"/>
      <c r="CO207" s="246"/>
      <c r="CP207" s="56"/>
      <c r="CR207" s="517"/>
      <c r="CU207" s="246"/>
      <c r="CV207" s="56"/>
      <c r="CX207" s="517"/>
      <c r="DA207" s="246"/>
      <c r="DB207" s="56"/>
      <c r="DD207" s="517"/>
      <c r="DG207" s="246"/>
      <c r="DH207" s="56"/>
      <c r="DJ207" s="517"/>
      <c r="DM207" s="246"/>
      <c r="DN207" s="56"/>
      <c r="DP207" s="517"/>
      <c r="DS207" s="246"/>
      <c r="DT207" s="56"/>
      <c r="DV207" s="517"/>
      <c r="DW207"/>
      <c r="DY207" s="246"/>
      <c r="DZ207" s="56"/>
      <c r="EB207" s="517"/>
      <c r="EE207" s="246"/>
      <c r="EF207" s="56"/>
      <c r="EH207" s="517"/>
      <c r="EK207" s="246"/>
      <c r="EL207" s="56"/>
      <c r="EN207" s="517"/>
      <c r="EQ207" s="246"/>
      <c r="ER207" s="56"/>
      <c r="ET207" s="517"/>
      <c r="EW207" s="246"/>
      <c r="EX207" s="56"/>
      <c r="EZ207" s="517"/>
      <c r="FC207" s="246"/>
      <c r="FD207" s="56"/>
      <c r="FF207" s="517"/>
      <c r="FG207" s="588"/>
      <c r="FH207" s="588"/>
      <c r="FI207" s="246"/>
      <c r="FJ207" s="56"/>
      <c r="FK207" s="588"/>
      <c r="FL207" s="517"/>
      <c r="FM207" s="588"/>
      <c r="FN207" s="588"/>
      <c r="FO207" s="246"/>
      <c r="FP207" s="56"/>
      <c r="FQ207" s="588"/>
      <c r="FR207" s="517"/>
      <c r="FS207" s="588"/>
      <c r="FT207" s="588"/>
      <c r="FU207" s="246"/>
      <c r="FV207" s="56"/>
      <c r="FW207" s="588"/>
      <c r="FX207" s="517"/>
      <c r="FY207" s="588"/>
      <c r="FZ207" s="588"/>
      <c r="GA207" s="246"/>
      <c r="GB207" s="56"/>
      <c r="GC207" s="588"/>
      <c r="GD207" s="517"/>
      <c r="GE207" s="588"/>
      <c r="GF207" s="588"/>
      <c r="GG207" s="246"/>
      <c r="GH207" s="56"/>
      <c r="GI207" s="588"/>
      <c r="GJ207" s="517"/>
      <c r="GK207" s="588"/>
      <c r="GL207" s="588"/>
      <c r="GM207" s="246"/>
      <c r="GN207" s="56"/>
      <c r="GO207" s="588"/>
      <c r="GP207" s="517"/>
      <c r="GQ207" s="588"/>
      <c r="GR207" s="588"/>
      <c r="GS207" s="246"/>
      <c r="GT207" s="56"/>
      <c r="GU207" s="588"/>
      <c r="GV207" s="517"/>
      <c r="GW207" s="588"/>
      <c r="GX207" s="588"/>
      <c r="GY207" s="246"/>
      <c r="GZ207" s="56"/>
    </row>
    <row r="208" spans="25:208" ht="15.75">
      <c r="AH208" s="479" t="s">
        <v>33</v>
      </c>
      <c r="AK208" s="479" t="s">
        <v>2193</v>
      </c>
      <c r="AN208" s="479" t="s">
        <v>704</v>
      </c>
      <c r="AQ208" s="479" t="s">
        <v>1351</v>
      </c>
      <c r="AV208" s="517" t="s">
        <v>3655</v>
      </c>
      <c r="AY208" s="28">
        <v>226.5</v>
      </c>
      <c r="AZ208" s="56">
        <v>0</v>
      </c>
      <c r="BB208" s="517" t="s">
        <v>1351</v>
      </c>
      <c r="BE208" s="28">
        <v>267.5</v>
      </c>
      <c r="BF208" s="56">
        <v>1</v>
      </c>
      <c r="BH208" s="517" t="s">
        <v>1671</v>
      </c>
      <c r="BK208" s="246">
        <v>76.100000000000009</v>
      </c>
      <c r="BL208" s="56">
        <v>0</v>
      </c>
      <c r="BN208" s="517" t="s">
        <v>2216</v>
      </c>
      <c r="BQ208" s="246">
        <v>128.69999999999999</v>
      </c>
      <c r="BR208" s="56">
        <v>0</v>
      </c>
      <c r="BT208" s="517" t="s">
        <v>675</v>
      </c>
      <c r="BW208" s="246">
        <v>551.85</v>
      </c>
      <c r="BX208" s="56">
        <v>3</v>
      </c>
      <c r="BZ208" s="517" t="s">
        <v>1664</v>
      </c>
      <c r="CC208" s="246">
        <v>212</v>
      </c>
      <c r="CD208" s="56">
        <v>2</v>
      </c>
      <c r="CF208" s="517" t="s">
        <v>2220</v>
      </c>
      <c r="CI208" s="246">
        <v>66.699999999999989</v>
      </c>
      <c r="CJ208" s="56">
        <v>3</v>
      </c>
      <c r="CL208" s="517" t="s">
        <v>180</v>
      </c>
      <c r="CO208" s="246">
        <v>199</v>
      </c>
      <c r="CP208" s="56">
        <v>3</v>
      </c>
      <c r="CR208" s="517" t="s">
        <v>180</v>
      </c>
      <c r="CU208" s="246">
        <v>15.399999999999999</v>
      </c>
      <c r="CV208" s="56">
        <v>0</v>
      </c>
      <c r="CX208" s="517" t="s">
        <v>687</v>
      </c>
      <c r="DA208" s="246">
        <v>379.1</v>
      </c>
      <c r="DB208" s="56">
        <v>3</v>
      </c>
      <c r="DD208" s="517" t="s">
        <v>704</v>
      </c>
      <c r="DG208" s="246">
        <v>488.80000000000007</v>
      </c>
      <c r="DH208" s="56">
        <v>1</v>
      </c>
      <c r="DJ208" s="517" t="s">
        <v>3645</v>
      </c>
      <c r="DM208" s="246">
        <v>414.79999999999995</v>
      </c>
      <c r="DN208" s="56">
        <v>0</v>
      </c>
      <c r="DP208" s="517" t="s">
        <v>2325</v>
      </c>
      <c r="DS208" s="246">
        <v>24</v>
      </c>
      <c r="DT208" s="56">
        <v>0</v>
      </c>
      <c r="DV208" s="517" t="s">
        <v>3645</v>
      </c>
      <c r="DW208"/>
      <c r="DY208" s="246">
        <v>0</v>
      </c>
      <c r="DZ208" s="56">
        <v>0</v>
      </c>
      <c r="EB208" s="517" t="s">
        <v>700</v>
      </c>
      <c r="EE208" s="246">
        <v>790.5</v>
      </c>
      <c r="EF208" s="56">
        <v>3</v>
      </c>
      <c r="EH208" s="517" t="s">
        <v>2216</v>
      </c>
      <c r="EK208" s="246">
        <v>880.24999999999989</v>
      </c>
      <c r="EL208" s="56">
        <v>1</v>
      </c>
      <c r="EN208" s="517" t="s">
        <v>1337</v>
      </c>
      <c r="EQ208" s="246">
        <v>42</v>
      </c>
      <c r="ER208" s="56">
        <v>3</v>
      </c>
      <c r="ET208" s="517" t="s">
        <v>687</v>
      </c>
      <c r="EW208" s="246">
        <v>190.8</v>
      </c>
      <c r="EX208" s="56">
        <v>0</v>
      </c>
      <c r="EZ208" s="517" t="s">
        <v>33</v>
      </c>
      <c r="FC208" s="246">
        <v>106.2</v>
      </c>
      <c r="FD208" s="56">
        <v>0</v>
      </c>
      <c r="FF208" s="517" t="s">
        <v>675</v>
      </c>
      <c r="FG208" s="588"/>
      <c r="FH208" s="588"/>
      <c r="FI208" s="246">
        <v>363.79999999999995</v>
      </c>
      <c r="FJ208" s="56">
        <v>3</v>
      </c>
      <c r="FK208" s="588"/>
      <c r="FL208" s="517" t="s">
        <v>11</v>
      </c>
      <c r="FM208" s="588"/>
      <c r="FN208" s="588"/>
      <c r="FO208" s="246">
        <v>384</v>
      </c>
      <c r="FP208" s="56">
        <v>1</v>
      </c>
      <c r="FQ208" s="588"/>
      <c r="FR208" s="517" t="s">
        <v>3645</v>
      </c>
      <c r="FS208" s="588"/>
      <c r="FT208" s="588"/>
      <c r="FU208" s="246">
        <v>448.59999999999991</v>
      </c>
      <c r="FV208" s="56">
        <v>3</v>
      </c>
      <c r="FW208" s="588"/>
      <c r="FX208" s="517" t="s">
        <v>1668</v>
      </c>
      <c r="FY208" s="588"/>
      <c r="FZ208" s="588"/>
      <c r="GA208" s="246">
        <v>238</v>
      </c>
      <c r="GB208" s="56">
        <v>0</v>
      </c>
      <c r="GC208" s="588"/>
      <c r="GD208" s="517" t="s">
        <v>675</v>
      </c>
      <c r="GE208" s="588"/>
      <c r="GF208" s="588"/>
      <c r="GG208" s="246">
        <v>100.5</v>
      </c>
      <c r="GH208" s="56">
        <v>1</v>
      </c>
      <c r="GI208" s="588"/>
      <c r="GJ208" s="517" t="s">
        <v>2220</v>
      </c>
      <c r="GK208" s="588"/>
      <c r="GL208" s="588"/>
      <c r="GM208" s="246">
        <v>494.8</v>
      </c>
      <c r="GN208" s="56">
        <v>1</v>
      </c>
      <c r="GO208" s="588"/>
      <c r="GP208" s="517" t="s">
        <v>2325</v>
      </c>
      <c r="GQ208" s="588"/>
      <c r="GR208" s="588"/>
      <c r="GS208" s="246">
        <v>519.90000000000009</v>
      </c>
      <c r="GT208" s="56">
        <v>3</v>
      </c>
      <c r="GU208" s="588"/>
      <c r="GV208" s="517" t="s">
        <v>1337</v>
      </c>
      <c r="GW208" s="588"/>
      <c r="GX208" s="588"/>
      <c r="GY208" s="246">
        <v>499</v>
      </c>
      <c r="GZ208" s="56">
        <v>3</v>
      </c>
    </row>
    <row r="209" spans="1:208" ht="15.75">
      <c r="D209" s="244"/>
      <c r="E209" s="505"/>
      <c r="AH209" s="479" t="s">
        <v>3642</v>
      </c>
      <c r="AK209" s="479" t="s">
        <v>704</v>
      </c>
      <c r="AN209" s="479" t="s">
        <v>2197</v>
      </c>
      <c r="AQ209" s="479" t="s">
        <v>704</v>
      </c>
      <c r="AV209" s="517" t="s">
        <v>1668</v>
      </c>
      <c r="AY209" s="28">
        <v>636.80000000000007</v>
      </c>
      <c r="AZ209" s="56">
        <v>3</v>
      </c>
      <c r="BB209" s="517" t="s">
        <v>2724</v>
      </c>
      <c r="BE209" s="28">
        <v>280</v>
      </c>
      <c r="BF209" s="56">
        <v>2</v>
      </c>
      <c r="BH209" s="517" t="s">
        <v>2728</v>
      </c>
      <c r="BK209" s="246">
        <v>164.8</v>
      </c>
      <c r="BL209" s="56">
        <v>3</v>
      </c>
      <c r="BN209" s="517" t="s">
        <v>1671</v>
      </c>
      <c r="BQ209" s="246">
        <v>180.89999999999998</v>
      </c>
      <c r="BR209" s="56">
        <v>3</v>
      </c>
      <c r="BT209" s="517" t="s">
        <v>180</v>
      </c>
      <c r="BW209" s="246">
        <v>411.35000000000008</v>
      </c>
      <c r="BX209" s="56">
        <v>0</v>
      </c>
      <c r="BZ209" s="517" t="s">
        <v>1346</v>
      </c>
      <c r="CC209" s="246">
        <v>183</v>
      </c>
      <c r="CD209" s="56">
        <v>1</v>
      </c>
      <c r="CF209" s="517" t="s">
        <v>11</v>
      </c>
      <c r="CI209" s="246">
        <v>26.1</v>
      </c>
      <c r="CJ209" s="56">
        <v>0</v>
      </c>
      <c r="CL209" s="517" t="s">
        <v>1337</v>
      </c>
      <c r="CO209" s="246">
        <v>94</v>
      </c>
      <c r="CP209" s="56">
        <v>0</v>
      </c>
      <c r="CR209" s="517" t="s">
        <v>2202</v>
      </c>
      <c r="CU209" s="246">
        <v>42</v>
      </c>
      <c r="CV209" s="56">
        <v>3</v>
      </c>
      <c r="CX209" s="517" t="s">
        <v>704</v>
      </c>
      <c r="DA209" s="246">
        <v>282.3</v>
      </c>
      <c r="DB209" s="56">
        <v>0</v>
      </c>
      <c r="DD209" s="517" t="s">
        <v>2709</v>
      </c>
      <c r="DG209" s="246">
        <v>518.19999999999993</v>
      </c>
      <c r="DH209" s="56">
        <v>2</v>
      </c>
      <c r="DJ209" s="517" t="s">
        <v>2202</v>
      </c>
      <c r="DM209" s="246">
        <v>876.30000000000018</v>
      </c>
      <c r="DN209" s="56">
        <v>3</v>
      </c>
      <c r="DP209" s="517" t="s">
        <v>1690</v>
      </c>
      <c r="DS209" s="246">
        <v>81</v>
      </c>
      <c r="DT209" s="56">
        <v>3</v>
      </c>
      <c r="DV209" s="517" t="s">
        <v>1337</v>
      </c>
      <c r="DW209"/>
      <c r="DY209" s="246">
        <v>22.5</v>
      </c>
      <c r="DZ209" s="56">
        <v>3</v>
      </c>
      <c r="EB209" s="517" t="s">
        <v>2733</v>
      </c>
      <c r="EE209" s="246">
        <v>391.9</v>
      </c>
      <c r="EF209" s="56">
        <v>0</v>
      </c>
      <c r="EH209" s="517" t="s">
        <v>1351</v>
      </c>
      <c r="EK209" s="246">
        <v>931.8</v>
      </c>
      <c r="EL209" s="56">
        <v>2</v>
      </c>
      <c r="EN209" s="517" t="s">
        <v>2712</v>
      </c>
      <c r="EQ209" s="246">
        <v>4.4000000000000004</v>
      </c>
      <c r="ER209" s="56">
        <v>0</v>
      </c>
      <c r="ET209" s="517" t="s">
        <v>2197</v>
      </c>
      <c r="EW209" s="246">
        <v>387.5</v>
      </c>
      <c r="EX209" s="56">
        <v>3</v>
      </c>
      <c r="EZ209" s="517" t="s">
        <v>2725</v>
      </c>
      <c r="FC209" s="246">
        <v>589</v>
      </c>
      <c r="FD209" s="56">
        <v>3</v>
      </c>
      <c r="FF209" s="517" t="s">
        <v>2193</v>
      </c>
      <c r="FG209" s="588"/>
      <c r="FH209" s="588"/>
      <c r="FI209" s="246">
        <v>18.2</v>
      </c>
      <c r="FJ209" s="56">
        <v>0</v>
      </c>
      <c r="FK209" s="588"/>
      <c r="FL209" s="517" t="s">
        <v>2709</v>
      </c>
      <c r="FM209" s="588"/>
      <c r="FN209" s="588"/>
      <c r="FO209" s="246">
        <v>421</v>
      </c>
      <c r="FP209" s="56">
        <v>2</v>
      </c>
      <c r="FQ209" s="588"/>
      <c r="FR209" s="517" t="s">
        <v>700</v>
      </c>
      <c r="FS209" s="588"/>
      <c r="FT209" s="588"/>
      <c r="FU209" s="246">
        <v>212.5</v>
      </c>
      <c r="FV209" s="56">
        <v>0</v>
      </c>
      <c r="FW209" s="588"/>
      <c r="FX209" s="517" t="s">
        <v>2709</v>
      </c>
      <c r="FY209" s="588"/>
      <c r="FZ209" s="588"/>
      <c r="GA209" s="246">
        <v>472.5</v>
      </c>
      <c r="GB209" s="56">
        <v>3</v>
      </c>
      <c r="GC209" s="588"/>
      <c r="GD209" s="517" t="s">
        <v>1664</v>
      </c>
      <c r="GE209" s="588"/>
      <c r="GF209" s="588"/>
      <c r="GG209" s="246">
        <v>124.60000000000001</v>
      </c>
      <c r="GH209" s="56">
        <v>2</v>
      </c>
      <c r="GI209" s="588"/>
      <c r="GJ209" s="517" t="s">
        <v>3645</v>
      </c>
      <c r="GK209" s="588"/>
      <c r="GL209" s="588"/>
      <c r="GM209" s="246">
        <v>539.5</v>
      </c>
      <c r="GN209" s="56">
        <v>2</v>
      </c>
      <c r="GO209" s="588"/>
      <c r="GP209" s="517" t="s">
        <v>700</v>
      </c>
      <c r="GQ209" s="588"/>
      <c r="GR209" s="588"/>
      <c r="GS209" s="246">
        <v>412.3</v>
      </c>
      <c r="GT209" s="56">
        <v>0</v>
      </c>
      <c r="GU209" s="588"/>
      <c r="GV209" s="517" t="s">
        <v>2201</v>
      </c>
      <c r="GW209" s="588"/>
      <c r="GX209" s="588"/>
      <c r="GY209" s="246">
        <v>358.6</v>
      </c>
      <c r="GZ209" s="56">
        <v>0</v>
      </c>
    </row>
    <row r="210" spans="1:208" ht="15.75" customHeight="1">
      <c r="A210"/>
      <c r="DW210"/>
      <c r="EP210" s="186"/>
    </row>
    <row r="211" spans="1:208" ht="15.75" customHeight="1">
      <c r="A211"/>
      <c r="DW211"/>
      <c r="EP211" s="186"/>
    </row>
    <row r="212" spans="1:208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08" ht="15">
      <c r="A213" s="497" t="s">
        <v>4186</v>
      </c>
      <c r="E213" s="256"/>
      <c r="F213" s="256"/>
      <c r="L213" s="256"/>
      <c r="AH213" s="497" t="s">
        <v>4187</v>
      </c>
      <c r="AK213" s="256"/>
      <c r="AL213" s="256"/>
      <c r="AM213" s="256"/>
      <c r="AN213" s="256"/>
      <c r="AO213" s="256"/>
      <c r="AU213" s="543"/>
      <c r="AV213" s="497" t="s">
        <v>4186</v>
      </c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08" s="463" customFormat="1" ht="26.25">
      <c r="A214" s="510" t="s">
        <v>3165</v>
      </c>
      <c r="B214" s="507"/>
      <c r="C214"/>
      <c r="D214" s="28"/>
      <c r="E214" s="56"/>
      <c r="F214"/>
      <c r="G214"/>
      <c r="H214"/>
      <c r="I214"/>
      <c r="J214"/>
      <c r="K214" s="56"/>
      <c r="M214" s="510" t="s">
        <v>198</v>
      </c>
      <c r="Y214" s="508" t="s">
        <v>4885</v>
      </c>
      <c r="Z214" s="507"/>
      <c r="AA214" s="507"/>
      <c r="AB214" s="507"/>
      <c r="AC214" s="507"/>
      <c r="AD214" s="512" t="s">
        <v>150</v>
      </c>
      <c r="AE214" s="498" t="s">
        <v>3027</v>
      </c>
      <c r="AH214" s="510" t="s">
        <v>199</v>
      </c>
      <c r="AI214" s="507"/>
      <c r="AJ214" s="507"/>
      <c r="AK214" s="510" t="s">
        <v>4184</v>
      </c>
      <c r="AL214" s="507"/>
      <c r="AM214" s="507"/>
      <c r="AN214" s="510" t="s">
        <v>3302</v>
      </c>
      <c r="AO214" s="507"/>
      <c r="AP214" s="507"/>
      <c r="AQ214" s="510" t="s">
        <v>4185</v>
      </c>
      <c r="AV214" s="510" t="s">
        <v>4174</v>
      </c>
      <c r="AZ214" s="511"/>
      <c r="BB214" s="506" t="s">
        <v>4175</v>
      </c>
      <c r="BH214" s="510" t="s">
        <v>4176</v>
      </c>
      <c r="BI214" s="507"/>
      <c r="BJ214"/>
      <c r="BK214" s="28"/>
      <c r="BL214" s="56"/>
      <c r="BN214" s="510" t="s">
        <v>4177</v>
      </c>
      <c r="BO214" s="507"/>
      <c r="BP214"/>
      <c r="BQ214" s="28"/>
      <c r="BR214" s="56"/>
      <c r="BT214" s="510" t="s">
        <v>737</v>
      </c>
      <c r="BU214" s="507"/>
      <c r="BV214"/>
      <c r="BW214" s="28"/>
      <c r="BX214" s="56"/>
      <c r="BY214"/>
      <c r="BZ214" s="510" t="s">
        <v>4178</v>
      </c>
      <c r="CF214" s="510" t="s">
        <v>4179</v>
      </c>
      <c r="CL214" s="510" t="s">
        <v>3024</v>
      </c>
      <c r="CM214" s="507"/>
      <c r="CN214"/>
      <c r="CO214" s="28"/>
      <c r="CP214" s="56"/>
      <c r="CQ214"/>
      <c r="CR214" s="510" t="s">
        <v>4466</v>
      </c>
      <c r="CX214" s="510" t="s">
        <v>186</v>
      </c>
      <c r="CY214" s="507"/>
      <c r="CZ214"/>
      <c r="DA214" s="28"/>
      <c r="DB214" s="56"/>
      <c r="DD214" s="510" t="s">
        <v>175</v>
      </c>
      <c r="DE214" s="507"/>
      <c r="DF214"/>
      <c r="DG214" s="28"/>
      <c r="DH214" s="56"/>
      <c r="DI214"/>
      <c r="DJ214" s="510" t="s">
        <v>3025</v>
      </c>
      <c r="DP214" s="510" t="s">
        <v>4180</v>
      </c>
      <c r="DQ214" s="507"/>
      <c r="DR214"/>
      <c r="DS214" s="28"/>
      <c r="DT214" s="56"/>
      <c r="DU214"/>
      <c r="DV214" s="510" t="s">
        <v>4181</v>
      </c>
      <c r="EB214" s="510" t="s">
        <v>188</v>
      </c>
      <c r="EH214" s="510" t="s">
        <v>4182</v>
      </c>
      <c r="EI214" s="507"/>
      <c r="EJ214"/>
      <c r="EK214" s="28"/>
      <c r="EL214" s="56"/>
      <c r="EM214"/>
      <c r="EN214" s="510" t="s">
        <v>3026</v>
      </c>
      <c r="ET214" s="510" t="s">
        <v>2265</v>
      </c>
      <c r="EZ214" s="510" t="s">
        <v>190</v>
      </c>
      <c r="FF214" s="510" t="s">
        <v>3163</v>
      </c>
      <c r="FG214" s="507"/>
      <c r="FH214"/>
      <c r="FI214" s="28"/>
      <c r="FJ214" s="56"/>
      <c r="FK214"/>
      <c r="FL214" s="510" t="s">
        <v>3164</v>
      </c>
      <c r="FR214" s="510" t="s">
        <v>4183</v>
      </c>
      <c r="FS214" s="507"/>
      <c r="FT214"/>
      <c r="FU214" s="28"/>
      <c r="FV214" s="56"/>
      <c r="FW214"/>
      <c r="FX214" s="510" t="s">
        <v>193</v>
      </c>
      <c r="GD214" s="510" t="s">
        <v>3207</v>
      </c>
      <c r="GE214" s="507"/>
      <c r="GF214"/>
      <c r="GG214" s="28"/>
      <c r="GH214" s="56"/>
      <c r="GI214"/>
      <c r="GJ214" s="510" t="s">
        <v>194</v>
      </c>
      <c r="GP214" s="510" t="s">
        <v>176</v>
      </c>
      <c r="GQ214" s="507"/>
      <c r="GR214"/>
      <c r="GS214" s="28"/>
      <c r="GT214" s="56"/>
      <c r="GU214"/>
      <c r="GV214" s="510" t="s">
        <v>196</v>
      </c>
    </row>
    <row r="215" spans="1:208" ht="16.5">
      <c r="A215" s="479" t="s">
        <v>653</v>
      </c>
      <c r="D215" s="28">
        <f>'Punten per wedstrijd'!K246</f>
        <v>875.40000000000009</v>
      </c>
      <c r="E215" s="56">
        <v>3</v>
      </c>
      <c r="G215" s="479" t="s">
        <v>25</v>
      </c>
      <c r="J215" s="28">
        <f>'Punten per wedstrijd'!K221</f>
        <v>588.5</v>
      </c>
      <c r="K215" s="56">
        <v>3</v>
      </c>
      <c r="M215" s="479" t="s">
        <v>683</v>
      </c>
      <c r="P215" s="28">
        <f>'Punten per wedstrijd'!R101</f>
        <v>58.5</v>
      </c>
      <c r="Q215" s="56">
        <v>3</v>
      </c>
      <c r="S215" s="479" t="s">
        <v>143</v>
      </c>
      <c r="V215" s="28">
        <f>'Punten per wedstrijd'!R122</f>
        <v>111.9</v>
      </c>
      <c r="W215" s="56">
        <v>3</v>
      </c>
      <c r="Y215" s="516" t="s">
        <v>0</v>
      </c>
      <c r="Z215" s="590" t="s">
        <v>3021</v>
      </c>
      <c r="AA215" s="241"/>
      <c r="AB215" s="241"/>
      <c r="AC215" s="241"/>
      <c r="AD215" s="523">
        <f>$AR$353</f>
        <v>63</v>
      </c>
      <c r="AE215" s="577">
        <f>$E$353</f>
        <v>11171.15</v>
      </c>
      <c r="AH215" s="479" t="s">
        <v>3620</v>
      </c>
      <c r="AK215" s="479" t="s">
        <v>2723</v>
      </c>
      <c r="AN215" s="479" t="s">
        <v>3626</v>
      </c>
      <c r="AQ215" s="479" t="s">
        <v>2707</v>
      </c>
      <c r="AV215" s="517" t="s">
        <v>143</v>
      </c>
      <c r="AY215" s="28">
        <v>397.20000000000005</v>
      </c>
      <c r="AZ215" s="56">
        <v>1</v>
      </c>
      <c r="BB215" s="517" t="s">
        <v>1656</v>
      </c>
      <c r="BE215" s="28">
        <v>159.6</v>
      </c>
      <c r="BF215" s="56">
        <v>3</v>
      </c>
      <c r="BH215" s="517" t="s">
        <v>3620</v>
      </c>
      <c r="BK215" s="28">
        <v>89.3</v>
      </c>
      <c r="BL215" s="56">
        <v>0</v>
      </c>
      <c r="BN215" s="517" t="s">
        <v>2714</v>
      </c>
      <c r="BQ215" s="28">
        <v>95.4</v>
      </c>
      <c r="BR215" s="56">
        <v>3</v>
      </c>
      <c r="BT215" s="517" t="s">
        <v>25</v>
      </c>
      <c r="BW215" s="28">
        <v>779.80000000000007</v>
      </c>
      <c r="BX215" s="56">
        <v>3</v>
      </c>
      <c r="BZ215" s="517" t="s">
        <v>1666</v>
      </c>
      <c r="CC215" s="28">
        <v>215.79999999999998</v>
      </c>
      <c r="CD215" s="56">
        <v>2</v>
      </c>
      <c r="CF215" s="517" t="s">
        <v>3685</v>
      </c>
      <c r="CI215" s="28">
        <v>23.1</v>
      </c>
      <c r="CJ215" s="56">
        <v>0</v>
      </c>
      <c r="CL215" s="517" t="s">
        <v>2721</v>
      </c>
      <c r="CO215" s="28">
        <v>187.2</v>
      </c>
      <c r="CP215" s="56">
        <v>3</v>
      </c>
      <c r="CR215" s="517" t="s">
        <v>3620</v>
      </c>
      <c r="CU215" s="28">
        <v>142.5</v>
      </c>
      <c r="CV215" s="56">
        <v>3</v>
      </c>
      <c r="CX215" s="517" t="s">
        <v>3630</v>
      </c>
      <c r="DA215" s="28">
        <v>358</v>
      </c>
      <c r="DB215" s="56">
        <v>0</v>
      </c>
      <c r="DD215" s="517" t="s">
        <v>154</v>
      </c>
      <c r="DG215" s="28">
        <v>211.15000000000003</v>
      </c>
      <c r="DH215" s="56">
        <v>0</v>
      </c>
      <c r="DJ215" s="517" t="s">
        <v>2707</v>
      </c>
      <c r="DM215" s="28">
        <v>672.85</v>
      </c>
      <c r="DN215" s="56">
        <v>3</v>
      </c>
      <c r="DP215" s="517" t="s">
        <v>3620</v>
      </c>
      <c r="DS215" s="28">
        <v>0</v>
      </c>
      <c r="DT215" s="56">
        <v>1</v>
      </c>
      <c r="DV215" s="517" t="s">
        <v>3628</v>
      </c>
      <c r="DW215"/>
      <c r="DY215" s="28">
        <v>0</v>
      </c>
      <c r="DZ215" s="56">
        <v>0</v>
      </c>
      <c r="EB215" s="517" t="s">
        <v>638</v>
      </c>
      <c r="EE215" s="28">
        <v>491.6</v>
      </c>
      <c r="EF215" s="56">
        <v>3</v>
      </c>
      <c r="EH215" s="517" t="s">
        <v>3628</v>
      </c>
      <c r="EK215" s="28">
        <v>168.20000000000002</v>
      </c>
      <c r="EL215" s="56">
        <v>0</v>
      </c>
      <c r="EN215" s="517" t="s">
        <v>683</v>
      </c>
      <c r="EQ215" s="28">
        <v>121.1</v>
      </c>
      <c r="ER215" s="56">
        <v>0</v>
      </c>
      <c r="ET215" s="517" t="s">
        <v>2707</v>
      </c>
      <c r="EW215" s="28">
        <v>25.2</v>
      </c>
      <c r="EX215" s="56">
        <v>0</v>
      </c>
      <c r="EZ215" s="517" t="s">
        <v>1656</v>
      </c>
      <c r="FC215" s="28">
        <v>94.600000000000009</v>
      </c>
      <c r="FD215" s="56">
        <v>0</v>
      </c>
      <c r="FF215" s="517" t="s">
        <v>154</v>
      </c>
      <c r="FG215" s="588"/>
      <c r="FH215" s="588"/>
      <c r="FI215" s="28">
        <v>209.6</v>
      </c>
      <c r="FJ215" s="56">
        <v>0</v>
      </c>
      <c r="FK215" s="588"/>
      <c r="FL215" s="517" t="s">
        <v>669</v>
      </c>
      <c r="FM215" s="588"/>
      <c r="FN215" s="588"/>
      <c r="FO215" s="28">
        <v>411.5</v>
      </c>
      <c r="FP215" s="56">
        <v>3</v>
      </c>
      <c r="FQ215" s="588"/>
      <c r="FR215" s="517" t="s">
        <v>3628</v>
      </c>
      <c r="FS215" s="588"/>
      <c r="FT215" s="588"/>
      <c r="FU215" s="28">
        <v>219.1</v>
      </c>
      <c r="FV215" s="56">
        <v>0</v>
      </c>
      <c r="FW215" s="588"/>
      <c r="FX215" s="517" t="s">
        <v>1653</v>
      </c>
      <c r="FY215" s="588"/>
      <c r="FZ215" s="588"/>
      <c r="GA215" s="28">
        <v>696.6</v>
      </c>
      <c r="GB215" s="56">
        <v>1</v>
      </c>
      <c r="GC215" s="588"/>
      <c r="GD215" s="517" t="s">
        <v>3630</v>
      </c>
      <c r="GE215" s="588"/>
      <c r="GF215" s="588"/>
      <c r="GG215" s="28">
        <v>105.19999999999999</v>
      </c>
      <c r="GH215" s="56">
        <v>0</v>
      </c>
      <c r="GI215" s="588"/>
      <c r="GJ215" s="517" t="s">
        <v>683</v>
      </c>
      <c r="GK215" s="588"/>
      <c r="GL215" s="588"/>
      <c r="GM215" s="28">
        <v>505.09999999999997</v>
      </c>
      <c r="GN215" s="56">
        <v>1</v>
      </c>
      <c r="GO215" s="588"/>
      <c r="GP215" s="517" t="s">
        <v>3620</v>
      </c>
      <c r="GQ215" s="588"/>
      <c r="GR215" s="588"/>
      <c r="GS215" s="28">
        <v>662.4</v>
      </c>
      <c r="GT215" s="56">
        <v>1</v>
      </c>
      <c r="GU215" s="588"/>
      <c r="GV215" s="517" t="s">
        <v>3638</v>
      </c>
      <c r="GW215" s="588"/>
      <c r="GX215" s="588"/>
      <c r="GY215" s="28">
        <v>652</v>
      </c>
      <c r="GZ215" s="56">
        <v>2</v>
      </c>
    </row>
    <row r="216" spans="1:208" ht="16.5">
      <c r="A216" s="479" t="s">
        <v>1656</v>
      </c>
      <c r="D216" s="28">
        <f>'Punten per wedstrijd'!K151</f>
        <v>488.65000000000003</v>
      </c>
      <c r="E216" s="56">
        <v>0</v>
      </c>
      <c r="G216" s="479" t="s">
        <v>1753</v>
      </c>
      <c r="J216" s="28">
        <f>'Punten per wedstrijd'!K247</f>
        <v>450.59999999999991</v>
      </c>
      <c r="K216" s="56">
        <v>0</v>
      </c>
      <c r="M216" s="479" t="s">
        <v>653</v>
      </c>
      <c r="P216" s="28">
        <f>'Punten per wedstrijd'!R106</f>
        <v>1.3</v>
      </c>
      <c r="Q216" s="56">
        <v>0</v>
      </c>
      <c r="S216" s="479" t="s">
        <v>2734</v>
      </c>
      <c r="V216" s="28">
        <f>'Punten per wedstrijd'!R92</f>
        <v>49.500000000000007</v>
      </c>
      <c r="W216" s="56">
        <v>0</v>
      </c>
      <c r="Y216" s="516" t="s">
        <v>2</v>
      </c>
      <c r="Z216" s="524" t="s">
        <v>3005</v>
      </c>
      <c r="AA216" s="241"/>
      <c r="AB216" s="241"/>
      <c r="AC216" s="241"/>
      <c r="AD216" s="523">
        <f>$AR$429</f>
        <v>54</v>
      </c>
      <c r="AE216" s="577">
        <f>$E$429</f>
        <v>9531.7999999999993</v>
      </c>
      <c r="AH216" s="479" t="s">
        <v>3634</v>
      </c>
      <c r="AK216" s="479" t="s">
        <v>2734</v>
      </c>
      <c r="AN216" s="479" t="s">
        <v>143</v>
      </c>
      <c r="AQ216" s="479" t="s">
        <v>3627</v>
      </c>
      <c r="AV216" s="517" t="s">
        <v>3629</v>
      </c>
      <c r="AY216" s="28">
        <v>478.7</v>
      </c>
      <c r="AZ216" s="56">
        <v>2</v>
      </c>
      <c r="BB216" s="517" t="s">
        <v>3623</v>
      </c>
      <c r="BE216" s="28">
        <v>63.9</v>
      </c>
      <c r="BF216" s="56">
        <v>0</v>
      </c>
      <c r="BH216" s="517" t="s">
        <v>2721</v>
      </c>
      <c r="BK216" s="28">
        <v>111.7</v>
      </c>
      <c r="BL216" s="56">
        <v>3</v>
      </c>
      <c r="BN216" s="517" t="s">
        <v>3623</v>
      </c>
      <c r="BQ216" s="28">
        <v>58.8</v>
      </c>
      <c r="BR216" s="56">
        <v>0</v>
      </c>
      <c r="BT216" s="517" t="s">
        <v>2723</v>
      </c>
      <c r="BW216" s="28">
        <v>425.70000000000005</v>
      </c>
      <c r="BX216" s="56">
        <v>0</v>
      </c>
      <c r="BZ216" s="517" t="s">
        <v>654</v>
      </c>
      <c r="CC216" s="28">
        <v>190.2</v>
      </c>
      <c r="CD216" s="56">
        <v>1</v>
      </c>
      <c r="CF216" s="517" t="s">
        <v>3621</v>
      </c>
      <c r="CI216" s="28">
        <v>119.9</v>
      </c>
      <c r="CJ216" s="56">
        <v>3</v>
      </c>
      <c r="CL216" s="517" t="s">
        <v>2726</v>
      </c>
      <c r="CO216" s="28">
        <v>33</v>
      </c>
      <c r="CP216" s="56">
        <v>0</v>
      </c>
      <c r="CR216" s="517" t="s">
        <v>1</v>
      </c>
      <c r="CU216" s="28">
        <v>14.3</v>
      </c>
      <c r="CV216" s="56">
        <v>0</v>
      </c>
      <c r="CX216" s="517" t="s">
        <v>3621</v>
      </c>
      <c r="DA216" s="28">
        <v>451</v>
      </c>
      <c r="DB216" s="56">
        <v>3</v>
      </c>
      <c r="DD216" s="517" t="s">
        <v>3627</v>
      </c>
      <c r="DG216" s="28">
        <v>333.00000000000006</v>
      </c>
      <c r="DH216" s="56">
        <v>3</v>
      </c>
      <c r="DJ216" s="517" t="s">
        <v>3622</v>
      </c>
      <c r="DM216" s="28">
        <v>462.9</v>
      </c>
      <c r="DN216" s="56">
        <v>0</v>
      </c>
      <c r="DP216" s="517" t="s">
        <v>3627</v>
      </c>
      <c r="DS216" s="28">
        <v>0</v>
      </c>
      <c r="DT216" s="56">
        <v>1</v>
      </c>
      <c r="DV216" s="517" t="s">
        <v>2719</v>
      </c>
      <c r="DW216"/>
      <c r="DY216" s="28">
        <v>49.500000000000007</v>
      </c>
      <c r="DZ216" s="56">
        <v>3</v>
      </c>
      <c r="EB216" s="517" t="s">
        <v>2707</v>
      </c>
      <c r="EE216" s="28">
        <v>261.3</v>
      </c>
      <c r="EF216" s="56">
        <v>0</v>
      </c>
      <c r="EH216" s="517" t="s">
        <v>638</v>
      </c>
      <c r="EK216" s="28">
        <v>614</v>
      </c>
      <c r="EL216" s="56">
        <v>3</v>
      </c>
      <c r="EN216" s="517" t="s">
        <v>2723</v>
      </c>
      <c r="EQ216" s="28">
        <v>162</v>
      </c>
      <c r="ER216" s="56">
        <v>3</v>
      </c>
      <c r="ET216" s="517" t="s">
        <v>1753</v>
      </c>
      <c r="EW216" s="28">
        <v>270</v>
      </c>
      <c r="EX216" s="56">
        <v>3</v>
      </c>
      <c r="EZ216" s="517" t="s">
        <v>2707</v>
      </c>
      <c r="FC216" s="28">
        <v>188.89999999999998</v>
      </c>
      <c r="FD216" s="56">
        <v>3</v>
      </c>
      <c r="FF216" s="517" t="s">
        <v>1653</v>
      </c>
      <c r="FG216" s="588"/>
      <c r="FH216" s="588"/>
      <c r="FI216" s="28">
        <v>359.4</v>
      </c>
      <c r="FJ216" s="56">
        <v>3</v>
      </c>
      <c r="FK216" s="588"/>
      <c r="FL216" s="517" t="s">
        <v>639</v>
      </c>
      <c r="FM216" s="588"/>
      <c r="FN216" s="588"/>
      <c r="FO216" s="28">
        <v>311.7</v>
      </c>
      <c r="FP216" s="56">
        <v>0</v>
      </c>
      <c r="FQ216" s="588"/>
      <c r="FR216" s="517" t="s">
        <v>2714</v>
      </c>
      <c r="FS216" s="588"/>
      <c r="FT216" s="588"/>
      <c r="FU216" s="28">
        <v>658.4</v>
      </c>
      <c r="FV216" s="56">
        <v>3</v>
      </c>
      <c r="FW216" s="588"/>
      <c r="FX216" s="517" t="s">
        <v>1666</v>
      </c>
      <c r="FY216" s="588"/>
      <c r="FZ216" s="588"/>
      <c r="GA216" s="28">
        <v>708.5</v>
      </c>
      <c r="GB216" s="56">
        <v>2</v>
      </c>
      <c r="GC216" s="588"/>
      <c r="GD216" s="517" t="s">
        <v>3634</v>
      </c>
      <c r="GE216" s="588"/>
      <c r="GF216" s="588"/>
      <c r="GG216" s="28">
        <v>145</v>
      </c>
      <c r="GH216" s="56">
        <v>3</v>
      </c>
      <c r="GI216" s="588"/>
      <c r="GJ216" s="517" t="s">
        <v>3621</v>
      </c>
      <c r="GK216" s="588"/>
      <c r="GL216" s="588"/>
      <c r="GM216" s="28">
        <v>550.20000000000005</v>
      </c>
      <c r="GN216" s="56">
        <v>2</v>
      </c>
      <c r="GO216" s="588"/>
      <c r="GP216" s="517" t="s">
        <v>2719</v>
      </c>
      <c r="GQ216" s="588"/>
      <c r="GR216" s="588"/>
      <c r="GS216" s="28">
        <v>664.39999999999986</v>
      </c>
      <c r="GT216" s="56">
        <v>2</v>
      </c>
      <c r="GU216" s="588"/>
      <c r="GV216" s="517" t="s">
        <v>3627</v>
      </c>
      <c r="GW216" s="588"/>
      <c r="GX216" s="588"/>
      <c r="GY216" s="28">
        <v>557.6</v>
      </c>
      <c r="GZ216" s="56">
        <v>1</v>
      </c>
    </row>
    <row r="217" spans="1:208" ht="16.5">
      <c r="A217" s="479"/>
      <c r="D217" s="28"/>
      <c r="E217" s="56"/>
      <c r="G217" s="479"/>
      <c r="J217" s="28"/>
      <c r="K217" s="56"/>
      <c r="M217" s="479"/>
      <c r="P217" s="28"/>
      <c r="Q217" s="56"/>
      <c r="S217" s="479"/>
      <c r="V217" s="28"/>
      <c r="W217" s="56"/>
      <c r="Y217" s="516" t="s">
        <v>3</v>
      </c>
      <c r="Z217" s="524" t="s">
        <v>1780</v>
      </c>
      <c r="AA217" s="241"/>
      <c r="AB217" s="241"/>
      <c r="AC217" s="241"/>
      <c r="AD217" s="523">
        <f>$AR$443</f>
        <v>53</v>
      </c>
      <c r="AE217" s="577">
        <f>$E$443</f>
        <v>9115.25</v>
      </c>
      <c r="AH217" s="479"/>
      <c r="AK217" s="479"/>
      <c r="AN217" s="479"/>
      <c r="AQ217" s="479"/>
      <c r="AV217" s="517"/>
      <c r="AY217" s="28"/>
      <c r="AZ217" s="56"/>
      <c r="BB217" s="517"/>
      <c r="BE217" s="28"/>
      <c r="BF217" s="56"/>
      <c r="BH217" s="517"/>
      <c r="BK217" s="28"/>
      <c r="BL217" s="56"/>
      <c r="BN217" s="517"/>
      <c r="BQ217" s="28"/>
      <c r="BR217" s="56"/>
      <c r="BT217" s="517"/>
      <c r="BW217" s="28"/>
      <c r="BX217" s="56"/>
      <c r="BZ217" s="517"/>
      <c r="CC217" s="28"/>
      <c r="CD217" s="56"/>
      <c r="CF217" s="517"/>
      <c r="CI217" s="28"/>
      <c r="CJ217" s="56"/>
      <c r="CL217" s="517"/>
      <c r="CO217" s="28"/>
      <c r="CP217" s="56"/>
      <c r="CR217" s="517"/>
      <c r="CU217" s="28"/>
      <c r="CV217" s="56"/>
      <c r="CX217" s="517"/>
      <c r="DA217" s="28"/>
      <c r="DB217" s="56"/>
      <c r="DD217" s="517"/>
      <c r="DG217" s="28"/>
      <c r="DH217" s="56"/>
      <c r="DJ217" s="517"/>
      <c r="DM217" s="28"/>
      <c r="DN217" s="56"/>
      <c r="DP217" s="517"/>
      <c r="DS217" s="28"/>
      <c r="DT217" s="56"/>
      <c r="DV217" s="517"/>
      <c r="DW217"/>
      <c r="DY217" s="28"/>
      <c r="DZ217" s="56"/>
      <c r="EB217" s="517"/>
      <c r="EE217" s="28"/>
      <c r="EF217" s="56"/>
      <c r="EH217" s="517"/>
      <c r="EK217" s="28"/>
      <c r="EL217" s="56"/>
      <c r="EN217" s="517"/>
      <c r="EQ217" s="28"/>
      <c r="ER217" s="56"/>
      <c r="ET217" s="517"/>
      <c r="EW217" s="28"/>
      <c r="EX217" s="56"/>
      <c r="EZ217" s="517"/>
      <c r="FC217" s="28"/>
      <c r="FD217" s="56"/>
      <c r="FF217" s="517"/>
      <c r="FG217" s="588"/>
      <c r="FH217" s="588"/>
      <c r="FI217" s="28"/>
      <c r="FJ217" s="56"/>
      <c r="FK217" s="588"/>
      <c r="FL217" s="517"/>
      <c r="FM217" s="588"/>
      <c r="FN217" s="588"/>
      <c r="FO217" s="28"/>
      <c r="FP217" s="56"/>
      <c r="FQ217" s="588"/>
      <c r="FR217" s="517"/>
      <c r="FS217" s="588"/>
      <c r="FT217" s="588"/>
      <c r="FU217" s="28"/>
      <c r="FV217" s="56"/>
      <c r="FW217" s="588"/>
      <c r="FX217" s="517"/>
      <c r="FY217" s="588"/>
      <c r="FZ217" s="588"/>
      <c r="GA217" s="28"/>
      <c r="GB217" s="56"/>
      <c r="GC217" s="588"/>
      <c r="GD217" s="517"/>
      <c r="GE217" s="588"/>
      <c r="GF217" s="588"/>
      <c r="GG217" s="28"/>
      <c r="GH217" s="56"/>
      <c r="GI217" s="588"/>
      <c r="GJ217" s="517"/>
      <c r="GK217" s="588"/>
      <c r="GL217" s="588"/>
      <c r="GM217" s="28"/>
      <c r="GN217" s="56"/>
      <c r="GO217" s="588"/>
      <c r="GP217" s="517"/>
      <c r="GQ217" s="588"/>
      <c r="GR217" s="588"/>
      <c r="GS217" s="28"/>
      <c r="GT217" s="56"/>
      <c r="GU217" s="588"/>
      <c r="GV217" s="517"/>
      <c r="GW217" s="588"/>
      <c r="GX217" s="588"/>
      <c r="GY217" s="28"/>
      <c r="GZ217" s="56"/>
    </row>
    <row r="218" spans="1:208" ht="16.5">
      <c r="A218" s="479" t="s">
        <v>3620</v>
      </c>
      <c r="D218" s="28">
        <f>'Punten per wedstrijd'!K147</f>
        <v>520.09999999999991</v>
      </c>
      <c r="E218" s="56">
        <v>0</v>
      </c>
      <c r="G218" s="479" t="s">
        <v>3630</v>
      </c>
      <c r="J218" s="28">
        <f>'Punten per wedstrijd'!K191</f>
        <v>474.2</v>
      </c>
      <c r="K218" s="56">
        <v>2</v>
      </c>
      <c r="M218" s="479" t="s">
        <v>2726</v>
      </c>
      <c r="P218" s="28">
        <f>'Punten per wedstrijd'!R70</f>
        <v>1.3</v>
      </c>
      <c r="Q218" s="56">
        <v>0</v>
      </c>
      <c r="S218" s="479" t="s">
        <v>1653</v>
      </c>
      <c r="V218" s="28">
        <f>'Punten per wedstrijd'!R21</f>
        <v>56.20000000000001</v>
      </c>
      <c r="W218" s="56">
        <v>3</v>
      </c>
      <c r="Y218" s="516" t="s">
        <v>5</v>
      </c>
      <c r="Z218" s="524" t="s">
        <v>4025</v>
      </c>
      <c r="AA218" s="241"/>
      <c r="AB218" s="241"/>
      <c r="AC218" s="241"/>
      <c r="AD218" s="523">
        <f>$AR$373</f>
        <v>52</v>
      </c>
      <c r="AE218" s="577">
        <f>$E$373</f>
        <v>10715.4</v>
      </c>
      <c r="AH218" s="479" t="s">
        <v>154</v>
      </c>
      <c r="AK218" s="479" t="s">
        <v>3638</v>
      </c>
      <c r="AN218" s="479" t="s">
        <v>3622</v>
      </c>
      <c r="AQ218" s="479" t="s">
        <v>2718</v>
      </c>
      <c r="AV218" s="517" t="s">
        <v>1</v>
      </c>
      <c r="AY218" s="28">
        <v>235</v>
      </c>
      <c r="AZ218" s="56">
        <v>3</v>
      </c>
      <c r="BB218" s="517" t="s">
        <v>3634</v>
      </c>
      <c r="BE218" s="28">
        <v>214.9</v>
      </c>
      <c r="BF218" s="56">
        <v>0</v>
      </c>
      <c r="BH218" s="517" t="s">
        <v>2719</v>
      </c>
      <c r="BK218" s="28">
        <v>150</v>
      </c>
      <c r="BL218" s="56">
        <v>3</v>
      </c>
      <c r="BN218" s="517" t="s">
        <v>1753</v>
      </c>
      <c r="BQ218" s="28">
        <v>172.49999999999997</v>
      </c>
      <c r="BR218" s="56">
        <v>3</v>
      </c>
      <c r="BT218" s="517" t="s">
        <v>3634</v>
      </c>
      <c r="BW218" s="28">
        <v>504.6</v>
      </c>
      <c r="BX218" s="56">
        <v>1</v>
      </c>
      <c r="BZ218" s="517" t="s">
        <v>2723</v>
      </c>
      <c r="CC218" s="28">
        <v>222.2</v>
      </c>
      <c r="CD218" s="56">
        <v>2</v>
      </c>
      <c r="CF218" s="517" t="s">
        <v>3628</v>
      </c>
      <c r="CI218" s="28">
        <v>118.9</v>
      </c>
      <c r="CJ218" s="56">
        <v>3</v>
      </c>
      <c r="CL218" s="517" t="s">
        <v>2723</v>
      </c>
      <c r="CO218" s="28">
        <v>367.5</v>
      </c>
      <c r="CP218" s="56">
        <v>3</v>
      </c>
      <c r="CR218" s="517" t="s">
        <v>3627</v>
      </c>
      <c r="CU218" s="28">
        <v>70</v>
      </c>
      <c r="CV218" s="56">
        <v>3</v>
      </c>
      <c r="CX218" s="517" t="s">
        <v>2718</v>
      </c>
      <c r="DA218" s="28">
        <v>302.60000000000002</v>
      </c>
      <c r="DB218" s="56">
        <v>0</v>
      </c>
      <c r="DD218" s="517" t="s">
        <v>1753</v>
      </c>
      <c r="DG218" s="28">
        <v>328.7</v>
      </c>
      <c r="DH218" s="56">
        <v>0</v>
      </c>
      <c r="DJ218" s="517" t="s">
        <v>653</v>
      </c>
      <c r="DM218" s="28">
        <v>1067</v>
      </c>
      <c r="DN218" s="56">
        <v>3</v>
      </c>
      <c r="DP218" s="517" t="s">
        <v>683</v>
      </c>
      <c r="DS218" s="28">
        <v>0</v>
      </c>
      <c r="DT218" s="56">
        <v>1</v>
      </c>
      <c r="DV218" s="517" t="s">
        <v>3685</v>
      </c>
      <c r="DW218"/>
      <c r="DY218" s="28">
        <v>22.5</v>
      </c>
      <c r="DZ218" s="56">
        <v>1</v>
      </c>
      <c r="EB218" s="517" t="s">
        <v>3629</v>
      </c>
      <c r="EE218" s="28">
        <v>537.09999999999991</v>
      </c>
      <c r="EF218" s="56">
        <v>2</v>
      </c>
      <c r="EH218" s="517" t="s">
        <v>2707</v>
      </c>
      <c r="EK218" s="28">
        <v>953.40000000000009</v>
      </c>
      <c r="EL218" s="56">
        <v>2</v>
      </c>
      <c r="EN218" s="517" t="s">
        <v>638</v>
      </c>
      <c r="EQ218" s="28">
        <v>279.8</v>
      </c>
      <c r="ER218" s="56">
        <v>3</v>
      </c>
      <c r="ET218" s="517" t="s">
        <v>3638</v>
      </c>
      <c r="EW218" s="28">
        <v>196.20000000000002</v>
      </c>
      <c r="EX218" s="56">
        <v>0</v>
      </c>
      <c r="EZ218" s="517" t="s">
        <v>1653</v>
      </c>
      <c r="FC218" s="28">
        <v>284.2</v>
      </c>
      <c r="FD218" s="56">
        <v>2</v>
      </c>
      <c r="FF218" s="517" t="s">
        <v>2723</v>
      </c>
      <c r="FG218" s="588"/>
      <c r="FH218" s="588"/>
      <c r="FI218" s="28">
        <v>278.2</v>
      </c>
      <c r="FJ218" s="56">
        <v>0</v>
      </c>
      <c r="FK218" s="588"/>
      <c r="FL218" s="517" t="s">
        <v>2726</v>
      </c>
      <c r="FM218" s="588"/>
      <c r="FN218" s="588"/>
      <c r="FO218" s="28">
        <v>425.3</v>
      </c>
      <c r="FP218" s="56">
        <v>1</v>
      </c>
      <c r="FQ218" s="588"/>
      <c r="FR218" s="517" t="s">
        <v>154</v>
      </c>
      <c r="FS218" s="588"/>
      <c r="FT218" s="588"/>
      <c r="FU218" s="28">
        <v>292.5</v>
      </c>
      <c r="FV218" s="56">
        <v>0</v>
      </c>
      <c r="FW218" s="588"/>
      <c r="FX218" s="517" t="s">
        <v>3634</v>
      </c>
      <c r="FY218" s="588"/>
      <c r="FZ218" s="588"/>
      <c r="GA218" s="28">
        <v>684.6</v>
      </c>
      <c r="GB218" s="56">
        <v>3</v>
      </c>
      <c r="GC218" s="588"/>
      <c r="GD218" s="517" t="s">
        <v>639</v>
      </c>
      <c r="GE218" s="588"/>
      <c r="GF218" s="588"/>
      <c r="GG218" s="28">
        <v>120.8</v>
      </c>
      <c r="GH218" s="56">
        <v>0</v>
      </c>
      <c r="GI218" s="588"/>
      <c r="GJ218" s="517" t="s">
        <v>2718</v>
      </c>
      <c r="GK218" s="588"/>
      <c r="GL218" s="588"/>
      <c r="GM218" s="28">
        <v>303</v>
      </c>
      <c r="GN218" s="56">
        <v>0</v>
      </c>
      <c r="GO218" s="588"/>
      <c r="GP218" s="517" t="s">
        <v>154</v>
      </c>
      <c r="GQ218" s="588"/>
      <c r="GR218" s="588"/>
      <c r="GS218" s="28">
        <v>644.04999999999984</v>
      </c>
      <c r="GT218" s="56">
        <v>3</v>
      </c>
      <c r="GU218" s="588"/>
      <c r="GV218" s="517" t="s">
        <v>638</v>
      </c>
      <c r="GW218" s="588"/>
      <c r="GX218" s="588"/>
      <c r="GY218" s="28">
        <v>727.8</v>
      </c>
      <c r="GZ218" s="56">
        <v>3</v>
      </c>
    </row>
    <row r="219" spans="1:208" ht="16.5">
      <c r="A219" s="479" t="s">
        <v>638</v>
      </c>
      <c r="D219" s="28">
        <f>'Punten per wedstrijd'!K248</f>
        <v>667.1</v>
      </c>
      <c r="E219" s="56">
        <v>3</v>
      </c>
      <c r="G219" s="479" t="s">
        <v>2714</v>
      </c>
      <c r="J219" s="28">
        <f>'Punten per wedstrijd'!K250</f>
        <v>438.4</v>
      </c>
      <c r="K219" s="56">
        <v>1</v>
      </c>
      <c r="M219" s="479" t="s">
        <v>3620</v>
      </c>
      <c r="P219" s="28">
        <f>'Punten per wedstrijd'!R7</f>
        <v>129</v>
      </c>
      <c r="Q219" s="56">
        <v>3</v>
      </c>
      <c r="S219" s="479" t="s">
        <v>639</v>
      </c>
      <c r="V219" s="28">
        <f>'Punten per wedstrijd'!R39</f>
        <v>33.15</v>
      </c>
      <c r="W219" s="56">
        <v>0</v>
      </c>
      <c r="Y219" s="516" t="s">
        <v>7</v>
      </c>
      <c r="Z219" s="524" t="s">
        <v>2266</v>
      </c>
      <c r="AA219" s="241"/>
      <c r="AB219" s="241"/>
      <c r="AC219" s="241"/>
      <c r="AD219" s="523">
        <f>$AR$342</f>
        <v>51</v>
      </c>
      <c r="AE219" s="577">
        <f>$E$342</f>
        <v>10051.799999999999</v>
      </c>
      <c r="AH219" s="479" t="s">
        <v>1656</v>
      </c>
      <c r="AK219" s="479" t="s">
        <v>3626</v>
      </c>
      <c r="AN219" s="479" t="s">
        <v>1753</v>
      </c>
      <c r="AQ219" s="479" t="s">
        <v>653</v>
      </c>
      <c r="AV219" s="517" t="s">
        <v>3621</v>
      </c>
      <c r="AY219" s="28">
        <v>162</v>
      </c>
      <c r="AZ219" s="56">
        <v>0</v>
      </c>
      <c r="BB219" s="517" t="s">
        <v>2726</v>
      </c>
      <c r="BE219" s="28">
        <v>360</v>
      </c>
      <c r="BF219" s="56">
        <v>3</v>
      </c>
      <c r="BH219" s="517" t="s">
        <v>2714</v>
      </c>
      <c r="BK219" s="28">
        <v>115.8</v>
      </c>
      <c r="BL219" s="56">
        <v>0</v>
      </c>
      <c r="BN219" s="517" t="s">
        <v>3634</v>
      </c>
      <c r="BQ219" s="28">
        <v>89.4</v>
      </c>
      <c r="BR219" s="56">
        <v>0</v>
      </c>
      <c r="BT219" s="517" t="s">
        <v>1656</v>
      </c>
      <c r="BW219" s="28">
        <v>512.69999999999993</v>
      </c>
      <c r="BX219" s="56">
        <v>2</v>
      </c>
      <c r="BZ219" s="517" t="s">
        <v>154</v>
      </c>
      <c r="CC219" s="28">
        <v>207.89999999999995</v>
      </c>
      <c r="CD219" s="56">
        <v>1</v>
      </c>
      <c r="CF219" s="517" t="s">
        <v>3629</v>
      </c>
      <c r="CI219" s="28">
        <v>24.200000000000003</v>
      </c>
      <c r="CJ219" s="56">
        <v>0</v>
      </c>
      <c r="CL219" s="517" t="s">
        <v>3620</v>
      </c>
      <c r="CO219" s="28">
        <v>196.5</v>
      </c>
      <c r="CP219" s="56">
        <v>0</v>
      </c>
      <c r="CR219" s="517" t="s">
        <v>653</v>
      </c>
      <c r="CU219" s="28">
        <v>48</v>
      </c>
      <c r="CV219" s="56">
        <v>0</v>
      </c>
      <c r="CX219" s="517" t="s">
        <v>3634</v>
      </c>
      <c r="DA219" s="28">
        <v>382.3</v>
      </c>
      <c r="DB219" s="56">
        <v>3</v>
      </c>
      <c r="DD219" s="517" t="s">
        <v>2718</v>
      </c>
      <c r="DG219" s="28">
        <v>708.3</v>
      </c>
      <c r="DH219" s="56">
        <v>3</v>
      </c>
      <c r="DJ219" s="517" t="s">
        <v>3621</v>
      </c>
      <c r="DM219" s="28">
        <v>493.2</v>
      </c>
      <c r="DN219" s="56">
        <v>0</v>
      </c>
      <c r="DP219" s="517" t="s">
        <v>2718</v>
      </c>
      <c r="DS219" s="28">
        <v>0</v>
      </c>
      <c r="DT219" s="56">
        <v>1</v>
      </c>
      <c r="DV219" s="517" t="s">
        <v>654</v>
      </c>
      <c r="DW219"/>
      <c r="DY219" s="28">
        <v>26.5</v>
      </c>
      <c r="DZ219" s="56">
        <v>2</v>
      </c>
      <c r="EB219" s="517" t="s">
        <v>653</v>
      </c>
      <c r="EE219" s="28">
        <v>475.5</v>
      </c>
      <c r="EF219" s="56">
        <v>1</v>
      </c>
      <c r="EH219" s="517" t="s">
        <v>2726</v>
      </c>
      <c r="EK219" s="28">
        <v>896.99999999999977</v>
      </c>
      <c r="EL219" s="56">
        <v>1</v>
      </c>
      <c r="EN219" s="517" t="s">
        <v>3627</v>
      </c>
      <c r="EQ219" s="28">
        <v>15.1</v>
      </c>
      <c r="ER219" s="56">
        <v>0</v>
      </c>
      <c r="ET219" s="517" t="s">
        <v>2718</v>
      </c>
      <c r="EW219" s="28">
        <v>254.2</v>
      </c>
      <c r="EX219" s="56">
        <v>3</v>
      </c>
      <c r="EZ219" s="517" t="s">
        <v>3638</v>
      </c>
      <c r="FC219" s="28">
        <v>231.6</v>
      </c>
      <c r="FD219" s="56">
        <v>1</v>
      </c>
      <c r="FF219" s="517" t="s">
        <v>2721</v>
      </c>
      <c r="FG219" s="588"/>
      <c r="FH219" s="588"/>
      <c r="FI219" s="28">
        <v>353.7</v>
      </c>
      <c r="FJ219" s="56">
        <v>3</v>
      </c>
      <c r="FK219" s="588"/>
      <c r="FL219" s="517" t="s">
        <v>3621</v>
      </c>
      <c r="FM219" s="588"/>
      <c r="FN219" s="588"/>
      <c r="FO219" s="28">
        <v>504.5</v>
      </c>
      <c r="FP219" s="56">
        <v>2</v>
      </c>
      <c r="FQ219" s="588"/>
      <c r="FR219" s="517" t="s">
        <v>3620</v>
      </c>
      <c r="FS219" s="588"/>
      <c r="FT219" s="588"/>
      <c r="FU219" s="28">
        <v>496.6</v>
      </c>
      <c r="FV219" s="56">
        <v>3</v>
      </c>
      <c r="FW219" s="588"/>
      <c r="FX219" s="517" t="s">
        <v>3626</v>
      </c>
      <c r="FY219" s="588"/>
      <c r="FZ219" s="588"/>
      <c r="GA219" s="28">
        <v>330</v>
      </c>
      <c r="GB219" s="56">
        <v>0</v>
      </c>
      <c r="GC219" s="588"/>
      <c r="GD219" s="517" t="s">
        <v>3638</v>
      </c>
      <c r="GE219" s="588"/>
      <c r="GF219" s="588"/>
      <c r="GG219" s="28">
        <v>154.5</v>
      </c>
      <c r="GH219" s="56">
        <v>3</v>
      </c>
      <c r="GI219" s="588"/>
      <c r="GJ219" s="517" t="s">
        <v>3628</v>
      </c>
      <c r="GK219" s="588"/>
      <c r="GL219" s="588"/>
      <c r="GM219" s="28">
        <v>583.15</v>
      </c>
      <c r="GN219" s="56">
        <v>3</v>
      </c>
      <c r="GO219" s="588"/>
      <c r="GP219" s="517" t="s">
        <v>638</v>
      </c>
      <c r="GQ219" s="588"/>
      <c r="GR219" s="588"/>
      <c r="GS219" s="28">
        <v>490.2</v>
      </c>
      <c r="GT219" s="56">
        <v>0</v>
      </c>
      <c r="GU219" s="588"/>
      <c r="GV219" s="517" t="s">
        <v>654</v>
      </c>
      <c r="GW219" s="588"/>
      <c r="GX219" s="588"/>
      <c r="GY219" s="28">
        <v>541.9</v>
      </c>
      <c r="GZ219" s="56">
        <v>0</v>
      </c>
    </row>
    <row r="220" spans="1:208" ht="16.5">
      <c r="A220" s="479"/>
      <c r="D220" s="28"/>
      <c r="E220" s="56"/>
      <c r="G220" s="479"/>
      <c r="J220" s="28"/>
      <c r="K220" s="56"/>
      <c r="M220" s="479"/>
      <c r="P220" s="28"/>
      <c r="Q220" s="56"/>
      <c r="S220" s="479"/>
      <c r="V220" s="28"/>
      <c r="W220" s="56"/>
      <c r="Y220" s="516" t="s">
        <v>8</v>
      </c>
      <c r="Z220" s="524" t="s">
        <v>4015</v>
      </c>
      <c r="AA220" s="241"/>
      <c r="AB220" s="241"/>
      <c r="AC220" s="241"/>
      <c r="AD220" s="523">
        <f>$AR$366</f>
        <v>51</v>
      </c>
      <c r="AE220" s="577">
        <f>$E$366</f>
        <v>7625.2000000000007</v>
      </c>
      <c r="AH220" s="479"/>
      <c r="AK220" s="479"/>
      <c r="AN220" s="479"/>
      <c r="AQ220" s="479"/>
      <c r="AV220" s="517"/>
      <c r="AY220" s="28"/>
      <c r="AZ220" s="56"/>
      <c r="BB220" s="517"/>
      <c r="BE220" s="28"/>
      <c r="BF220" s="56"/>
      <c r="BH220" s="517"/>
      <c r="BK220" s="28"/>
      <c r="BL220" s="56"/>
      <c r="BN220" s="517"/>
      <c r="BQ220" s="28"/>
      <c r="BR220" s="56"/>
      <c r="BT220" s="517"/>
      <c r="BW220" s="28"/>
      <c r="BX220" s="56"/>
      <c r="BZ220" s="517"/>
      <c r="CC220" s="28"/>
      <c r="CD220" s="56"/>
      <c r="CF220" s="517"/>
      <c r="CI220" s="28"/>
      <c r="CJ220" s="56"/>
      <c r="CL220" s="517"/>
      <c r="CO220" s="28"/>
      <c r="CP220" s="56"/>
      <c r="CR220" s="517"/>
      <c r="CU220" s="28"/>
      <c r="CV220" s="56"/>
      <c r="CX220" s="517"/>
      <c r="DA220" s="28"/>
      <c r="DB220" s="56"/>
      <c r="DD220" s="517"/>
      <c r="DG220" s="28"/>
      <c r="DH220" s="56"/>
      <c r="DJ220" s="517"/>
      <c r="DM220" s="28"/>
      <c r="DN220" s="56"/>
      <c r="DP220" s="517"/>
      <c r="DS220" s="28"/>
      <c r="DT220" s="56"/>
      <c r="DV220" s="517"/>
      <c r="DW220"/>
      <c r="DY220" s="28"/>
      <c r="DZ220" s="56"/>
      <c r="EB220" s="517"/>
      <c r="EE220" s="28"/>
      <c r="EF220" s="56"/>
      <c r="EH220" s="517"/>
      <c r="EK220" s="28"/>
      <c r="EL220" s="56"/>
      <c r="EN220" s="517"/>
      <c r="EQ220" s="28"/>
      <c r="ER220" s="56"/>
      <c r="ET220" s="517"/>
      <c r="EW220" s="28"/>
      <c r="EX220" s="56"/>
      <c r="EZ220" s="517"/>
      <c r="FC220" s="28"/>
      <c r="FD220" s="56"/>
      <c r="FF220" s="517"/>
      <c r="FG220" s="588"/>
      <c r="FH220" s="588"/>
      <c r="FI220" s="28"/>
      <c r="FJ220" s="56"/>
      <c r="FK220" s="588"/>
      <c r="FL220" s="517"/>
      <c r="FM220" s="588"/>
      <c r="FN220" s="588"/>
      <c r="FO220" s="28"/>
      <c r="FP220" s="56"/>
      <c r="FQ220" s="588"/>
      <c r="FR220" s="517"/>
      <c r="FS220" s="588"/>
      <c r="FT220" s="588"/>
      <c r="FU220" s="28"/>
      <c r="FV220" s="56"/>
      <c r="FW220" s="588"/>
      <c r="FX220" s="517"/>
      <c r="FY220" s="588"/>
      <c r="FZ220" s="588"/>
      <c r="GA220" s="28"/>
      <c r="GB220" s="56"/>
      <c r="GC220" s="588"/>
      <c r="GD220" s="517"/>
      <c r="GE220" s="588"/>
      <c r="GF220" s="588"/>
      <c r="GG220" s="28"/>
      <c r="GH220" s="56"/>
      <c r="GI220" s="588"/>
      <c r="GJ220" s="517"/>
      <c r="GK220" s="588"/>
      <c r="GL220" s="588"/>
      <c r="GM220" s="28"/>
      <c r="GN220" s="56"/>
      <c r="GO220" s="588"/>
      <c r="GP220" s="517"/>
      <c r="GQ220" s="588"/>
      <c r="GR220" s="588"/>
      <c r="GS220" s="28"/>
      <c r="GT220" s="56"/>
      <c r="GU220" s="588"/>
      <c r="GV220" s="517"/>
      <c r="GW220" s="588"/>
      <c r="GX220" s="588"/>
      <c r="GY220" s="28"/>
      <c r="GZ220" s="56"/>
    </row>
    <row r="221" spans="1:208" ht="16.5">
      <c r="A221" s="479" t="s">
        <v>3628</v>
      </c>
      <c r="D221" s="28">
        <f>'Punten per wedstrijd'!K185</f>
        <v>193.95</v>
      </c>
      <c r="E221" s="56">
        <v>0</v>
      </c>
      <c r="G221" s="479" t="s">
        <v>3621</v>
      </c>
      <c r="J221" s="28">
        <f>'Punten per wedstrijd'!K153</f>
        <v>665</v>
      </c>
      <c r="K221" s="56">
        <v>2</v>
      </c>
      <c r="M221" s="479" t="s">
        <v>1</v>
      </c>
      <c r="P221" s="28">
        <f>'Punten per wedstrijd'!R10</f>
        <v>29.700000000000003</v>
      </c>
      <c r="Q221" s="56">
        <v>3</v>
      </c>
      <c r="S221" s="479" t="s">
        <v>2714</v>
      </c>
      <c r="V221" s="28">
        <f>'Punten per wedstrijd'!R110</f>
        <v>66</v>
      </c>
      <c r="W221" s="56">
        <v>3</v>
      </c>
      <c r="Y221" s="516" t="s">
        <v>10</v>
      </c>
      <c r="Z221" s="524" t="s">
        <v>4045</v>
      </c>
      <c r="AA221" s="241"/>
      <c r="AB221" s="241"/>
      <c r="AC221" s="241"/>
      <c r="AD221" s="523">
        <f>$AR$419</f>
        <v>50</v>
      </c>
      <c r="AE221" s="577">
        <f>$E$419</f>
        <v>10201.1</v>
      </c>
      <c r="AH221" s="479" t="s">
        <v>3626</v>
      </c>
      <c r="AK221" s="479" t="s">
        <v>143</v>
      </c>
      <c r="AN221" s="479" t="s">
        <v>654</v>
      </c>
      <c r="AQ221" s="479" t="s">
        <v>1753</v>
      </c>
      <c r="AV221" s="517" t="s">
        <v>2707</v>
      </c>
      <c r="AY221" s="28">
        <v>569.29999999999984</v>
      </c>
      <c r="AZ221" s="56">
        <v>1</v>
      </c>
      <c r="BB221" s="517" t="s">
        <v>3626</v>
      </c>
      <c r="BE221" s="28">
        <v>26.4</v>
      </c>
      <c r="BF221" s="56">
        <v>0</v>
      </c>
      <c r="BH221" s="517" t="s">
        <v>3628</v>
      </c>
      <c r="BK221" s="28">
        <v>54.099999999999994</v>
      </c>
      <c r="BL221" s="56">
        <v>3</v>
      </c>
      <c r="BN221" s="517" t="s">
        <v>3685</v>
      </c>
      <c r="BQ221" s="28">
        <v>168</v>
      </c>
      <c r="BR221" s="56">
        <v>2</v>
      </c>
      <c r="BT221" s="517" t="s">
        <v>3628</v>
      </c>
      <c r="BW221" s="28">
        <v>467.09999999999997</v>
      </c>
      <c r="BX221" s="56">
        <v>0</v>
      </c>
      <c r="BZ221" s="517" t="s">
        <v>2714</v>
      </c>
      <c r="CC221" s="28">
        <v>163.1</v>
      </c>
      <c r="CD221" s="56">
        <v>0</v>
      </c>
      <c r="CF221" s="517" t="s">
        <v>2719</v>
      </c>
      <c r="CI221" s="28">
        <v>83.4</v>
      </c>
      <c r="CJ221" s="56">
        <v>3</v>
      </c>
      <c r="CL221" s="517" t="s">
        <v>3629</v>
      </c>
      <c r="CO221" s="28">
        <v>277.8</v>
      </c>
      <c r="CP221" s="56">
        <v>3</v>
      </c>
      <c r="CR221" s="517" t="s">
        <v>3685</v>
      </c>
      <c r="CU221" s="28">
        <v>199</v>
      </c>
      <c r="CV221" s="56">
        <v>3</v>
      </c>
      <c r="CX221" s="517" t="s">
        <v>653</v>
      </c>
      <c r="DA221" s="28">
        <v>347.9</v>
      </c>
      <c r="DB221" s="56">
        <v>1</v>
      </c>
      <c r="DD221" s="517" t="s">
        <v>683</v>
      </c>
      <c r="DG221" s="28">
        <v>373.4</v>
      </c>
      <c r="DH221" s="56">
        <v>3</v>
      </c>
      <c r="DJ221" s="517" t="s">
        <v>669</v>
      </c>
      <c r="DM221" s="28">
        <v>545.80000000000007</v>
      </c>
      <c r="DN221" s="56">
        <v>2</v>
      </c>
      <c r="DP221" s="517" t="s">
        <v>3630</v>
      </c>
      <c r="DS221" s="28">
        <v>78.900000000000006</v>
      </c>
      <c r="DT221" s="56">
        <v>3</v>
      </c>
      <c r="DV221" s="517" t="s">
        <v>3621</v>
      </c>
      <c r="DW221"/>
      <c r="DY221" s="28">
        <v>0</v>
      </c>
      <c r="DZ221" s="56">
        <v>0</v>
      </c>
      <c r="EB221" s="517" t="s">
        <v>3622</v>
      </c>
      <c r="EE221" s="28">
        <v>702.3</v>
      </c>
      <c r="EF221" s="56">
        <v>3</v>
      </c>
      <c r="EH221" s="517" t="s">
        <v>1666</v>
      </c>
      <c r="EK221" s="28">
        <v>896.6</v>
      </c>
      <c r="EL221" s="56">
        <v>1</v>
      </c>
      <c r="EN221" s="517" t="s">
        <v>3620</v>
      </c>
      <c r="EQ221" s="28">
        <v>148.5</v>
      </c>
      <c r="ER221" s="56">
        <v>0</v>
      </c>
      <c r="ET221" s="517" t="s">
        <v>2734</v>
      </c>
      <c r="EW221" s="28">
        <v>307.70000000000005</v>
      </c>
      <c r="EX221" s="56">
        <v>2</v>
      </c>
      <c r="EZ221" s="517" t="s">
        <v>683</v>
      </c>
      <c r="FC221" s="28">
        <v>225.5</v>
      </c>
      <c r="FD221" s="56">
        <v>1</v>
      </c>
      <c r="FF221" s="517" t="s">
        <v>3630</v>
      </c>
      <c r="FG221" s="588"/>
      <c r="FH221" s="588"/>
      <c r="FI221" s="28">
        <v>324</v>
      </c>
      <c r="FJ221" s="56">
        <v>3</v>
      </c>
      <c r="FK221" s="588"/>
      <c r="FL221" s="517" t="s">
        <v>3638</v>
      </c>
      <c r="FM221" s="588"/>
      <c r="FN221" s="588"/>
      <c r="FO221" s="28">
        <v>500.6</v>
      </c>
      <c r="FP221" s="56">
        <v>0</v>
      </c>
      <c r="FQ221" s="588"/>
      <c r="FR221" s="517" t="s">
        <v>3629</v>
      </c>
      <c r="FS221" s="588"/>
      <c r="FT221" s="588"/>
      <c r="FU221" s="28">
        <v>540.4</v>
      </c>
      <c r="FV221" s="56">
        <v>2</v>
      </c>
      <c r="FW221" s="588"/>
      <c r="FX221" s="517" t="s">
        <v>2721</v>
      </c>
      <c r="FY221" s="588"/>
      <c r="FZ221" s="588"/>
      <c r="GA221" s="28">
        <v>450</v>
      </c>
      <c r="GB221" s="56">
        <v>3</v>
      </c>
      <c r="GC221" s="588"/>
      <c r="GD221" s="517" t="s">
        <v>3626</v>
      </c>
      <c r="GE221" s="588"/>
      <c r="GF221" s="588"/>
      <c r="GG221" s="28">
        <v>73.400000000000006</v>
      </c>
      <c r="GH221" s="56">
        <v>3</v>
      </c>
      <c r="GI221" s="588"/>
      <c r="GJ221" s="517" t="s">
        <v>1653</v>
      </c>
      <c r="GK221" s="588"/>
      <c r="GL221" s="588"/>
      <c r="GM221" s="28">
        <v>533</v>
      </c>
      <c r="GN221" s="56">
        <v>1</v>
      </c>
      <c r="GO221" s="588"/>
      <c r="GP221" s="517" t="s">
        <v>639</v>
      </c>
      <c r="GQ221" s="588"/>
      <c r="GR221" s="588"/>
      <c r="GS221" s="28">
        <v>159</v>
      </c>
      <c r="GT221" s="56">
        <v>0</v>
      </c>
      <c r="GU221" s="588"/>
      <c r="GV221" s="517" t="s">
        <v>2726</v>
      </c>
      <c r="GW221" s="588"/>
      <c r="GX221" s="588"/>
      <c r="GY221" s="28">
        <v>565.59999999999991</v>
      </c>
      <c r="GZ221" s="56">
        <v>2</v>
      </c>
    </row>
    <row r="222" spans="1:208" ht="16.5">
      <c r="A222" s="479" t="s">
        <v>1666</v>
      </c>
      <c r="D222" s="28">
        <f>'Punten per wedstrijd'!K172</f>
        <v>552.6</v>
      </c>
      <c r="E222" s="56">
        <v>3</v>
      </c>
      <c r="G222" s="479" t="s">
        <v>2721</v>
      </c>
      <c r="J222" s="28">
        <f>'Punten per wedstrijd'!K264</f>
        <v>611</v>
      </c>
      <c r="K222" s="56">
        <v>1</v>
      </c>
      <c r="M222" s="479" t="s">
        <v>2707</v>
      </c>
      <c r="P222" s="28">
        <f>'Punten per wedstrijd'!R19</f>
        <v>1.3</v>
      </c>
      <c r="Q222" s="56">
        <v>0</v>
      </c>
      <c r="S222" s="479" t="s">
        <v>3629</v>
      </c>
      <c r="V222" s="28">
        <f>'Punten per wedstrijd'!R48</f>
        <v>0</v>
      </c>
      <c r="W222" s="56">
        <v>0</v>
      </c>
      <c r="Y222" s="518" t="s">
        <v>12</v>
      </c>
      <c r="Z222" s="544" t="s">
        <v>3988</v>
      </c>
      <c r="AA222" s="540"/>
      <c r="AB222" s="540"/>
      <c r="AC222" s="540"/>
      <c r="AD222" s="542">
        <f>$AR$328</f>
        <v>49</v>
      </c>
      <c r="AE222" s="579">
        <f>$E$328</f>
        <v>9664.8000000000011</v>
      </c>
      <c r="AH222" s="479" t="s">
        <v>2718</v>
      </c>
      <c r="AK222" s="479" t="s">
        <v>3621</v>
      </c>
      <c r="AN222" s="479" t="s">
        <v>683</v>
      </c>
      <c r="AQ222" s="479" t="s">
        <v>2719</v>
      </c>
      <c r="AV222" s="517" t="s">
        <v>2734</v>
      </c>
      <c r="AY222" s="28">
        <v>605.59999999999991</v>
      </c>
      <c r="AZ222" s="56">
        <v>2</v>
      </c>
      <c r="BB222" s="517" t="s">
        <v>1</v>
      </c>
      <c r="BE222" s="28">
        <v>132.80000000000001</v>
      </c>
      <c r="BF222" s="56">
        <v>3</v>
      </c>
      <c r="BH222" s="517" t="s">
        <v>3685</v>
      </c>
      <c r="BK222" s="28">
        <v>24.7</v>
      </c>
      <c r="BL222" s="56">
        <v>0</v>
      </c>
      <c r="BN222" s="517" t="s">
        <v>3627</v>
      </c>
      <c r="BQ222" s="28">
        <v>134.50000000000003</v>
      </c>
      <c r="BR222" s="56">
        <v>1</v>
      </c>
      <c r="BT222" s="517" t="s">
        <v>3626</v>
      </c>
      <c r="BW222" s="28">
        <v>604.5</v>
      </c>
      <c r="BX222" s="56">
        <v>3</v>
      </c>
      <c r="BZ222" s="517" t="s">
        <v>2726</v>
      </c>
      <c r="CC222" s="28">
        <v>260.5</v>
      </c>
      <c r="CD222" s="56">
        <v>3</v>
      </c>
      <c r="CF222" s="517" t="s">
        <v>3638</v>
      </c>
      <c r="CI222" s="28">
        <v>61.599999999999994</v>
      </c>
      <c r="CJ222" s="56">
        <v>0</v>
      </c>
      <c r="CL222" s="517" t="s">
        <v>3627</v>
      </c>
      <c r="CO222" s="28">
        <v>141.1</v>
      </c>
      <c r="CP222" s="56">
        <v>0</v>
      </c>
      <c r="CR222" s="517" t="s">
        <v>3630</v>
      </c>
      <c r="CU222" s="28">
        <v>131.69999999999999</v>
      </c>
      <c r="CV222" s="56">
        <v>0</v>
      </c>
      <c r="CX222" s="517" t="s">
        <v>2734</v>
      </c>
      <c r="DA222" s="28">
        <v>395.3</v>
      </c>
      <c r="DB222" s="56">
        <v>2</v>
      </c>
      <c r="DD222" s="517" t="s">
        <v>669</v>
      </c>
      <c r="DG222" s="28">
        <v>223.7</v>
      </c>
      <c r="DH222" s="56">
        <v>0</v>
      </c>
      <c r="DJ222" s="517" t="s">
        <v>2714</v>
      </c>
      <c r="DM222" s="28">
        <v>472.50000000000006</v>
      </c>
      <c r="DN222" s="56">
        <v>1</v>
      </c>
      <c r="DP222" s="517" t="s">
        <v>3629</v>
      </c>
      <c r="DS222" s="28">
        <v>0</v>
      </c>
      <c r="DT222" s="56">
        <v>0</v>
      </c>
      <c r="DV222" s="517" t="s">
        <v>154</v>
      </c>
      <c r="DW222"/>
      <c r="DY222" s="28">
        <v>21</v>
      </c>
      <c r="DZ222" s="56">
        <v>3</v>
      </c>
      <c r="EB222" s="517" t="s">
        <v>2734</v>
      </c>
      <c r="EE222" s="28">
        <v>532.5</v>
      </c>
      <c r="EF222" s="56">
        <v>0</v>
      </c>
      <c r="EH222" s="517" t="s">
        <v>683</v>
      </c>
      <c r="EK222" s="28">
        <v>925.2</v>
      </c>
      <c r="EL222" s="56">
        <v>2</v>
      </c>
      <c r="EN222" s="517" t="s">
        <v>3626</v>
      </c>
      <c r="EQ222" s="28">
        <v>201.5</v>
      </c>
      <c r="ER222" s="56">
        <v>3</v>
      </c>
      <c r="ET222" s="517" t="s">
        <v>638</v>
      </c>
      <c r="EW222" s="28">
        <v>292.2</v>
      </c>
      <c r="EX222" s="56">
        <v>1</v>
      </c>
      <c r="EZ222" s="517" t="s">
        <v>639</v>
      </c>
      <c r="FC222" s="28">
        <v>229.9</v>
      </c>
      <c r="FD222" s="56">
        <v>2</v>
      </c>
      <c r="FF222" s="517" t="s">
        <v>2719</v>
      </c>
      <c r="FG222" s="588"/>
      <c r="FH222" s="588"/>
      <c r="FI222" s="28">
        <v>238</v>
      </c>
      <c r="FJ222" s="56">
        <v>0</v>
      </c>
      <c r="FK222" s="588"/>
      <c r="FL222" s="517" t="s">
        <v>1666</v>
      </c>
      <c r="FM222" s="588"/>
      <c r="FN222" s="588"/>
      <c r="FO222" s="28">
        <v>680.5</v>
      </c>
      <c r="FP222" s="56">
        <v>3</v>
      </c>
      <c r="FQ222" s="588"/>
      <c r="FR222" s="517" t="s">
        <v>3623</v>
      </c>
      <c r="FS222" s="588"/>
      <c r="FT222" s="588"/>
      <c r="FU222" s="28">
        <v>451.99999999999994</v>
      </c>
      <c r="FV222" s="56">
        <v>1</v>
      </c>
      <c r="FW222" s="588"/>
      <c r="FX222" s="517" t="s">
        <v>2707</v>
      </c>
      <c r="FY222" s="588"/>
      <c r="FZ222" s="588"/>
      <c r="GA222" s="28">
        <v>294.5</v>
      </c>
      <c r="GB222" s="56">
        <v>0</v>
      </c>
      <c r="GC222" s="588"/>
      <c r="GD222" s="517" t="s">
        <v>1753</v>
      </c>
      <c r="GE222" s="588"/>
      <c r="GF222" s="588"/>
      <c r="GG222" s="28">
        <v>6</v>
      </c>
      <c r="GH222" s="56">
        <v>0</v>
      </c>
      <c r="GI222" s="588"/>
      <c r="GJ222" s="517" t="s">
        <v>2723</v>
      </c>
      <c r="GK222" s="588"/>
      <c r="GL222" s="588"/>
      <c r="GM222" s="28">
        <v>556.19999999999993</v>
      </c>
      <c r="GN222" s="56">
        <v>2</v>
      </c>
      <c r="GO222" s="588"/>
      <c r="GP222" s="517" t="s">
        <v>1666</v>
      </c>
      <c r="GQ222" s="588"/>
      <c r="GR222" s="588"/>
      <c r="GS222" s="28">
        <v>533.19999999999993</v>
      </c>
      <c r="GT222" s="56">
        <v>3</v>
      </c>
      <c r="GU222" s="588"/>
      <c r="GV222" s="517" t="s">
        <v>154</v>
      </c>
      <c r="GW222" s="588"/>
      <c r="GX222" s="588"/>
      <c r="GY222" s="28">
        <v>522.79999999999995</v>
      </c>
      <c r="GZ222" s="56">
        <v>1</v>
      </c>
    </row>
    <row r="223" spans="1:208" ht="16.5">
      <c r="A223" s="479"/>
      <c r="D223" s="28"/>
      <c r="E223" s="56"/>
      <c r="G223" s="479"/>
      <c r="J223" s="28"/>
      <c r="K223" s="56"/>
      <c r="M223" s="479"/>
      <c r="P223" s="28"/>
      <c r="Q223" s="56"/>
      <c r="S223" s="479"/>
      <c r="V223" s="28"/>
      <c r="W223" s="56"/>
      <c r="Y223" s="516" t="s">
        <v>14</v>
      </c>
      <c r="Z223" s="524" t="s">
        <v>4033</v>
      </c>
      <c r="AA223" s="241"/>
      <c r="AB223" s="241"/>
      <c r="AC223" s="241"/>
      <c r="AD223" s="523">
        <f>$AR$407</f>
        <v>49</v>
      </c>
      <c r="AE223" s="577">
        <f>$E$407</f>
        <v>9057.6000000000022</v>
      </c>
      <c r="AH223" s="479"/>
      <c r="AK223" s="479"/>
      <c r="AN223" s="479"/>
      <c r="AQ223" s="479"/>
      <c r="AV223" s="517"/>
      <c r="AY223" s="28"/>
      <c r="AZ223" s="56"/>
      <c r="BB223" s="517"/>
      <c r="BE223" s="28"/>
      <c r="BF223" s="56"/>
      <c r="BH223" s="517"/>
      <c r="BK223" s="28"/>
      <c r="BL223" s="56"/>
      <c r="BN223" s="517"/>
      <c r="BQ223" s="28"/>
      <c r="BR223" s="56"/>
      <c r="BT223" s="517"/>
      <c r="BW223" s="28"/>
      <c r="BX223" s="56"/>
      <c r="BZ223" s="517"/>
      <c r="CC223" s="28"/>
      <c r="CD223" s="56"/>
      <c r="CF223" s="517"/>
      <c r="CI223" s="28"/>
      <c r="CJ223" s="56"/>
      <c r="CL223" s="517"/>
      <c r="CO223" s="28"/>
      <c r="CP223" s="56"/>
      <c r="CR223" s="517"/>
      <c r="CU223" s="28"/>
      <c r="CV223" s="56"/>
      <c r="CX223" s="517"/>
      <c r="DA223" s="28"/>
      <c r="DB223" s="56"/>
      <c r="DD223" s="517"/>
      <c r="DG223" s="28"/>
      <c r="DH223" s="56"/>
      <c r="DJ223" s="517"/>
      <c r="DM223" s="28"/>
      <c r="DN223" s="56"/>
      <c r="DP223" s="517"/>
      <c r="DS223" s="28"/>
      <c r="DT223" s="56"/>
      <c r="DV223" s="517"/>
      <c r="DW223"/>
      <c r="DY223" s="28"/>
      <c r="DZ223" s="56"/>
      <c r="EB223" s="517"/>
      <c r="EE223" s="28"/>
      <c r="EF223" s="56"/>
      <c r="EH223" s="517"/>
      <c r="EK223" s="28"/>
      <c r="EL223" s="56"/>
      <c r="EN223" s="517"/>
      <c r="EQ223" s="28"/>
      <c r="ER223" s="56"/>
      <c r="ET223" s="517"/>
      <c r="EW223" s="28"/>
      <c r="EX223" s="56"/>
      <c r="EZ223" s="517"/>
      <c r="FC223" s="28"/>
      <c r="FD223" s="56"/>
      <c r="FF223" s="517"/>
      <c r="FG223" s="588"/>
      <c r="FH223" s="588"/>
      <c r="FI223" s="28"/>
      <c r="FJ223" s="56"/>
      <c r="FK223" s="588"/>
      <c r="FL223" s="517"/>
      <c r="FM223" s="588"/>
      <c r="FN223" s="588"/>
      <c r="FO223" s="28"/>
      <c r="FP223" s="56"/>
      <c r="FQ223" s="588"/>
      <c r="FR223" s="517"/>
      <c r="FS223" s="588"/>
      <c r="FT223" s="588"/>
      <c r="FU223" s="28"/>
      <c r="FV223" s="56"/>
      <c r="FW223" s="588"/>
      <c r="FX223" s="517"/>
      <c r="FY223" s="588"/>
      <c r="FZ223" s="588"/>
      <c r="GA223" s="28"/>
      <c r="GB223" s="56"/>
      <c r="GC223" s="588"/>
      <c r="GD223" s="517"/>
      <c r="GE223" s="588"/>
      <c r="GF223" s="588"/>
      <c r="GG223" s="28"/>
      <c r="GH223" s="56"/>
      <c r="GI223" s="588"/>
      <c r="GJ223" s="517"/>
      <c r="GK223" s="588"/>
      <c r="GL223" s="588"/>
      <c r="GM223" s="28"/>
      <c r="GN223" s="56"/>
      <c r="GO223" s="588"/>
      <c r="GP223" s="517"/>
      <c r="GQ223" s="588"/>
      <c r="GR223" s="588"/>
      <c r="GS223" s="28"/>
      <c r="GT223" s="56"/>
      <c r="GU223" s="588"/>
      <c r="GV223" s="517"/>
      <c r="GW223" s="588"/>
      <c r="GX223" s="588"/>
      <c r="GY223" s="28"/>
      <c r="GZ223" s="56"/>
    </row>
    <row r="224" spans="1:208" ht="16.5">
      <c r="A224" s="479" t="s">
        <v>639</v>
      </c>
      <c r="D224" s="28">
        <f>'Punten per wedstrijd'!K179</f>
        <v>222</v>
      </c>
      <c r="E224" s="56">
        <v>0</v>
      </c>
      <c r="G224" s="479" t="s">
        <v>154</v>
      </c>
      <c r="J224" s="28">
        <f>'Punten per wedstrijd'!K235</f>
        <v>740.5</v>
      </c>
      <c r="K224" s="56">
        <v>3</v>
      </c>
      <c r="M224" s="479" t="s">
        <v>2723</v>
      </c>
      <c r="P224" s="28">
        <f>'Punten per wedstrijd'!R98</f>
        <v>0</v>
      </c>
      <c r="Q224" s="56">
        <v>0</v>
      </c>
      <c r="S224" s="479" t="s">
        <v>3623</v>
      </c>
      <c r="V224" s="28">
        <f>'Punten per wedstrijd'!R20</f>
        <v>65.7</v>
      </c>
      <c r="W224" s="56">
        <v>3</v>
      </c>
      <c r="Y224" s="516" t="s">
        <v>16</v>
      </c>
      <c r="Z224" s="572" t="s">
        <v>3995</v>
      </c>
      <c r="AA224" s="575"/>
      <c r="AB224" s="575"/>
      <c r="AC224" s="575"/>
      <c r="AD224" s="571">
        <f>$AR$334</f>
        <v>49</v>
      </c>
      <c r="AE224" s="578">
        <f>$E$334</f>
        <v>8815.4000000000015</v>
      </c>
      <c r="AH224" s="479" t="s">
        <v>2734</v>
      </c>
      <c r="AK224" s="479" t="s">
        <v>2726</v>
      </c>
      <c r="AN224" s="479" t="s">
        <v>3628</v>
      </c>
      <c r="AQ224" s="479" t="s">
        <v>669</v>
      </c>
      <c r="AV224" s="517" t="s">
        <v>1653</v>
      </c>
      <c r="AY224" s="28">
        <v>127.69999999999999</v>
      </c>
      <c r="AZ224" s="56">
        <v>0</v>
      </c>
      <c r="BB224" s="517" t="s">
        <v>3629</v>
      </c>
      <c r="BE224" s="28">
        <v>271</v>
      </c>
      <c r="BF224" s="56">
        <v>1</v>
      </c>
      <c r="BH224" s="517" t="s">
        <v>3622</v>
      </c>
      <c r="BK224" s="28">
        <v>96.899999999999991</v>
      </c>
      <c r="BL224" s="56">
        <v>2</v>
      </c>
      <c r="BN224" s="517" t="s">
        <v>143</v>
      </c>
      <c r="BQ224" s="28">
        <v>36.4</v>
      </c>
      <c r="BR224" s="56">
        <v>0</v>
      </c>
      <c r="BT224" s="517" t="s">
        <v>639</v>
      </c>
      <c r="BW224" s="28">
        <v>174.09999999999997</v>
      </c>
      <c r="BX224" s="56">
        <v>0</v>
      </c>
      <c r="BZ224" s="517" t="s">
        <v>3630</v>
      </c>
      <c r="CC224" s="28">
        <v>189.00000000000003</v>
      </c>
      <c r="CD224" s="56">
        <v>3</v>
      </c>
      <c r="CF224" s="517" t="s">
        <v>1753</v>
      </c>
      <c r="CI224" s="28">
        <v>119.80000000000001</v>
      </c>
      <c r="CJ224" s="56">
        <v>3</v>
      </c>
      <c r="CL224" s="517" t="s">
        <v>3621</v>
      </c>
      <c r="CO224" s="28">
        <v>342.9</v>
      </c>
      <c r="CP224" s="56">
        <v>3</v>
      </c>
      <c r="CR224" s="517" t="s">
        <v>1753</v>
      </c>
      <c r="CU224" s="28">
        <v>156</v>
      </c>
      <c r="CV224" s="56">
        <v>3</v>
      </c>
      <c r="CX224" s="517" t="s">
        <v>669</v>
      </c>
      <c r="DA224" s="28">
        <v>312.10000000000002</v>
      </c>
      <c r="DB224" s="56">
        <v>1</v>
      </c>
      <c r="DD224" s="517" t="s">
        <v>1653</v>
      </c>
      <c r="DG224" s="28">
        <v>482.5</v>
      </c>
      <c r="DH224" s="56">
        <v>1</v>
      </c>
      <c r="DJ224" s="517" t="s">
        <v>2718</v>
      </c>
      <c r="DM224" s="28">
        <v>673.19999999999993</v>
      </c>
      <c r="DN224" s="56">
        <v>2</v>
      </c>
      <c r="DP224" s="517" t="s">
        <v>3634</v>
      </c>
      <c r="DS224" s="28">
        <v>25.9</v>
      </c>
      <c r="DT224" s="56">
        <v>3</v>
      </c>
      <c r="DV224" s="517" t="s">
        <v>2721</v>
      </c>
      <c r="DW224"/>
      <c r="DY224" s="28">
        <v>0</v>
      </c>
      <c r="DZ224" s="56">
        <v>0</v>
      </c>
      <c r="EB224" s="517" t="s">
        <v>1753</v>
      </c>
      <c r="EE224" s="28">
        <v>483.9</v>
      </c>
      <c r="EF224" s="56">
        <v>1</v>
      </c>
      <c r="EH224" s="517" t="s">
        <v>3626</v>
      </c>
      <c r="EK224" s="28">
        <v>426.80000000000007</v>
      </c>
      <c r="EL224" s="56">
        <v>0</v>
      </c>
      <c r="EN224" s="517" t="s">
        <v>3634</v>
      </c>
      <c r="EQ224" s="28">
        <v>203</v>
      </c>
      <c r="ER224" s="56">
        <v>0</v>
      </c>
      <c r="ET224" s="517" t="s">
        <v>143</v>
      </c>
      <c r="EW224" s="28">
        <v>352.3</v>
      </c>
      <c r="EX224" s="56">
        <v>3</v>
      </c>
      <c r="EZ224" s="517" t="s">
        <v>2726</v>
      </c>
      <c r="FC224" s="28">
        <v>156</v>
      </c>
      <c r="FD224" s="56">
        <v>0</v>
      </c>
      <c r="FF224" s="517" t="s">
        <v>3626</v>
      </c>
      <c r="FG224" s="588"/>
      <c r="FH224" s="588"/>
      <c r="FI224" s="28">
        <v>329</v>
      </c>
      <c r="FJ224" s="56">
        <v>1</v>
      </c>
      <c r="FK224" s="588"/>
      <c r="FL224" s="517" t="s">
        <v>654</v>
      </c>
      <c r="FM224" s="588"/>
      <c r="FN224" s="588"/>
      <c r="FO224" s="28">
        <v>328.5</v>
      </c>
      <c r="FP224" s="56">
        <v>1</v>
      </c>
      <c r="FQ224" s="588"/>
      <c r="FR224" s="517" t="s">
        <v>639</v>
      </c>
      <c r="FS224" s="588"/>
      <c r="FT224" s="588"/>
      <c r="FU224" s="28">
        <v>275.84999999999997</v>
      </c>
      <c r="FV224" s="56">
        <v>0</v>
      </c>
      <c r="FW224" s="588"/>
      <c r="FX224" s="517" t="s">
        <v>638</v>
      </c>
      <c r="FY224" s="588"/>
      <c r="FZ224" s="588"/>
      <c r="GA224" s="28">
        <v>552.6</v>
      </c>
      <c r="GB224" s="56">
        <v>2</v>
      </c>
      <c r="GC224" s="588"/>
      <c r="GD224" s="517" t="s">
        <v>25</v>
      </c>
      <c r="GE224" s="588"/>
      <c r="GF224" s="588"/>
      <c r="GG224" s="28">
        <v>91.5</v>
      </c>
      <c r="GH224" s="56">
        <v>0</v>
      </c>
      <c r="GI224" s="588"/>
      <c r="GJ224" s="517" t="s">
        <v>3638</v>
      </c>
      <c r="GK224" s="588"/>
      <c r="GL224" s="588"/>
      <c r="GM224" s="28">
        <v>519.29999999999995</v>
      </c>
      <c r="GN224" s="56">
        <v>2</v>
      </c>
      <c r="GO224" s="588"/>
      <c r="GP224" s="517" t="s">
        <v>3685</v>
      </c>
      <c r="GQ224" s="588"/>
      <c r="GR224" s="588"/>
      <c r="GS224" s="28">
        <v>421.5</v>
      </c>
      <c r="GT224" s="56">
        <v>0</v>
      </c>
      <c r="GU224" s="588"/>
      <c r="GV224" s="517" t="s">
        <v>1653</v>
      </c>
      <c r="GW224" s="588"/>
      <c r="GX224" s="588"/>
      <c r="GY224" s="28">
        <v>630.30000000000007</v>
      </c>
      <c r="GZ224" s="56">
        <v>3</v>
      </c>
    </row>
    <row r="225" spans="1:208" ht="16.5">
      <c r="A225" s="479" t="s">
        <v>1</v>
      </c>
      <c r="D225" s="28">
        <f>'Punten per wedstrijd'!K150</f>
        <v>417.9</v>
      </c>
      <c r="E225" s="56">
        <v>3</v>
      </c>
      <c r="G225" s="479" t="s">
        <v>3634</v>
      </c>
      <c r="J225" s="28">
        <f>'Punten per wedstrijd'!K209</f>
        <v>568</v>
      </c>
      <c r="K225" s="56">
        <v>0</v>
      </c>
      <c r="M225" s="479" t="s">
        <v>3628</v>
      </c>
      <c r="P225" s="28">
        <f>'Punten per wedstrijd'!R45</f>
        <v>171.6</v>
      </c>
      <c r="Q225" s="56">
        <v>3</v>
      </c>
      <c r="S225" s="479" t="s">
        <v>2719</v>
      </c>
      <c r="V225" s="28">
        <f>'Punten per wedstrijd'!R52</f>
        <v>25.2</v>
      </c>
      <c r="W225" s="56">
        <v>0</v>
      </c>
      <c r="Y225" s="516" t="s">
        <v>18</v>
      </c>
      <c r="Z225" s="524" t="s">
        <v>1776</v>
      </c>
      <c r="AA225" s="241"/>
      <c r="AB225" s="241"/>
      <c r="AC225" s="241"/>
      <c r="AD225" s="523">
        <f>$AR$402</f>
        <v>48</v>
      </c>
      <c r="AE225" s="577">
        <f>$E$402</f>
        <v>9321.2000000000007</v>
      </c>
      <c r="AH225" s="479" t="s">
        <v>1666</v>
      </c>
      <c r="AK225" s="479" t="s">
        <v>2719</v>
      </c>
      <c r="AN225" s="479" t="s">
        <v>2707</v>
      </c>
      <c r="AQ225" s="479" t="s">
        <v>154</v>
      </c>
      <c r="AV225" s="517" t="s">
        <v>2726</v>
      </c>
      <c r="AY225" s="28">
        <v>281.3</v>
      </c>
      <c r="AZ225" s="56">
        <v>3</v>
      </c>
      <c r="BB225" s="517" t="s">
        <v>1666</v>
      </c>
      <c r="BE225" s="28">
        <v>280.2</v>
      </c>
      <c r="BF225" s="56">
        <v>2</v>
      </c>
      <c r="BH225" s="517" t="s">
        <v>669</v>
      </c>
      <c r="BK225" s="28">
        <v>79.8</v>
      </c>
      <c r="BL225" s="56">
        <v>1</v>
      </c>
      <c r="BN225" s="517" t="s">
        <v>154</v>
      </c>
      <c r="BQ225" s="28">
        <v>124.6</v>
      </c>
      <c r="BR225" s="56">
        <v>3</v>
      </c>
      <c r="BT225" s="517" t="s">
        <v>3629</v>
      </c>
      <c r="BW225" s="28">
        <v>748.1</v>
      </c>
      <c r="BX225" s="56">
        <v>3</v>
      </c>
      <c r="BZ225" s="517" t="s">
        <v>3628</v>
      </c>
      <c r="CC225" s="28">
        <v>120.5</v>
      </c>
      <c r="CD225" s="56">
        <v>0</v>
      </c>
      <c r="CF225" s="517" t="s">
        <v>683</v>
      </c>
      <c r="CI225" s="28">
        <v>58.7</v>
      </c>
      <c r="CJ225" s="56">
        <v>0</v>
      </c>
      <c r="CL225" s="517" t="s">
        <v>1653</v>
      </c>
      <c r="CO225" s="28">
        <v>45</v>
      </c>
      <c r="CP225" s="56">
        <v>0</v>
      </c>
      <c r="CR225" s="517" t="s">
        <v>669</v>
      </c>
      <c r="CU225" s="28">
        <v>111</v>
      </c>
      <c r="CV225" s="56">
        <v>0</v>
      </c>
      <c r="CX225" s="517" t="s">
        <v>1656</v>
      </c>
      <c r="DA225" s="28">
        <v>349.8</v>
      </c>
      <c r="DB225" s="56">
        <v>2</v>
      </c>
      <c r="DD225" s="517" t="s">
        <v>2714</v>
      </c>
      <c r="DG225" s="28">
        <v>550.90000000000009</v>
      </c>
      <c r="DH225" s="56">
        <v>2</v>
      </c>
      <c r="DJ225" s="517" t="s">
        <v>1656</v>
      </c>
      <c r="DM225" s="28">
        <v>670.80000000000018</v>
      </c>
      <c r="DN225" s="56">
        <v>1</v>
      </c>
      <c r="DP225" s="517" t="s">
        <v>1666</v>
      </c>
      <c r="DS225" s="28">
        <v>13.2</v>
      </c>
      <c r="DT225" s="56">
        <v>0</v>
      </c>
      <c r="DV225" s="517" t="s">
        <v>669</v>
      </c>
      <c r="DW225"/>
      <c r="DY225" s="28">
        <v>42</v>
      </c>
      <c r="DZ225" s="56">
        <v>3</v>
      </c>
      <c r="EB225" s="517" t="s">
        <v>2723</v>
      </c>
      <c r="EE225" s="28">
        <v>496.5</v>
      </c>
      <c r="EF225" s="56">
        <v>2</v>
      </c>
      <c r="EH225" s="517" t="s">
        <v>654</v>
      </c>
      <c r="EK225" s="28">
        <v>1030.5</v>
      </c>
      <c r="EL225" s="56">
        <v>3</v>
      </c>
      <c r="EN225" s="517" t="s">
        <v>2707</v>
      </c>
      <c r="EQ225" s="28">
        <v>448.4</v>
      </c>
      <c r="ER225" s="56">
        <v>3</v>
      </c>
      <c r="ET225" s="517" t="s">
        <v>2721</v>
      </c>
      <c r="EW225" s="28">
        <v>265.8</v>
      </c>
      <c r="EX225" s="56">
        <v>0</v>
      </c>
      <c r="EZ225" s="517" t="s">
        <v>2734</v>
      </c>
      <c r="FC225" s="28">
        <v>318.39999999999998</v>
      </c>
      <c r="FD225" s="56">
        <v>3</v>
      </c>
      <c r="FF225" s="517" t="s">
        <v>3623</v>
      </c>
      <c r="FG225" s="588"/>
      <c r="FH225" s="588"/>
      <c r="FI225" s="28">
        <v>381.79999999999995</v>
      </c>
      <c r="FJ225" s="56">
        <v>2</v>
      </c>
      <c r="FK225" s="588"/>
      <c r="FL225" s="517" t="s">
        <v>154</v>
      </c>
      <c r="FM225" s="588"/>
      <c r="FN225" s="588"/>
      <c r="FO225" s="28">
        <v>387.5</v>
      </c>
      <c r="FP225" s="56">
        <v>2</v>
      </c>
      <c r="FQ225" s="588"/>
      <c r="FR225" s="517" t="s">
        <v>2721</v>
      </c>
      <c r="FS225" s="588"/>
      <c r="FT225" s="588"/>
      <c r="FU225" s="28">
        <v>747.6</v>
      </c>
      <c r="FV225" s="56">
        <v>3</v>
      </c>
      <c r="FW225" s="588"/>
      <c r="FX225" s="517" t="s">
        <v>3629</v>
      </c>
      <c r="FY225" s="588"/>
      <c r="FZ225" s="588"/>
      <c r="GA225" s="28">
        <v>517.90000000000009</v>
      </c>
      <c r="GB225" s="56">
        <v>1</v>
      </c>
      <c r="GC225" s="588"/>
      <c r="GD225" s="517" t="s">
        <v>3623</v>
      </c>
      <c r="GE225" s="588"/>
      <c r="GF225" s="588"/>
      <c r="GG225" s="28">
        <v>133.5</v>
      </c>
      <c r="GH225" s="56">
        <v>3</v>
      </c>
      <c r="GI225" s="588"/>
      <c r="GJ225" s="517" t="s">
        <v>2707</v>
      </c>
      <c r="GK225" s="588"/>
      <c r="GL225" s="588"/>
      <c r="GM225" s="28">
        <v>462.5</v>
      </c>
      <c r="GN225" s="56">
        <v>1</v>
      </c>
      <c r="GO225" s="588"/>
      <c r="GP225" s="517" t="s">
        <v>669</v>
      </c>
      <c r="GQ225" s="588"/>
      <c r="GR225" s="588"/>
      <c r="GS225" s="28">
        <v>548.1</v>
      </c>
      <c r="GT225" s="56">
        <v>3</v>
      </c>
      <c r="GU225" s="588"/>
      <c r="GV225" s="517" t="s">
        <v>1</v>
      </c>
      <c r="GW225" s="588"/>
      <c r="GX225" s="588"/>
      <c r="GY225" s="28">
        <v>302.29999999999995</v>
      </c>
      <c r="GZ225" s="56">
        <v>0</v>
      </c>
    </row>
    <row r="226" spans="1:208" ht="16.5">
      <c r="A226" s="479"/>
      <c r="D226" s="28"/>
      <c r="E226" s="56"/>
      <c r="G226" s="479"/>
      <c r="J226" s="28"/>
      <c r="K226" s="56"/>
      <c r="M226" s="479"/>
      <c r="P226" s="28"/>
      <c r="Q226" s="56"/>
      <c r="S226" s="479"/>
      <c r="V226" s="28"/>
      <c r="W226" s="56"/>
      <c r="Y226" s="516" t="s">
        <v>20</v>
      </c>
      <c r="Z226" s="524" t="s">
        <v>1784</v>
      </c>
      <c r="AA226" s="241"/>
      <c r="AB226" s="241"/>
      <c r="AC226" s="241"/>
      <c r="AD226" s="523">
        <f>$AR$418</f>
        <v>47</v>
      </c>
      <c r="AE226" s="577">
        <f>$E$418</f>
        <v>8235.0000000000018</v>
      </c>
      <c r="AH226" s="479"/>
      <c r="AK226" s="479"/>
      <c r="AN226" s="479"/>
      <c r="AQ226" s="479"/>
      <c r="AV226" s="517"/>
      <c r="AY226" s="28"/>
      <c r="AZ226" s="56"/>
      <c r="BB226" s="517"/>
      <c r="BE226" s="28"/>
      <c r="BF226" s="56"/>
      <c r="BH226" s="517"/>
      <c r="BK226" s="28"/>
      <c r="BL226" s="56"/>
      <c r="BN226" s="517"/>
      <c r="BQ226" s="28"/>
      <c r="BR226" s="56"/>
      <c r="BT226" s="517"/>
      <c r="BW226" s="28"/>
      <c r="BX226" s="56"/>
      <c r="BZ226" s="517"/>
      <c r="CC226" s="28"/>
      <c r="CD226" s="56"/>
      <c r="CF226" s="517"/>
      <c r="CI226" s="28"/>
      <c r="CJ226" s="56"/>
      <c r="CL226" s="517"/>
      <c r="CO226" s="28"/>
      <c r="CP226" s="56"/>
      <c r="CR226" s="517"/>
      <c r="CU226" s="28"/>
      <c r="CV226" s="56"/>
      <c r="CX226" s="517"/>
      <c r="DA226" s="28"/>
      <c r="DB226" s="56"/>
      <c r="DD226" s="517"/>
      <c r="DG226" s="28"/>
      <c r="DH226" s="56"/>
      <c r="DJ226" s="517"/>
      <c r="DM226" s="28"/>
      <c r="DN226" s="56"/>
      <c r="DP226" s="517"/>
      <c r="DS226" s="28"/>
      <c r="DT226" s="56"/>
      <c r="DV226" s="517"/>
      <c r="DW226"/>
      <c r="DY226" s="28"/>
      <c r="DZ226" s="56"/>
      <c r="EB226" s="517"/>
      <c r="EE226" s="28"/>
      <c r="EF226" s="56"/>
      <c r="EH226" s="517"/>
      <c r="EK226" s="28"/>
      <c r="EL226" s="56"/>
      <c r="EN226" s="517"/>
      <c r="EQ226" s="28"/>
      <c r="ER226" s="56"/>
      <c r="ET226" s="517"/>
      <c r="EW226" s="28"/>
      <c r="EX226" s="56"/>
      <c r="EZ226" s="517"/>
      <c r="FC226" s="28"/>
      <c r="FD226" s="56"/>
      <c r="FF226" s="517"/>
      <c r="FG226" s="588"/>
      <c r="FH226" s="588"/>
      <c r="FI226" s="28"/>
      <c r="FJ226" s="56"/>
      <c r="FK226" s="588"/>
      <c r="FL226" s="517"/>
      <c r="FM226" s="588"/>
      <c r="FN226" s="588"/>
      <c r="FO226" s="28"/>
      <c r="FP226" s="56"/>
      <c r="FQ226" s="588"/>
      <c r="FR226" s="517"/>
      <c r="FS226" s="588"/>
      <c r="FT226" s="588"/>
      <c r="FU226" s="28"/>
      <c r="FV226" s="56"/>
      <c r="FW226" s="588"/>
      <c r="FX226" s="517"/>
      <c r="FY226" s="588"/>
      <c r="FZ226" s="588"/>
      <c r="GA226" s="28"/>
      <c r="GB226" s="56"/>
      <c r="GC226" s="588"/>
      <c r="GD226" s="517"/>
      <c r="GE226" s="588"/>
      <c r="GF226" s="588"/>
      <c r="GG226" s="28"/>
      <c r="GH226" s="56"/>
      <c r="GI226" s="588"/>
      <c r="GJ226" s="517"/>
      <c r="GK226" s="588"/>
      <c r="GL226" s="588"/>
      <c r="GM226" s="28"/>
      <c r="GN226" s="56"/>
      <c r="GO226" s="588"/>
      <c r="GP226" s="517"/>
      <c r="GQ226" s="588"/>
      <c r="GR226" s="588"/>
      <c r="GS226" s="28"/>
      <c r="GT226" s="56"/>
      <c r="GU226" s="588"/>
      <c r="GV226" s="517"/>
      <c r="GW226" s="588"/>
      <c r="GX226" s="588"/>
      <c r="GY226" s="28"/>
      <c r="GZ226" s="56"/>
    </row>
    <row r="227" spans="1:208" ht="16.5">
      <c r="A227" s="479" t="s">
        <v>2734</v>
      </c>
      <c r="D227" s="28">
        <f>'Punten per wedstrijd'!K232</f>
        <v>213.20000000000002</v>
      </c>
      <c r="E227" s="56">
        <v>0</v>
      </c>
      <c r="G227" s="479" t="s">
        <v>3626</v>
      </c>
      <c r="J227" s="28">
        <f>'Punten per wedstrijd'!K177</f>
        <v>270.8</v>
      </c>
      <c r="K227" s="56">
        <v>0</v>
      </c>
      <c r="M227" s="479" t="s">
        <v>1753</v>
      </c>
      <c r="P227" s="28">
        <f>'Punten per wedstrijd'!R107</f>
        <v>0</v>
      </c>
      <c r="Q227" s="56">
        <v>0</v>
      </c>
      <c r="S227" s="479" t="s">
        <v>669</v>
      </c>
      <c r="V227" s="28">
        <f>'Punten per wedstrijd'!R97</f>
        <v>0</v>
      </c>
      <c r="W227" s="56">
        <v>0</v>
      </c>
      <c r="Y227" s="516" t="s">
        <v>22</v>
      </c>
      <c r="Z227" s="524" t="s">
        <v>1774</v>
      </c>
      <c r="AA227" s="241"/>
      <c r="AB227" s="241"/>
      <c r="AC227" s="241"/>
      <c r="AD227" s="523">
        <f>$AR$422</f>
        <v>46</v>
      </c>
      <c r="AE227" s="577">
        <f>$E$422</f>
        <v>9142.0000000000018</v>
      </c>
      <c r="AH227" s="479" t="s">
        <v>3627</v>
      </c>
      <c r="AK227" s="479" t="s">
        <v>3634</v>
      </c>
      <c r="AN227" s="479" t="s">
        <v>3623</v>
      </c>
      <c r="AQ227" s="479" t="s">
        <v>3638</v>
      </c>
      <c r="AV227" s="517" t="s">
        <v>3620</v>
      </c>
      <c r="AY227" s="28">
        <v>123.1</v>
      </c>
      <c r="AZ227" s="56">
        <v>0</v>
      </c>
      <c r="BB227" s="517" t="s">
        <v>683</v>
      </c>
      <c r="BE227" s="28">
        <v>254.7</v>
      </c>
      <c r="BF227" s="56">
        <v>2</v>
      </c>
      <c r="BH227" s="517" t="s">
        <v>154</v>
      </c>
      <c r="BK227" s="28">
        <v>116.10000000000001</v>
      </c>
      <c r="BL227" s="56">
        <v>3</v>
      </c>
      <c r="BN227" s="517" t="s">
        <v>2721</v>
      </c>
      <c r="BQ227" s="28">
        <v>54.6</v>
      </c>
      <c r="BR227" s="56">
        <v>0</v>
      </c>
      <c r="BT227" s="517" t="s">
        <v>638</v>
      </c>
      <c r="BW227" s="28">
        <v>660.80000000000018</v>
      </c>
      <c r="BX227" s="56">
        <v>3</v>
      </c>
      <c r="BZ227" s="517" t="s">
        <v>143</v>
      </c>
      <c r="CC227" s="28">
        <v>197.2</v>
      </c>
      <c r="CD227" s="56">
        <v>2</v>
      </c>
      <c r="CF227" s="517" t="s">
        <v>3620</v>
      </c>
      <c r="CI227" s="28">
        <v>94.6</v>
      </c>
      <c r="CJ227" s="56">
        <v>3</v>
      </c>
      <c r="CL227" s="517" t="s">
        <v>2707</v>
      </c>
      <c r="CO227" s="28">
        <v>94.5</v>
      </c>
      <c r="CP227" s="56">
        <v>0</v>
      </c>
      <c r="CR227" s="517" t="s">
        <v>2734</v>
      </c>
      <c r="CU227" s="28">
        <v>124</v>
      </c>
      <c r="CV227" s="56">
        <v>1</v>
      </c>
      <c r="CX227" s="517" t="s">
        <v>1</v>
      </c>
      <c r="DA227" s="28">
        <v>280.7</v>
      </c>
      <c r="DB227" s="56">
        <v>2</v>
      </c>
      <c r="DD227" s="517" t="s">
        <v>3685</v>
      </c>
      <c r="DG227" s="28">
        <v>554.19999999999993</v>
      </c>
      <c r="DH227" s="56">
        <v>2</v>
      </c>
      <c r="DJ227" s="517" t="s">
        <v>2721</v>
      </c>
      <c r="DM227" s="28">
        <v>637.6</v>
      </c>
      <c r="DN227" s="56">
        <v>0</v>
      </c>
      <c r="DP227" s="517" t="s">
        <v>1653</v>
      </c>
      <c r="DS227" s="28">
        <v>0</v>
      </c>
      <c r="DT227" s="56">
        <v>0</v>
      </c>
      <c r="DV227" s="517" t="s">
        <v>3627</v>
      </c>
      <c r="DW227"/>
      <c r="DY227" s="28">
        <v>6</v>
      </c>
      <c r="DZ227" s="56">
        <v>0</v>
      </c>
      <c r="EB227" s="517" t="s">
        <v>3620</v>
      </c>
      <c r="EE227" s="28">
        <v>513.55000000000007</v>
      </c>
      <c r="EF227" s="56">
        <v>0</v>
      </c>
      <c r="EH227" s="517" t="s">
        <v>3629</v>
      </c>
      <c r="EK227" s="28">
        <v>608.5</v>
      </c>
      <c r="EL227" s="56">
        <v>1</v>
      </c>
      <c r="EN227" s="517" t="s">
        <v>25</v>
      </c>
      <c r="EQ227" s="28">
        <v>291.5</v>
      </c>
      <c r="ER227" s="56">
        <v>3</v>
      </c>
      <c r="ET227" s="517" t="s">
        <v>3629</v>
      </c>
      <c r="EW227" s="28">
        <v>270.5</v>
      </c>
      <c r="EX227" s="56">
        <v>3</v>
      </c>
      <c r="EZ227" s="517" t="s">
        <v>2721</v>
      </c>
      <c r="FC227" s="28">
        <v>0</v>
      </c>
      <c r="FD227" s="56">
        <v>0</v>
      </c>
      <c r="FF227" s="517" t="s">
        <v>3627</v>
      </c>
      <c r="FG227" s="588"/>
      <c r="FH227" s="588"/>
      <c r="FI227" s="28">
        <v>192</v>
      </c>
      <c r="FJ227" s="56">
        <v>3</v>
      </c>
      <c r="FK227" s="588"/>
      <c r="FL227" s="517" t="s">
        <v>3623</v>
      </c>
      <c r="FM227" s="588"/>
      <c r="FN227" s="588"/>
      <c r="FO227" s="28">
        <v>755</v>
      </c>
      <c r="FP227" s="56">
        <v>2</v>
      </c>
      <c r="FQ227" s="588"/>
      <c r="FR227" s="517" t="s">
        <v>3626</v>
      </c>
      <c r="FS227" s="588"/>
      <c r="FT227" s="588"/>
      <c r="FU227" s="28">
        <v>331.8</v>
      </c>
      <c r="FV227" s="56">
        <v>0</v>
      </c>
      <c r="FW227" s="588"/>
      <c r="FX227" s="517" t="s">
        <v>683</v>
      </c>
      <c r="FY227" s="588"/>
      <c r="FZ227" s="588"/>
      <c r="GA227" s="28">
        <v>295.5</v>
      </c>
      <c r="GB227" s="56">
        <v>0</v>
      </c>
      <c r="GC227" s="588"/>
      <c r="GD227" s="517" t="s">
        <v>2707</v>
      </c>
      <c r="GE227" s="588"/>
      <c r="GF227" s="588"/>
      <c r="GG227" s="28">
        <v>173.89999999999998</v>
      </c>
      <c r="GH227" s="56">
        <v>3</v>
      </c>
      <c r="GI227" s="588"/>
      <c r="GJ227" s="517" t="s">
        <v>2714</v>
      </c>
      <c r="GK227" s="588"/>
      <c r="GL227" s="588"/>
      <c r="GM227" s="28">
        <v>521.5</v>
      </c>
      <c r="GN227" s="56">
        <v>2</v>
      </c>
      <c r="GO227" s="588"/>
      <c r="GP227" s="517" t="s">
        <v>3622</v>
      </c>
      <c r="GQ227" s="588"/>
      <c r="GR227" s="588"/>
      <c r="GS227" s="28">
        <v>358.6</v>
      </c>
      <c r="GT227" s="56">
        <v>0</v>
      </c>
      <c r="GU227" s="588"/>
      <c r="GV227" s="517" t="s">
        <v>669</v>
      </c>
      <c r="GW227" s="588"/>
      <c r="GX227" s="588"/>
      <c r="GY227" s="28">
        <v>436.6</v>
      </c>
      <c r="GZ227" s="56">
        <v>1</v>
      </c>
    </row>
    <row r="228" spans="1:208" ht="16.5">
      <c r="A228" s="479" t="s">
        <v>3638</v>
      </c>
      <c r="D228" s="28">
        <f>'Punten per wedstrijd'!K226</f>
        <v>472</v>
      </c>
      <c r="E228" s="56">
        <v>3</v>
      </c>
      <c r="G228" s="479" t="s">
        <v>669</v>
      </c>
      <c r="J228" s="28">
        <f>'Punten per wedstrijd'!K237</f>
        <v>789.5</v>
      </c>
      <c r="K228" s="56">
        <v>3</v>
      </c>
      <c r="M228" s="479" t="s">
        <v>154</v>
      </c>
      <c r="P228" s="28">
        <f>'Punten per wedstrijd'!R95</f>
        <v>23.1</v>
      </c>
      <c r="Q228" s="56">
        <v>3</v>
      </c>
      <c r="S228" s="479" t="s">
        <v>3630</v>
      </c>
      <c r="V228" s="28">
        <f>'Punten per wedstrijd'!R51</f>
        <v>132</v>
      </c>
      <c r="W228" s="56">
        <v>3</v>
      </c>
      <c r="Y228" s="516" t="s">
        <v>24</v>
      </c>
      <c r="Z228" s="524" t="s">
        <v>3996</v>
      </c>
      <c r="AA228" s="241"/>
      <c r="AB228" s="241"/>
      <c r="AC228" s="241"/>
      <c r="AD228" s="523">
        <f>$AR$336</f>
        <v>44</v>
      </c>
      <c r="AE228" s="577">
        <f>$E$336</f>
        <v>9029.3000000000011</v>
      </c>
      <c r="AH228" s="479" t="s">
        <v>2723</v>
      </c>
      <c r="AK228" s="479" t="s">
        <v>3622</v>
      </c>
      <c r="AN228" s="479" t="s">
        <v>2726</v>
      </c>
      <c r="AQ228" s="479" t="s">
        <v>3629</v>
      </c>
      <c r="AV228" s="517" t="s">
        <v>2714</v>
      </c>
      <c r="AY228" s="28">
        <v>297.7</v>
      </c>
      <c r="AZ228" s="56">
        <v>3</v>
      </c>
      <c r="BB228" s="517" t="s">
        <v>2719</v>
      </c>
      <c r="BE228" s="28">
        <v>241.3</v>
      </c>
      <c r="BF228" s="56">
        <v>1</v>
      </c>
      <c r="BH228" s="517" t="s">
        <v>3638</v>
      </c>
      <c r="BK228" s="28">
        <v>43.7</v>
      </c>
      <c r="BL228" s="56">
        <v>0</v>
      </c>
      <c r="BN228" s="517" t="s">
        <v>3622</v>
      </c>
      <c r="BQ228" s="28">
        <v>132.9</v>
      </c>
      <c r="BR228" s="56">
        <v>3</v>
      </c>
      <c r="BT228" s="517" t="s">
        <v>2714</v>
      </c>
      <c r="BW228" s="28">
        <v>360.59999999999997</v>
      </c>
      <c r="BX228" s="56">
        <v>0</v>
      </c>
      <c r="BZ228" s="517" t="s">
        <v>3620</v>
      </c>
      <c r="CC228" s="28">
        <v>176.6</v>
      </c>
      <c r="CD228" s="56">
        <v>1</v>
      </c>
      <c r="CF228" s="517" t="s">
        <v>1666</v>
      </c>
      <c r="CI228" s="28">
        <v>71</v>
      </c>
      <c r="CJ228" s="56">
        <v>0</v>
      </c>
      <c r="CL228" s="517" t="s">
        <v>25</v>
      </c>
      <c r="CO228" s="28">
        <v>328.8</v>
      </c>
      <c r="CP228" s="56">
        <v>3</v>
      </c>
      <c r="CR228" s="517" t="s">
        <v>3629</v>
      </c>
      <c r="CU228" s="28">
        <v>125.3</v>
      </c>
      <c r="CV228" s="56">
        <v>2</v>
      </c>
      <c r="CX228" s="517" t="s">
        <v>3622</v>
      </c>
      <c r="DA228" s="28">
        <v>240.5</v>
      </c>
      <c r="DB228" s="56">
        <v>1</v>
      </c>
      <c r="DD228" s="517" t="s">
        <v>653</v>
      </c>
      <c r="DG228" s="28">
        <v>475.40000000000003</v>
      </c>
      <c r="DH228" s="56">
        <v>1</v>
      </c>
      <c r="DJ228" s="517" t="s">
        <v>683</v>
      </c>
      <c r="DM228" s="28">
        <v>972.3</v>
      </c>
      <c r="DN228" s="56">
        <v>3</v>
      </c>
      <c r="DP228" s="517" t="s">
        <v>669</v>
      </c>
      <c r="DS228" s="28">
        <v>36</v>
      </c>
      <c r="DT228" s="56">
        <v>3</v>
      </c>
      <c r="DV228" s="517" t="s">
        <v>3622</v>
      </c>
      <c r="DW228"/>
      <c r="DY228" s="28">
        <v>87.5</v>
      </c>
      <c r="DZ228" s="56">
        <v>3</v>
      </c>
      <c r="EB228" s="517" t="s">
        <v>3685</v>
      </c>
      <c r="EE228" s="28">
        <v>675.8</v>
      </c>
      <c r="EF228" s="56">
        <v>3</v>
      </c>
      <c r="EH228" s="517" t="s">
        <v>25</v>
      </c>
      <c r="EK228" s="28">
        <v>628.9</v>
      </c>
      <c r="EL228" s="56">
        <v>2</v>
      </c>
      <c r="EN228" s="517" t="s">
        <v>653</v>
      </c>
      <c r="EQ228" s="28">
        <v>3.9000000000000004</v>
      </c>
      <c r="ER228" s="56">
        <v>0</v>
      </c>
      <c r="ET228" s="517" t="s">
        <v>654</v>
      </c>
      <c r="EW228" s="28">
        <v>134.9</v>
      </c>
      <c r="EX228" s="56">
        <v>0</v>
      </c>
      <c r="EZ228" s="517" t="s">
        <v>1666</v>
      </c>
      <c r="FC228" s="28">
        <v>369.59999999999997</v>
      </c>
      <c r="FD228" s="56">
        <v>3</v>
      </c>
      <c r="FF228" s="517" t="s">
        <v>1753</v>
      </c>
      <c r="FG228" s="588"/>
      <c r="FH228" s="588"/>
      <c r="FI228" s="28">
        <v>7.7000000000000011</v>
      </c>
      <c r="FJ228" s="56">
        <v>0</v>
      </c>
      <c r="FK228" s="588"/>
      <c r="FL228" s="517" t="s">
        <v>3630</v>
      </c>
      <c r="FM228" s="588"/>
      <c r="FN228" s="588"/>
      <c r="FO228" s="28">
        <v>618.4</v>
      </c>
      <c r="FP228" s="56">
        <v>1</v>
      </c>
      <c r="FQ228" s="588"/>
      <c r="FR228" s="517" t="s">
        <v>2726</v>
      </c>
      <c r="FS228" s="588"/>
      <c r="FT228" s="588"/>
      <c r="FU228" s="28">
        <v>714.7</v>
      </c>
      <c r="FV228" s="56">
        <v>3</v>
      </c>
      <c r="FW228" s="588"/>
      <c r="FX228" s="517" t="s">
        <v>2734</v>
      </c>
      <c r="FY228" s="588"/>
      <c r="FZ228" s="588"/>
      <c r="GA228" s="28">
        <v>620.29999999999995</v>
      </c>
      <c r="GB228" s="56">
        <v>3</v>
      </c>
      <c r="GC228" s="588"/>
      <c r="GD228" s="517" t="s">
        <v>2718</v>
      </c>
      <c r="GE228" s="588"/>
      <c r="GF228" s="588"/>
      <c r="GG228" s="28">
        <v>97</v>
      </c>
      <c r="GH228" s="56">
        <v>0</v>
      </c>
      <c r="GI228" s="588"/>
      <c r="GJ228" s="517" t="s">
        <v>3685</v>
      </c>
      <c r="GK228" s="588"/>
      <c r="GL228" s="588"/>
      <c r="GM228" s="28">
        <v>473.4</v>
      </c>
      <c r="GN228" s="56">
        <v>1</v>
      </c>
      <c r="GO228" s="588"/>
      <c r="GP228" s="517" t="s">
        <v>1653</v>
      </c>
      <c r="GQ228" s="588"/>
      <c r="GR228" s="588"/>
      <c r="GS228" s="28">
        <v>528.70000000000005</v>
      </c>
      <c r="GT228" s="56">
        <v>3</v>
      </c>
      <c r="GU228" s="588"/>
      <c r="GV228" s="517" t="s">
        <v>3621</v>
      </c>
      <c r="GW228" s="588"/>
      <c r="GX228" s="588"/>
      <c r="GY228" s="28">
        <v>476.70000000000005</v>
      </c>
      <c r="GZ228" s="56">
        <v>2</v>
      </c>
    </row>
    <row r="229" spans="1:208" ht="16.5">
      <c r="A229" s="479"/>
      <c r="D229" s="28"/>
      <c r="E229" s="56"/>
      <c r="J229" s="28"/>
      <c r="K229" s="56"/>
      <c r="M229" s="479"/>
      <c r="P229" s="28"/>
      <c r="Q229" s="56"/>
      <c r="V229" s="28"/>
      <c r="W229" s="56"/>
      <c r="Y229" s="516" t="s">
        <v>26</v>
      </c>
      <c r="Z229" s="524" t="s">
        <v>4036</v>
      </c>
      <c r="AA229" s="241"/>
      <c r="AB229" s="241"/>
      <c r="AC229" s="241"/>
      <c r="AD229" s="523">
        <f>$AR$413</f>
        <v>44</v>
      </c>
      <c r="AE229" s="577">
        <f>$E$413</f>
        <v>8981</v>
      </c>
      <c r="AH229" s="479"/>
      <c r="AK229" s="479"/>
      <c r="AN229" s="479"/>
      <c r="AQ229" s="479"/>
      <c r="AV229" s="517"/>
      <c r="AY229" s="28"/>
      <c r="AZ229" s="56"/>
      <c r="BB229" s="517"/>
      <c r="BE229" s="28"/>
      <c r="BF229" s="56"/>
      <c r="BH229" s="517"/>
      <c r="BK229" s="28"/>
      <c r="BL229" s="56"/>
      <c r="BN229" s="517"/>
      <c r="BQ229" s="28"/>
      <c r="BR229" s="56"/>
      <c r="BT229" s="517"/>
      <c r="BW229" s="28"/>
      <c r="BX229" s="56"/>
      <c r="BZ229" s="517"/>
      <c r="CC229" s="28"/>
      <c r="CD229" s="56"/>
      <c r="CF229" s="517"/>
      <c r="CI229" s="28"/>
      <c r="CJ229" s="56"/>
      <c r="CL229" s="517"/>
      <c r="CO229" s="28"/>
      <c r="CP229" s="56"/>
      <c r="CR229" s="517"/>
      <c r="CU229" s="28"/>
      <c r="CV229" s="56"/>
      <c r="CX229" s="517"/>
      <c r="DA229" s="28"/>
      <c r="DB229" s="56"/>
      <c r="DD229" s="517"/>
      <c r="DG229" s="28"/>
      <c r="DH229" s="56"/>
      <c r="DJ229" s="517"/>
      <c r="DM229" s="28"/>
      <c r="DN229" s="56"/>
      <c r="DP229" s="517"/>
      <c r="DS229" s="28"/>
      <c r="DT229" s="56"/>
      <c r="DV229" s="517"/>
      <c r="DW229"/>
      <c r="DY229" s="28"/>
      <c r="DZ229" s="56"/>
      <c r="EB229" s="517"/>
      <c r="EE229" s="28"/>
      <c r="EF229" s="56"/>
      <c r="EH229" s="517"/>
      <c r="EK229" s="28"/>
      <c r="EL229" s="56"/>
      <c r="EN229" s="517"/>
      <c r="EQ229" s="28"/>
      <c r="ER229" s="56"/>
      <c r="ET229" s="517"/>
      <c r="EW229" s="28"/>
      <c r="EX229" s="56"/>
      <c r="EZ229" s="517"/>
      <c r="FC229" s="28"/>
      <c r="FD229" s="56"/>
      <c r="FF229" s="517"/>
      <c r="FG229" s="588"/>
      <c r="FH229" s="588"/>
      <c r="FI229" s="28"/>
      <c r="FJ229" s="56"/>
      <c r="FK229" s="588"/>
      <c r="FL229" s="517"/>
      <c r="FM229" s="588"/>
      <c r="FN229" s="588"/>
      <c r="FO229" s="28"/>
      <c r="FP229" s="56"/>
      <c r="FQ229" s="588"/>
      <c r="FR229" s="517"/>
      <c r="FS229" s="588"/>
      <c r="FT229" s="588"/>
      <c r="FU229" s="28"/>
      <c r="FV229" s="56"/>
      <c r="FW229" s="588"/>
      <c r="FX229" s="517"/>
      <c r="FY229" s="588"/>
      <c r="FZ229" s="588"/>
      <c r="GA229" s="28"/>
      <c r="GB229" s="56"/>
      <c r="GC229" s="588"/>
      <c r="GD229" s="517"/>
      <c r="GE229" s="588"/>
      <c r="GF229" s="588"/>
      <c r="GG229" s="28"/>
      <c r="GH229" s="56"/>
      <c r="GI229" s="588"/>
      <c r="GJ229" s="517"/>
      <c r="GK229" s="588"/>
      <c r="GL229" s="588"/>
      <c r="GM229" s="28"/>
      <c r="GN229" s="56"/>
      <c r="GO229" s="588"/>
      <c r="GP229" s="517"/>
      <c r="GQ229" s="588"/>
      <c r="GR229" s="588"/>
      <c r="GS229" s="28"/>
      <c r="GT229" s="56"/>
      <c r="GU229" s="588"/>
      <c r="GV229" s="517"/>
      <c r="GW229" s="588"/>
      <c r="GX229" s="588"/>
      <c r="GY229" s="28"/>
      <c r="GZ229" s="56"/>
    </row>
    <row r="230" spans="1:208" ht="16.5">
      <c r="A230" s="479" t="s">
        <v>654</v>
      </c>
      <c r="D230" s="28">
        <f>'Punten per wedstrijd'!K245</f>
        <v>517.9</v>
      </c>
      <c r="E230" s="56">
        <v>3</v>
      </c>
      <c r="G230" s="479" t="s">
        <v>3622</v>
      </c>
      <c r="J230" s="28">
        <f>'Punten per wedstrijd'!K155</f>
        <v>248.1</v>
      </c>
      <c r="K230" s="56">
        <v>0</v>
      </c>
      <c r="M230" s="479" t="s">
        <v>638</v>
      </c>
      <c r="P230" s="28">
        <f>'Punten per wedstrijd'!R108</f>
        <v>1.1000000000000001</v>
      </c>
      <c r="Q230" s="56">
        <v>0</v>
      </c>
      <c r="S230" s="479" t="s">
        <v>2721</v>
      </c>
      <c r="V230" s="28">
        <f>'Punten per wedstrijd'!R124</f>
        <v>0</v>
      </c>
      <c r="W230" s="56">
        <v>0</v>
      </c>
      <c r="Y230" s="516" t="s">
        <v>28</v>
      </c>
      <c r="Z230" s="524" t="s">
        <v>4048</v>
      </c>
      <c r="AA230" s="241"/>
      <c r="AB230" s="241"/>
      <c r="AC230" s="241"/>
      <c r="AD230" s="523">
        <f>$AR$426</f>
        <v>43</v>
      </c>
      <c r="AE230" s="577">
        <f>$E$426</f>
        <v>9953.0999999999985</v>
      </c>
      <c r="AH230" s="479" t="s">
        <v>25</v>
      </c>
      <c r="AK230" s="479" t="s">
        <v>639</v>
      </c>
      <c r="AN230" s="479" t="s">
        <v>3620</v>
      </c>
      <c r="AQ230" s="479" t="s">
        <v>2723</v>
      </c>
      <c r="AV230" s="517" t="s">
        <v>154</v>
      </c>
      <c r="AY230" s="28">
        <v>540.09999999999991</v>
      </c>
      <c r="AZ230" s="56">
        <v>1</v>
      </c>
      <c r="BB230" s="517" t="s">
        <v>2721</v>
      </c>
      <c r="BE230" s="28">
        <v>196</v>
      </c>
      <c r="BF230" s="56">
        <v>0</v>
      </c>
      <c r="BH230" s="517" t="s">
        <v>1</v>
      </c>
      <c r="BK230" s="28">
        <v>109.4</v>
      </c>
      <c r="BL230" s="56">
        <v>3</v>
      </c>
      <c r="BN230" s="517" t="s">
        <v>1656</v>
      </c>
      <c r="BQ230" s="28">
        <v>147.9</v>
      </c>
      <c r="BR230" s="56">
        <v>3</v>
      </c>
      <c r="BT230" s="517" t="s">
        <v>654</v>
      </c>
      <c r="BW230" s="28">
        <v>1019.5</v>
      </c>
      <c r="BX230" s="56">
        <v>3</v>
      </c>
      <c r="BZ230" s="517" t="s">
        <v>3626</v>
      </c>
      <c r="CC230" s="28">
        <v>68.400000000000006</v>
      </c>
      <c r="CD230" s="56">
        <v>0</v>
      </c>
      <c r="CF230" s="517" t="s">
        <v>2707</v>
      </c>
      <c r="CI230" s="28">
        <v>162.60000000000002</v>
      </c>
      <c r="CJ230" s="56">
        <v>3</v>
      </c>
      <c r="CL230" s="517" t="s">
        <v>1</v>
      </c>
      <c r="CO230" s="28">
        <v>57</v>
      </c>
      <c r="CP230" s="56">
        <v>0</v>
      </c>
      <c r="CR230" s="517" t="s">
        <v>654</v>
      </c>
      <c r="CU230" s="28">
        <v>112.3</v>
      </c>
      <c r="CV230" s="56">
        <v>1</v>
      </c>
      <c r="CX230" s="517" t="s">
        <v>2707</v>
      </c>
      <c r="DA230" s="28">
        <v>313.5</v>
      </c>
      <c r="DB230" s="56">
        <v>1</v>
      </c>
      <c r="DD230" s="517" t="s">
        <v>3620</v>
      </c>
      <c r="DG230" s="28">
        <v>447.40000000000003</v>
      </c>
      <c r="DH230" s="56">
        <v>3</v>
      </c>
      <c r="DJ230" s="517" t="s">
        <v>1</v>
      </c>
      <c r="DM230" s="28">
        <v>338.1</v>
      </c>
      <c r="DN230" s="56">
        <v>0</v>
      </c>
      <c r="DP230" s="517" t="s">
        <v>2719</v>
      </c>
      <c r="DS230" s="28">
        <v>0</v>
      </c>
      <c r="DT230" s="56">
        <v>0</v>
      </c>
      <c r="DV230" s="517" t="s">
        <v>143</v>
      </c>
      <c r="DW230"/>
      <c r="DY230" s="28">
        <v>55.5</v>
      </c>
      <c r="DZ230" s="56">
        <v>3</v>
      </c>
      <c r="EB230" s="517" t="s">
        <v>25</v>
      </c>
      <c r="EE230" s="28">
        <v>296.2</v>
      </c>
      <c r="EF230" s="56">
        <v>0</v>
      </c>
      <c r="EH230" s="517" t="s">
        <v>653</v>
      </c>
      <c r="EK230" s="28">
        <v>1129.8999999999999</v>
      </c>
      <c r="EL230" s="56">
        <v>3</v>
      </c>
      <c r="EN230" s="517" t="s">
        <v>3622</v>
      </c>
      <c r="EQ230" s="28">
        <v>317.3</v>
      </c>
      <c r="ER230" s="56">
        <v>2</v>
      </c>
      <c r="ET230" s="517" t="s">
        <v>3685</v>
      </c>
      <c r="EW230" s="28">
        <v>502.5</v>
      </c>
      <c r="EX230" s="56">
        <v>1</v>
      </c>
      <c r="EZ230" s="517" t="s">
        <v>1753</v>
      </c>
      <c r="FC230" s="28">
        <v>110.5</v>
      </c>
      <c r="FD230" s="56">
        <v>0</v>
      </c>
      <c r="FF230" s="517" t="s">
        <v>1666</v>
      </c>
      <c r="FG230" s="588"/>
      <c r="FH230" s="588"/>
      <c r="FI230" s="28">
        <v>241</v>
      </c>
      <c r="FJ230" s="56">
        <v>2</v>
      </c>
      <c r="FK230" s="588"/>
      <c r="FL230" s="517" t="s">
        <v>638</v>
      </c>
      <c r="FM230" s="588"/>
      <c r="FN230" s="588"/>
      <c r="FO230" s="28">
        <v>479</v>
      </c>
      <c r="FP230" s="56">
        <v>3</v>
      </c>
      <c r="FQ230" s="588"/>
      <c r="FR230" s="517" t="s">
        <v>2723</v>
      </c>
      <c r="FS230" s="588"/>
      <c r="FT230" s="588"/>
      <c r="FU230" s="28">
        <v>364</v>
      </c>
      <c r="FV230" s="56">
        <v>3</v>
      </c>
      <c r="FW230" s="588"/>
      <c r="FX230" s="517" t="s">
        <v>143</v>
      </c>
      <c r="FY230" s="588"/>
      <c r="FZ230" s="588"/>
      <c r="GA230" s="28">
        <v>618.29999999999995</v>
      </c>
      <c r="GB230" s="56">
        <v>3</v>
      </c>
      <c r="GC230" s="588"/>
      <c r="GD230" s="517" t="s">
        <v>3627</v>
      </c>
      <c r="GE230" s="588"/>
      <c r="GF230" s="588"/>
      <c r="GG230" s="28">
        <v>148.5</v>
      </c>
      <c r="GH230" s="56">
        <v>1</v>
      </c>
      <c r="GI230" s="588"/>
      <c r="GJ230" s="517" t="s">
        <v>638</v>
      </c>
      <c r="GK230" s="588"/>
      <c r="GL230" s="588"/>
      <c r="GM230" s="28">
        <v>583.4</v>
      </c>
      <c r="GN230" s="56">
        <v>2</v>
      </c>
      <c r="GO230" s="588"/>
      <c r="GP230" s="517" t="s">
        <v>2707</v>
      </c>
      <c r="GQ230" s="588"/>
      <c r="GR230" s="588"/>
      <c r="GS230" s="28">
        <v>503</v>
      </c>
      <c r="GT230" s="56">
        <v>2</v>
      </c>
      <c r="GU230" s="588"/>
      <c r="GV230" s="517" t="s">
        <v>1656</v>
      </c>
      <c r="GW230" s="588"/>
      <c r="GX230" s="588"/>
      <c r="GY230" s="28">
        <v>318</v>
      </c>
      <c r="GZ230" s="56">
        <v>2</v>
      </c>
    </row>
    <row r="231" spans="1:208" ht="16.5">
      <c r="A231" s="479" t="s">
        <v>2726</v>
      </c>
      <c r="D231" s="28">
        <f>'Punten per wedstrijd'!K210</f>
        <v>389.70000000000005</v>
      </c>
      <c r="E231" s="56">
        <v>0</v>
      </c>
      <c r="G231" s="479" t="s">
        <v>3623</v>
      </c>
      <c r="J231" s="28">
        <f>'Punten per wedstrijd'!K160</f>
        <v>371.5</v>
      </c>
      <c r="K231" s="56">
        <v>3</v>
      </c>
      <c r="M231" s="479" t="s">
        <v>3622</v>
      </c>
      <c r="P231" s="28">
        <f>'Punten per wedstrijd'!R15</f>
        <v>111.40000000000002</v>
      </c>
      <c r="Q231" s="56">
        <v>3</v>
      </c>
      <c r="S231" s="479" t="s">
        <v>3626</v>
      </c>
      <c r="V231" s="28">
        <f>'Punten per wedstrijd'!R37</f>
        <v>90</v>
      </c>
      <c r="W231" s="56">
        <v>3</v>
      </c>
      <c r="Y231" s="516" t="s">
        <v>30</v>
      </c>
      <c r="Z231" s="524" t="s">
        <v>4062</v>
      </c>
      <c r="AA231" s="241"/>
      <c r="AB231" s="241"/>
      <c r="AC231" s="241"/>
      <c r="AD231" s="523">
        <f>$AR$436</f>
        <v>43</v>
      </c>
      <c r="AE231" s="577">
        <f>$E$436</f>
        <v>9529.0999999999985</v>
      </c>
      <c r="AH231" s="479" t="s">
        <v>683</v>
      </c>
      <c r="AK231" s="479" t="s">
        <v>3628</v>
      </c>
      <c r="AN231" s="479" t="s">
        <v>1656</v>
      </c>
      <c r="AQ231" s="479" t="s">
        <v>3621</v>
      </c>
      <c r="AV231" s="517" t="s">
        <v>2721</v>
      </c>
      <c r="AY231" s="28">
        <v>592.29999999999995</v>
      </c>
      <c r="AZ231" s="56">
        <v>2</v>
      </c>
      <c r="BB231" s="517" t="s">
        <v>654</v>
      </c>
      <c r="BE231" s="28">
        <v>415.4</v>
      </c>
      <c r="BF231" s="56">
        <v>3</v>
      </c>
      <c r="BH231" s="517" t="s">
        <v>3630</v>
      </c>
      <c r="BK231" s="28">
        <v>15</v>
      </c>
      <c r="BL231" s="56">
        <v>0</v>
      </c>
      <c r="BN231" s="517" t="s">
        <v>2726</v>
      </c>
      <c r="BQ231" s="28">
        <v>104.1</v>
      </c>
      <c r="BR231" s="56">
        <v>0</v>
      </c>
      <c r="BT231" s="517" t="s">
        <v>143</v>
      </c>
      <c r="BW231" s="28">
        <v>449.59999999999997</v>
      </c>
      <c r="BX231" s="56">
        <v>0</v>
      </c>
      <c r="BZ231" s="517" t="s">
        <v>3627</v>
      </c>
      <c r="CC231" s="28">
        <v>182.29999999999995</v>
      </c>
      <c r="CD231" s="56">
        <v>3</v>
      </c>
      <c r="CF231" s="517" t="s">
        <v>653</v>
      </c>
      <c r="CI231" s="28">
        <v>78.7</v>
      </c>
      <c r="CJ231" s="56">
        <v>0</v>
      </c>
      <c r="CL231" s="517" t="s">
        <v>654</v>
      </c>
      <c r="CO231" s="28">
        <v>274.5</v>
      </c>
      <c r="CP231" s="56">
        <v>3</v>
      </c>
      <c r="CR231" s="517" t="s">
        <v>639</v>
      </c>
      <c r="CU231" s="28">
        <v>113.4</v>
      </c>
      <c r="CV231" s="56">
        <v>2</v>
      </c>
      <c r="CX231" s="517" t="s">
        <v>654</v>
      </c>
      <c r="DA231" s="28">
        <v>358.59999999999997</v>
      </c>
      <c r="DB231" s="56">
        <v>2</v>
      </c>
      <c r="DD231" s="517" t="s">
        <v>2707</v>
      </c>
      <c r="DG231" s="28">
        <v>273</v>
      </c>
      <c r="DH231" s="56">
        <v>0</v>
      </c>
      <c r="DJ231" s="517" t="s">
        <v>3623</v>
      </c>
      <c r="DM231" s="28">
        <v>621.30000000000007</v>
      </c>
      <c r="DN231" s="56">
        <v>3</v>
      </c>
      <c r="DP231" s="517" t="s">
        <v>2707</v>
      </c>
      <c r="DS231" s="28">
        <v>72.8</v>
      </c>
      <c r="DT231" s="56">
        <v>3</v>
      </c>
      <c r="DV231" s="517" t="s">
        <v>1656</v>
      </c>
      <c r="DW231"/>
      <c r="DY231" s="28">
        <v>30</v>
      </c>
      <c r="DZ231" s="56">
        <v>0</v>
      </c>
      <c r="EB231" s="517" t="s">
        <v>3630</v>
      </c>
      <c r="EE231" s="28">
        <v>757.4</v>
      </c>
      <c r="EF231" s="56">
        <v>3</v>
      </c>
      <c r="EH231" s="517" t="s">
        <v>1653</v>
      </c>
      <c r="EK231" s="28">
        <v>579.09999999999991</v>
      </c>
      <c r="EL231" s="56">
        <v>0</v>
      </c>
      <c r="EN231" s="517" t="s">
        <v>3621</v>
      </c>
      <c r="EQ231" s="28">
        <v>276.8</v>
      </c>
      <c r="ER231" s="56">
        <v>1</v>
      </c>
      <c r="ET231" s="517" t="s">
        <v>3623</v>
      </c>
      <c r="EW231" s="28">
        <v>580.6</v>
      </c>
      <c r="EX231" s="56">
        <v>2</v>
      </c>
      <c r="EZ231" s="517" t="s">
        <v>3628</v>
      </c>
      <c r="FC231" s="28">
        <v>204.8</v>
      </c>
      <c r="FD231" s="56">
        <v>3</v>
      </c>
      <c r="FF231" s="517" t="s">
        <v>2718</v>
      </c>
      <c r="FG231" s="588"/>
      <c r="FH231" s="588"/>
      <c r="FI231" s="28">
        <v>231.3</v>
      </c>
      <c r="FJ231" s="56">
        <v>1</v>
      </c>
      <c r="FK231" s="588"/>
      <c r="FL231" s="517" t="s">
        <v>3626</v>
      </c>
      <c r="FM231" s="588"/>
      <c r="FN231" s="588"/>
      <c r="FO231" s="28">
        <v>314.5</v>
      </c>
      <c r="FP231" s="56">
        <v>0</v>
      </c>
      <c r="FQ231" s="588"/>
      <c r="FR231" s="517" t="s">
        <v>3638</v>
      </c>
      <c r="FS231" s="588"/>
      <c r="FT231" s="588"/>
      <c r="FU231" s="28">
        <v>156.1</v>
      </c>
      <c r="FV231" s="56">
        <v>0</v>
      </c>
      <c r="FW231" s="588"/>
      <c r="FX231" s="517" t="s">
        <v>2723</v>
      </c>
      <c r="FY231" s="588"/>
      <c r="FZ231" s="588"/>
      <c r="GA231" s="28">
        <v>483</v>
      </c>
      <c r="GB231" s="56">
        <v>0</v>
      </c>
      <c r="GC231" s="588"/>
      <c r="GD231" s="517" t="s">
        <v>669</v>
      </c>
      <c r="GE231" s="588"/>
      <c r="GF231" s="588"/>
      <c r="GG231" s="28">
        <v>167.4</v>
      </c>
      <c r="GH231" s="56">
        <v>2</v>
      </c>
      <c r="GI231" s="588"/>
      <c r="GJ231" s="517" t="s">
        <v>25</v>
      </c>
      <c r="GK231" s="588"/>
      <c r="GL231" s="588"/>
      <c r="GM231" s="28">
        <v>509.5</v>
      </c>
      <c r="GN231" s="56">
        <v>1</v>
      </c>
      <c r="GO231" s="588"/>
      <c r="GP231" s="517" t="s">
        <v>143</v>
      </c>
      <c r="GQ231" s="588"/>
      <c r="GR231" s="588"/>
      <c r="GS231" s="28">
        <v>492.34999999999997</v>
      </c>
      <c r="GT231" s="56">
        <v>1</v>
      </c>
      <c r="GU231" s="588"/>
      <c r="GV231" s="517" t="s">
        <v>3629</v>
      </c>
      <c r="GW231" s="588"/>
      <c r="GX231" s="588"/>
      <c r="GY231" s="28">
        <v>279.60000000000002</v>
      </c>
      <c r="GZ231" s="56">
        <v>1</v>
      </c>
    </row>
    <row r="232" spans="1:208" ht="16.5">
      <c r="A232" s="479"/>
      <c r="D232" s="28"/>
      <c r="E232" s="56"/>
      <c r="G232" s="479"/>
      <c r="J232" s="28"/>
      <c r="K232" s="56"/>
      <c r="M232" s="479"/>
      <c r="P232" s="28"/>
      <c r="Q232" s="56"/>
      <c r="S232" s="479"/>
      <c r="V232" s="28"/>
      <c r="W232" s="56"/>
      <c r="Y232" s="516" t="s">
        <v>32</v>
      </c>
      <c r="Z232" s="524" t="s">
        <v>4027</v>
      </c>
      <c r="AA232" s="241"/>
      <c r="AB232" s="241"/>
      <c r="AC232" s="241"/>
      <c r="AD232" s="523">
        <f>$AR$390</f>
        <v>43</v>
      </c>
      <c r="AE232" s="577">
        <f>$E$390</f>
        <v>9069.3000000000011</v>
      </c>
      <c r="AH232" s="479"/>
      <c r="AK232" s="479"/>
      <c r="AN232" s="479"/>
      <c r="AQ232" s="479"/>
      <c r="AV232" s="517"/>
      <c r="AY232" s="28"/>
      <c r="AZ232" s="56"/>
      <c r="BB232" s="517"/>
      <c r="BE232" s="28"/>
      <c r="BF232" s="56"/>
      <c r="BH232" s="517"/>
      <c r="BK232" s="28"/>
      <c r="BL232" s="56"/>
      <c r="BN232" s="517"/>
      <c r="BQ232" s="28"/>
      <c r="BR232" s="56"/>
      <c r="BT232" s="517"/>
      <c r="BW232" s="28"/>
      <c r="BX232" s="56"/>
      <c r="BZ232" s="517"/>
      <c r="CC232" s="28"/>
      <c r="CD232" s="56"/>
      <c r="CF232" s="517"/>
      <c r="CI232" s="28"/>
      <c r="CJ232" s="56"/>
      <c r="CL232" s="517"/>
      <c r="CO232" s="28"/>
      <c r="CP232" s="56"/>
      <c r="CR232" s="517"/>
      <c r="CU232" s="28"/>
      <c r="CV232" s="56"/>
      <c r="CX232" s="517"/>
      <c r="DA232" s="28"/>
      <c r="DB232" s="56"/>
      <c r="DD232" s="517"/>
      <c r="DG232" s="28"/>
      <c r="DH232" s="56"/>
      <c r="DJ232" s="517"/>
      <c r="DM232" s="28"/>
      <c r="DN232" s="56"/>
      <c r="DP232" s="517"/>
      <c r="DS232" s="28"/>
      <c r="DT232" s="56"/>
      <c r="DV232" s="517"/>
      <c r="DW232"/>
      <c r="DY232" s="28"/>
      <c r="DZ232" s="56"/>
      <c r="EB232" s="517"/>
      <c r="EE232" s="28"/>
      <c r="EF232" s="56"/>
      <c r="EH232" s="517"/>
      <c r="EK232" s="28"/>
      <c r="EL232" s="56"/>
      <c r="EN232" s="517"/>
      <c r="EQ232" s="28"/>
      <c r="ER232" s="56"/>
      <c r="ET232" s="517"/>
      <c r="EW232" s="28"/>
      <c r="EX232" s="56"/>
      <c r="EZ232" s="517"/>
      <c r="FC232" s="28"/>
      <c r="FD232" s="56"/>
      <c r="FF232" s="517"/>
      <c r="FG232" s="588"/>
      <c r="FH232" s="588"/>
      <c r="FI232" s="28"/>
      <c r="FJ232" s="56"/>
      <c r="FK232" s="588"/>
      <c r="FL232" s="517"/>
      <c r="FM232" s="588"/>
      <c r="FN232" s="588"/>
      <c r="FO232" s="28"/>
      <c r="FP232" s="56"/>
      <c r="FQ232" s="588"/>
      <c r="FR232" s="517"/>
      <c r="FS232" s="588"/>
      <c r="FT232" s="588"/>
      <c r="FU232" s="28"/>
      <c r="FV232" s="56"/>
      <c r="FW232" s="588"/>
      <c r="FX232" s="517"/>
      <c r="FY232" s="588"/>
      <c r="FZ232" s="588"/>
      <c r="GA232" s="28"/>
      <c r="GB232" s="56"/>
      <c r="GC232" s="588"/>
      <c r="GD232" s="517"/>
      <c r="GE232" s="588"/>
      <c r="GF232" s="588"/>
      <c r="GG232" s="28"/>
      <c r="GH232" s="56"/>
      <c r="GI232" s="588"/>
      <c r="GJ232" s="517"/>
      <c r="GK232" s="588"/>
      <c r="GL232" s="588"/>
      <c r="GM232" s="28"/>
      <c r="GN232" s="56"/>
      <c r="GO232" s="588"/>
      <c r="GP232" s="517"/>
      <c r="GQ232" s="588"/>
      <c r="GR232" s="588"/>
      <c r="GS232" s="28"/>
      <c r="GT232" s="56"/>
      <c r="GU232" s="588"/>
      <c r="GV232" s="517"/>
      <c r="GW232" s="588"/>
      <c r="GX232" s="588"/>
      <c r="GY232" s="28"/>
      <c r="GZ232" s="56"/>
    </row>
    <row r="233" spans="1:208" ht="16.5">
      <c r="A233" s="479" t="s">
        <v>3629</v>
      </c>
      <c r="D233" s="28">
        <f>'Punten per wedstrijd'!K188</f>
        <v>597.79999999999995</v>
      </c>
      <c r="E233" s="56">
        <v>1</v>
      </c>
      <c r="G233" s="479" t="s">
        <v>2719</v>
      </c>
      <c r="J233" s="28">
        <f>'Punten per wedstrijd'!K192</f>
        <v>951.80000000000007</v>
      </c>
      <c r="K233" s="56">
        <v>3</v>
      </c>
      <c r="M233" s="479" t="s">
        <v>3634</v>
      </c>
      <c r="P233" s="28">
        <f>'Punten per wedstrijd'!R69</f>
        <v>0</v>
      </c>
      <c r="Q233" s="56">
        <v>0</v>
      </c>
      <c r="S233" s="479" t="s">
        <v>1666</v>
      </c>
      <c r="V233" s="28">
        <f>'Punten per wedstrijd'!R32</f>
        <v>0</v>
      </c>
      <c r="W233" s="56">
        <v>0</v>
      </c>
      <c r="Y233" s="516" t="s">
        <v>34</v>
      </c>
      <c r="Z233" s="524" t="s">
        <v>4018</v>
      </c>
      <c r="AA233" s="241"/>
      <c r="AB233" s="241"/>
      <c r="AC233" s="241"/>
      <c r="AD233" s="523">
        <f>$AR$369</f>
        <v>43</v>
      </c>
      <c r="AE233" s="577">
        <f>$E$369</f>
        <v>9020</v>
      </c>
      <c r="AH233" s="479" t="s">
        <v>2707</v>
      </c>
      <c r="AK233" s="479" t="s">
        <v>669</v>
      </c>
      <c r="AN233" s="479" t="s">
        <v>154</v>
      </c>
      <c r="AQ233" s="479" t="s">
        <v>1</v>
      </c>
      <c r="AV233" s="517" t="s">
        <v>2723</v>
      </c>
      <c r="AY233" s="28">
        <v>272.09999999999997</v>
      </c>
      <c r="AZ233" s="56">
        <v>0</v>
      </c>
      <c r="BB233" s="517" t="s">
        <v>3627</v>
      </c>
      <c r="BE233" s="28">
        <v>26.2</v>
      </c>
      <c r="BF233" s="56">
        <v>0</v>
      </c>
      <c r="BH233" s="517" t="s">
        <v>639</v>
      </c>
      <c r="BK233" s="28">
        <v>36</v>
      </c>
      <c r="BL233" s="56">
        <v>0</v>
      </c>
      <c r="BN233" s="517" t="s">
        <v>2734</v>
      </c>
      <c r="BQ233" s="28">
        <v>127.3</v>
      </c>
      <c r="BR233" s="56">
        <v>1</v>
      </c>
      <c r="BT233" s="517" t="s">
        <v>1653</v>
      </c>
      <c r="BW233" s="28">
        <v>664.25</v>
      </c>
      <c r="BX233" s="56">
        <v>1</v>
      </c>
      <c r="BZ233" s="517" t="s">
        <v>3629</v>
      </c>
      <c r="CC233" s="28">
        <v>289.40000000000003</v>
      </c>
      <c r="CD233" s="56">
        <v>3</v>
      </c>
      <c r="CF233" s="517" t="s">
        <v>2734</v>
      </c>
      <c r="CI233" s="28">
        <v>79.8</v>
      </c>
      <c r="CJ233" s="56">
        <v>3</v>
      </c>
      <c r="CL233" s="517" t="s">
        <v>683</v>
      </c>
      <c r="CO233" s="28">
        <v>186.5</v>
      </c>
      <c r="CP233" s="56">
        <v>1</v>
      </c>
      <c r="CR233" s="517" t="s">
        <v>3634</v>
      </c>
      <c r="CU233" s="28">
        <v>67.2</v>
      </c>
      <c r="CV233" s="56">
        <v>3</v>
      </c>
      <c r="CX233" s="517" t="s">
        <v>1666</v>
      </c>
      <c r="DA233" s="28">
        <v>457.9</v>
      </c>
      <c r="DB233" s="56">
        <v>2</v>
      </c>
      <c r="DD233" s="517" t="s">
        <v>3634</v>
      </c>
      <c r="DG233" s="28">
        <v>715.40000000000009</v>
      </c>
      <c r="DH233" s="56">
        <v>3</v>
      </c>
      <c r="DJ233" s="517" t="s">
        <v>639</v>
      </c>
      <c r="DM233" s="28">
        <v>118.75</v>
      </c>
      <c r="DN233" s="56">
        <v>0</v>
      </c>
      <c r="DP233" s="517" t="s">
        <v>3622</v>
      </c>
      <c r="DS233" s="28">
        <v>0</v>
      </c>
      <c r="DT233" s="56">
        <v>1</v>
      </c>
      <c r="DV233" s="517" t="s">
        <v>653</v>
      </c>
      <c r="DW233"/>
      <c r="DY233" s="28">
        <v>0</v>
      </c>
      <c r="DZ233" s="56">
        <v>0</v>
      </c>
      <c r="EB233" s="517" t="s">
        <v>2719</v>
      </c>
      <c r="EE233" s="28">
        <v>306.29999999999995</v>
      </c>
      <c r="EF233" s="56">
        <v>2</v>
      </c>
      <c r="EH233" s="517" t="s">
        <v>1</v>
      </c>
      <c r="EK233" s="28">
        <v>289.59999999999997</v>
      </c>
      <c r="EL233" s="56">
        <v>0</v>
      </c>
      <c r="EN233" s="517" t="s">
        <v>2719</v>
      </c>
      <c r="EQ233" s="28">
        <v>165.5</v>
      </c>
      <c r="ER233" s="56">
        <v>0</v>
      </c>
      <c r="ET233" s="517" t="s">
        <v>2723</v>
      </c>
      <c r="EW233" s="28">
        <v>308.7</v>
      </c>
      <c r="EX233" s="56">
        <v>1</v>
      </c>
      <c r="EZ233" s="517" t="s">
        <v>3623</v>
      </c>
      <c r="FC233" s="28">
        <v>542.1</v>
      </c>
      <c r="FD233" s="56">
        <v>3</v>
      </c>
      <c r="FF233" s="517" t="s">
        <v>2734</v>
      </c>
      <c r="FG233" s="588"/>
      <c r="FH233" s="588"/>
      <c r="FI233" s="28">
        <v>127.7</v>
      </c>
      <c r="FJ233" s="56">
        <v>0</v>
      </c>
      <c r="FK233" s="588"/>
      <c r="FL233" s="517" t="s">
        <v>2718</v>
      </c>
      <c r="FM233" s="588"/>
      <c r="FN233" s="588"/>
      <c r="FO233" s="28">
        <v>503</v>
      </c>
      <c r="FP233" s="56">
        <v>1</v>
      </c>
      <c r="FQ233" s="588"/>
      <c r="FR233" s="517" t="s">
        <v>2734</v>
      </c>
      <c r="FS233" s="588"/>
      <c r="FT233" s="588"/>
      <c r="FU233" s="28">
        <v>44</v>
      </c>
      <c r="FV233" s="56">
        <v>3</v>
      </c>
      <c r="FW233" s="588"/>
      <c r="FX233" s="517" t="s">
        <v>1753</v>
      </c>
      <c r="FY233" s="588"/>
      <c r="FZ233" s="588"/>
      <c r="GA233" s="28">
        <v>388.8</v>
      </c>
      <c r="GB233" s="56">
        <v>1</v>
      </c>
      <c r="GC233" s="588"/>
      <c r="GD233" s="517" t="s">
        <v>3629</v>
      </c>
      <c r="GE233" s="588"/>
      <c r="GF233" s="588"/>
      <c r="GG233" s="28">
        <v>100.9</v>
      </c>
      <c r="GH233" s="56">
        <v>3</v>
      </c>
      <c r="GI233" s="588"/>
      <c r="GJ233" s="517" t="s">
        <v>669</v>
      </c>
      <c r="GK233" s="588"/>
      <c r="GL233" s="588"/>
      <c r="GM233" s="28">
        <v>636.6</v>
      </c>
      <c r="GN233" s="56">
        <v>3</v>
      </c>
      <c r="GO233" s="588"/>
      <c r="GP233" s="517" t="s">
        <v>653</v>
      </c>
      <c r="GQ233" s="588"/>
      <c r="GR233" s="588"/>
      <c r="GS233" s="28">
        <v>578.6</v>
      </c>
      <c r="GT233" s="56">
        <v>2</v>
      </c>
      <c r="GU233" s="588"/>
      <c r="GV233" s="517" t="s">
        <v>2714</v>
      </c>
      <c r="GW233" s="588"/>
      <c r="GX233" s="588"/>
      <c r="GY233" s="28">
        <v>516.5</v>
      </c>
      <c r="GZ233" s="56">
        <v>2</v>
      </c>
    </row>
    <row r="234" spans="1:208" ht="16.5">
      <c r="A234" s="479" t="s">
        <v>683</v>
      </c>
      <c r="D234" s="28">
        <f>'Punten per wedstrijd'!K241</f>
        <v>711</v>
      </c>
      <c r="E234" s="56">
        <v>2</v>
      </c>
      <c r="G234" s="479" t="s">
        <v>1653</v>
      </c>
      <c r="J234" s="28">
        <f>'Punten per wedstrijd'!K161</f>
        <v>711.09999999999991</v>
      </c>
      <c r="K234" s="56">
        <v>0</v>
      </c>
      <c r="M234" s="479" t="s">
        <v>654</v>
      </c>
      <c r="P234" s="28">
        <f>'Punten per wedstrijd'!R105</f>
        <v>162</v>
      </c>
      <c r="Q234" s="56">
        <v>3</v>
      </c>
      <c r="S234" s="479" t="s">
        <v>3627</v>
      </c>
      <c r="V234" s="28">
        <f>'Punten per wedstrijd'!R43</f>
        <v>30.599999999999998</v>
      </c>
      <c r="W234" s="56">
        <v>3</v>
      </c>
      <c r="Y234" s="516" t="s">
        <v>36</v>
      </c>
      <c r="Z234" s="524" t="s">
        <v>4059</v>
      </c>
      <c r="AA234" s="241"/>
      <c r="AB234" s="241"/>
      <c r="AC234" s="241"/>
      <c r="AD234" s="523">
        <f>$AR$431</f>
        <v>43</v>
      </c>
      <c r="AE234" s="577">
        <f>$E$431</f>
        <v>7970.7999999999984</v>
      </c>
      <c r="AH234" s="479" t="s">
        <v>639</v>
      </c>
      <c r="AK234" s="479" t="s">
        <v>653</v>
      </c>
      <c r="AN234" s="479" t="s">
        <v>2714</v>
      </c>
      <c r="AQ234" s="479" t="s">
        <v>3685</v>
      </c>
      <c r="AV234" s="517" t="s">
        <v>3626</v>
      </c>
      <c r="AY234" s="28">
        <v>399.9</v>
      </c>
      <c r="AZ234" s="56">
        <v>3</v>
      </c>
      <c r="BB234" s="517" t="s">
        <v>1653</v>
      </c>
      <c r="BE234" s="28">
        <v>199.5</v>
      </c>
      <c r="BF234" s="56">
        <v>3</v>
      </c>
      <c r="BH234" s="517" t="s">
        <v>3626</v>
      </c>
      <c r="BK234" s="28">
        <v>142</v>
      </c>
      <c r="BL234" s="56">
        <v>3</v>
      </c>
      <c r="BN234" s="517" t="s">
        <v>1653</v>
      </c>
      <c r="BQ234" s="28">
        <v>134.4</v>
      </c>
      <c r="BR234" s="56">
        <v>2</v>
      </c>
      <c r="BT234" s="517" t="s">
        <v>1753</v>
      </c>
      <c r="BW234" s="28">
        <v>718.9</v>
      </c>
      <c r="BX234" s="56">
        <v>2</v>
      </c>
      <c r="BZ234" s="517" t="s">
        <v>2707</v>
      </c>
      <c r="CC234" s="28">
        <v>152.00000000000003</v>
      </c>
      <c r="CD234" s="56">
        <v>0</v>
      </c>
      <c r="CF234" s="517" t="s">
        <v>3626</v>
      </c>
      <c r="CI234" s="28">
        <v>53.100000000000009</v>
      </c>
      <c r="CJ234" s="56">
        <v>0</v>
      </c>
      <c r="CL234" s="517" t="s">
        <v>1656</v>
      </c>
      <c r="CO234" s="28">
        <v>195.6</v>
      </c>
      <c r="CP234" s="56">
        <v>2</v>
      </c>
      <c r="CR234" s="517" t="s">
        <v>2721</v>
      </c>
      <c r="CU234" s="28">
        <v>29.700000000000003</v>
      </c>
      <c r="CV234" s="56">
        <v>0</v>
      </c>
      <c r="CX234" s="517" t="s">
        <v>3623</v>
      </c>
      <c r="DA234" s="28">
        <v>432.3</v>
      </c>
      <c r="DB234" s="56">
        <v>1</v>
      </c>
      <c r="DD234" s="517" t="s">
        <v>3638</v>
      </c>
      <c r="DG234" s="28">
        <v>386.3</v>
      </c>
      <c r="DH234" s="56">
        <v>0</v>
      </c>
      <c r="DJ234" s="517" t="s">
        <v>2719</v>
      </c>
      <c r="DM234" s="28">
        <v>915.5</v>
      </c>
      <c r="DN234" s="56">
        <v>3</v>
      </c>
      <c r="DP234" s="517" t="s">
        <v>3628</v>
      </c>
      <c r="DS234" s="28">
        <v>0</v>
      </c>
      <c r="DT234" s="56">
        <v>1</v>
      </c>
      <c r="DV234" s="517" t="s">
        <v>3630</v>
      </c>
      <c r="DW234"/>
      <c r="DY234" s="28">
        <v>21</v>
      </c>
      <c r="DZ234" s="56">
        <v>3</v>
      </c>
      <c r="EB234" s="517" t="s">
        <v>3627</v>
      </c>
      <c r="EE234" s="28">
        <v>293.39999999999998</v>
      </c>
      <c r="EF234" s="56">
        <v>1</v>
      </c>
      <c r="EH234" s="517" t="s">
        <v>1753</v>
      </c>
      <c r="EK234" s="28">
        <v>1125.05</v>
      </c>
      <c r="EL234" s="56">
        <v>3</v>
      </c>
      <c r="EN234" s="517" t="s">
        <v>3685</v>
      </c>
      <c r="EQ234" s="28">
        <v>210</v>
      </c>
      <c r="ER234" s="56">
        <v>3</v>
      </c>
      <c r="ET234" s="517" t="s">
        <v>2714</v>
      </c>
      <c r="EW234" s="28">
        <v>321.59999999999997</v>
      </c>
      <c r="EX234" s="56">
        <v>2</v>
      </c>
      <c r="EZ234" s="517" t="s">
        <v>3621</v>
      </c>
      <c r="FC234" s="28">
        <v>203</v>
      </c>
      <c r="FD234" s="56">
        <v>0</v>
      </c>
      <c r="FF234" s="517" t="s">
        <v>3634</v>
      </c>
      <c r="FG234" s="588"/>
      <c r="FH234" s="588"/>
      <c r="FI234" s="28">
        <v>341.9</v>
      </c>
      <c r="FJ234" s="56">
        <v>3</v>
      </c>
      <c r="FK234" s="588"/>
      <c r="FL234" s="517" t="s">
        <v>2723</v>
      </c>
      <c r="FM234" s="588"/>
      <c r="FN234" s="588"/>
      <c r="FO234" s="28">
        <v>503.2</v>
      </c>
      <c r="FP234" s="56">
        <v>2</v>
      </c>
      <c r="FQ234" s="588"/>
      <c r="FR234" s="517" t="s">
        <v>1656</v>
      </c>
      <c r="FS234" s="588"/>
      <c r="FT234" s="588"/>
      <c r="FU234" s="28">
        <v>33.299999999999997</v>
      </c>
      <c r="FV234" s="56">
        <v>0</v>
      </c>
      <c r="FW234" s="588"/>
      <c r="FX234" s="517" t="s">
        <v>3621</v>
      </c>
      <c r="FY234" s="588"/>
      <c r="FZ234" s="588"/>
      <c r="GA234" s="28">
        <v>459.8</v>
      </c>
      <c r="GB234" s="56">
        <v>2</v>
      </c>
      <c r="GC234" s="588"/>
      <c r="GD234" s="517" t="s">
        <v>2726</v>
      </c>
      <c r="GE234" s="588"/>
      <c r="GF234" s="588"/>
      <c r="GG234" s="28">
        <v>74.5</v>
      </c>
      <c r="GH234" s="56">
        <v>0</v>
      </c>
      <c r="GI234" s="588"/>
      <c r="GJ234" s="517" t="s">
        <v>2734</v>
      </c>
      <c r="GK234" s="588"/>
      <c r="GL234" s="588"/>
      <c r="GM234" s="28">
        <v>380.3</v>
      </c>
      <c r="GN234" s="56">
        <v>0</v>
      </c>
      <c r="GO234" s="588"/>
      <c r="GP234" s="517" t="s">
        <v>3634</v>
      </c>
      <c r="GQ234" s="588"/>
      <c r="GR234" s="588"/>
      <c r="GS234" s="28">
        <v>467.1</v>
      </c>
      <c r="GT234" s="56">
        <v>1</v>
      </c>
      <c r="GU234" s="588"/>
      <c r="GV234" s="517" t="s">
        <v>3626</v>
      </c>
      <c r="GW234" s="588"/>
      <c r="GX234" s="588"/>
      <c r="GY234" s="28">
        <v>465.5</v>
      </c>
      <c r="GZ234" s="56">
        <v>1</v>
      </c>
    </row>
    <row r="235" spans="1:208" ht="16.5">
      <c r="A235" s="479"/>
      <c r="D235" s="28"/>
      <c r="E235" s="56"/>
      <c r="G235" s="479"/>
      <c r="J235" s="28"/>
      <c r="K235" s="56"/>
      <c r="M235" s="479"/>
      <c r="P235" s="28"/>
      <c r="Q235" s="56"/>
      <c r="S235" s="479"/>
      <c r="V235" s="28"/>
      <c r="W235" s="56"/>
      <c r="Y235" s="516" t="s">
        <v>38</v>
      </c>
      <c r="Z235" s="524" t="s">
        <v>4064</v>
      </c>
      <c r="AA235" s="241"/>
      <c r="AB235" s="241"/>
      <c r="AC235" s="241"/>
      <c r="AD235" s="523">
        <f>$AR$439</f>
        <v>42</v>
      </c>
      <c r="AE235" s="577">
        <f>$E$439</f>
        <v>9133.3000000000011</v>
      </c>
      <c r="AH235" s="479"/>
      <c r="AK235" s="479"/>
      <c r="AN235" s="479"/>
      <c r="AQ235" s="479"/>
      <c r="AV235" s="517"/>
      <c r="AY235" s="28"/>
      <c r="AZ235" s="56"/>
      <c r="BB235" s="517"/>
      <c r="BE235" s="28"/>
      <c r="BF235" s="56"/>
      <c r="BH235" s="517"/>
      <c r="BK235" s="28"/>
      <c r="BL235" s="56"/>
      <c r="BN235" s="517"/>
      <c r="BQ235" s="28"/>
      <c r="BR235" s="56"/>
      <c r="BT235" s="517"/>
      <c r="BW235" s="28"/>
      <c r="BX235" s="56"/>
      <c r="BZ235" s="517"/>
      <c r="CC235" s="28"/>
      <c r="CD235" s="56"/>
      <c r="CF235" s="517"/>
      <c r="CI235" s="28"/>
      <c r="CJ235" s="56"/>
      <c r="CL235" s="517"/>
      <c r="CO235" s="28"/>
      <c r="CP235" s="56"/>
      <c r="CR235" s="517"/>
      <c r="CU235" s="28"/>
      <c r="CV235" s="56"/>
      <c r="CX235" s="517"/>
      <c r="DA235" s="28"/>
      <c r="DB235" s="56"/>
      <c r="DD235" s="517"/>
      <c r="DG235" s="28"/>
      <c r="DH235" s="56"/>
      <c r="DJ235" s="517"/>
      <c r="DM235" s="28"/>
      <c r="DN235" s="56"/>
      <c r="DP235" s="517"/>
      <c r="DS235" s="28"/>
      <c r="DT235" s="56"/>
      <c r="DV235" s="517"/>
      <c r="DW235"/>
      <c r="DY235" s="28"/>
      <c r="DZ235" s="56"/>
      <c r="EB235" s="517"/>
      <c r="EE235" s="28"/>
      <c r="EF235" s="56"/>
      <c r="EH235" s="517"/>
      <c r="EK235" s="28"/>
      <c r="EL235" s="56"/>
      <c r="EN235" s="517"/>
      <c r="EQ235" s="28"/>
      <c r="ER235" s="56"/>
      <c r="ET235" s="517"/>
      <c r="EW235" s="28"/>
      <c r="EX235" s="56"/>
      <c r="EZ235" s="517"/>
      <c r="FC235" s="28"/>
      <c r="FD235" s="56"/>
      <c r="FF235" s="517"/>
      <c r="FG235" s="588"/>
      <c r="FH235" s="588"/>
      <c r="FI235" s="28"/>
      <c r="FJ235" s="56"/>
      <c r="FK235" s="588"/>
      <c r="FL235" s="517"/>
      <c r="FM235" s="588"/>
      <c r="FN235" s="588"/>
      <c r="FO235" s="28"/>
      <c r="FP235" s="56"/>
      <c r="FQ235" s="588"/>
      <c r="FR235" s="517"/>
      <c r="FS235" s="588"/>
      <c r="FT235" s="588"/>
      <c r="FU235" s="28"/>
      <c r="FV235" s="56"/>
      <c r="FW235" s="588"/>
      <c r="FX235" s="517"/>
      <c r="FY235" s="588"/>
      <c r="FZ235" s="588"/>
      <c r="GA235" s="28"/>
      <c r="GB235" s="56"/>
      <c r="GC235" s="588"/>
      <c r="GD235" s="517"/>
      <c r="GE235" s="588"/>
      <c r="GF235" s="588"/>
      <c r="GG235" s="28"/>
      <c r="GH235" s="56"/>
      <c r="GI235" s="588"/>
      <c r="GJ235" s="517"/>
      <c r="GK235" s="588"/>
      <c r="GL235" s="588"/>
      <c r="GM235" s="28"/>
      <c r="GN235" s="56"/>
      <c r="GO235" s="588"/>
      <c r="GP235" s="517"/>
      <c r="GQ235" s="588"/>
      <c r="GR235" s="588"/>
      <c r="GS235" s="28"/>
      <c r="GT235" s="56"/>
      <c r="GU235" s="588"/>
      <c r="GV235" s="517"/>
      <c r="GW235" s="588"/>
      <c r="GX235" s="588"/>
      <c r="GY235" s="28"/>
      <c r="GZ235" s="56"/>
    </row>
    <row r="236" spans="1:208" ht="16.5">
      <c r="A236" s="479" t="s">
        <v>2707</v>
      </c>
      <c r="D236" s="28">
        <f>'Punten per wedstrijd'!K159</f>
        <v>529.9</v>
      </c>
      <c r="E236" s="56">
        <v>0</v>
      </c>
      <c r="G236" s="479" t="s">
        <v>3685</v>
      </c>
      <c r="J236" s="28">
        <f>'Punten per wedstrijd'!K258</f>
        <v>184.09999999999997</v>
      </c>
      <c r="K236" s="56">
        <v>0</v>
      </c>
      <c r="M236" s="479" t="s">
        <v>3638</v>
      </c>
      <c r="P236" s="28">
        <f>'Punten per wedstrijd'!R86</f>
        <v>49.500000000000007</v>
      </c>
      <c r="Q236" s="56">
        <v>3</v>
      </c>
      <c r="S236" s="479" t="s">
        <v>1656</v>
      </c>
      <c r="V236" s="28">
        <f>'Punten per wedstrijd'!R11</f>
        <v>0</v>
      </c>
      <c r="W236" s="56">
        <v>0</v>
      </c>
      <c r="Y236" s="516" t="s">
        <v>145</v>
      </c>
      <c r="Z236" s="524" t="s">
        <v>4011</v>
      </c>
      <c r="AA236" s="241"/>
      <c r="AB236" s="241"/>
      <c r="AC236" s="241"/>
      <c r="AD236" s="523">
        <f>$AR$364</f>
        <v>42</v>
      </c>
      <c r="AE236" s="577">
        <f>$E$364</f>
        <v>8029.1000000000013</v>
      </c>
      <c r="AH236" s="479" t="s">
        <v>3630</v>
      </c>
      <c r="AK236" s="479" t="s">
        <v>1656</v>
      </c>
      <c r="AN236" s="479" t="s">
        <v>2734</v>
      </c>
      <c r="AQ236" s="479" t="s">
        <v>1653</v>
      </c>
      <c r="AV236" s="517" t="s">
        <v>1666</v>
      </c>
      <c r="AY236" s="28">
        <v>279.39999999999998</v>
      </c>
      <c r="AZ236" s="56">
        <v>2</v>
      </c>
      <c r="BB236" s="517" t="s">
        <v>2718</v>
      </c>
      <c r="BE236" s="28">
        <v>204.1</v>
      </c>
      <c r="BF236" s="56">
        <v>0</v>
      </c>
      <c r="BH236" s="517" t="s">
        <v>638</v>
      </c>
      <c r="BK236" s="28">
        <v>121</v>
      </c>
      <c r="BL236" s="56">
        <v>3</v>
      </c>
      <c r="BN236" s="517" t="s">
        <v>3638</v>
      </c>
      <c r="BQ236" s="28">
        <v>151.80000000000001</v>
      </c>
      <c r="BR236" s="56">
        <v>2</v>
      </c>
      <c r="BT236" s="517" t="s">
        <v>1</v>
      </c>
      <c r="BW236" s="28">
        <v>415.70000000000005</v>
      </c>
      <c r="BX236" s="56">
        <v>0</v>
      </c>
      <c r="BZ236" s="517" t="s">
        <v>2721</v>
      </c>
      <c r="CC236" s="28">
        <v>116.9</v>
      </c>
      <c r="CD236" s="56">
        <v>0</v>
      </c>
      <c r="CF236" s="517" t="s">
        <v>3623</v>
      </c>
      <c r="CI236" s="28">
        <v>177.6</v>
      </c>
      <c r="CJ236" s="56">
        <v>3</v>
      </c>
      <c r="CL236" s="517" t="s">
        <v>3630</v>
      </c>
      <c r="CO236" s="28">
        <v>536.29999999999995</v>
      </c>
      <c r="CP236" s="56">
        <v>1</v>
      </c>
      <c r="CR236" s="517" t="s">
        <v>2719</v>
      </c>
      <c r="CU236" s="28">
        <v>64.5</v>
      </c>
      <c r="CV236" s="56">
        <v>0</v>
      </c>
      <c r="CX236" s="517" t="s">
        <v>3627</v>
      </c>
      <c r="DA236" s="28">
        <v>377.7</v>
      </c>
      <c r="DB236" s="56">
        <v>3</v>
      </c>
      <c r="DD236" s="517" t="s">
        <v>2719</v>
      </c>
      <c r="DG236" s="28">
        <v>417.40000000000003</v>
      </c>
      <c r="DH236" s="56">
        <v>3</v>
      </c>
      <c r="DJ236" s="517" t="s">
        <v>3685</v>
      </c>
      <c r="DM236" s="28">
        <v>553.79999999999995</v>
      </c>
      <c r="DN236" s="56">
        <v>0</v>
      </c>
      <c r="DP236" s="517" t="s">
        <v>1656</v>
      </c>
      <c r="DS236" s="28">
        <v>0</v>
      </c>
      <c r="DT236" s="56">
        <v>0</v>
      </c>
      <c r="DV236" s="517" t="s">
        <v>2734</v>
      </c>
      <c r="DW236"/>
      <c r="DY236" s="28">
        <v>19.5</v>
      </c>
      <c r="DZ236" s="56">
        <v>3</v>
      </c>
      <c r="EB236" s="517" t="s">
        <v>3634</v>
      </c>
      <c r="EE236" s="28">
        <v>316.5</v>
      </c>
      <c r="EF236" s="56">
        <v>3</v>
      </c>
      <c r="EH236" s="517" t="s">
        <v>3630</v>
      </c>
      <c r="EK236" s="28">
        <v>354.8</v>
      </c>
      <c r="EL236" s="56">
        <v>0</v>
      </c>
      <c r="EN236" s="517" t="s">
        <v>1753</v>
      </c>
      <c r="EQ236" s="28">
        <v>231.1</v>
      </c>
      <c r="ER236" s="56">
        <v>3</v>
      </c>
      <c r="ET236" s="517" t="s">
        <v>3626</v>
      </c>
      <c r="EW236" s="28">
        <v>265</v>
      </c>
      <c r="EX236" s="56">
        <v>0</v>
      </c>
      <c r="EZ236" s="517" t="s">
        <v>654</v>
      </c>
      <c r="FC236" s="28">
        <v>278.39999999999998</v>
      </c>
      <c r="FD236" s="56">
        <v>3</v>
      </c>
      <c r="FF236" s="517" t="s">
        <v>3621</v>
      </c>
      <c r="FG236" s="588"/>
      <c r="FH236" s="588"/>
      <c r="FI236" s="28">
        <v>235.6</v>
      </c>
      <c r="FJ236" s="56">
        <v>3</v>
      </c>
      <c r="FK236" s="588"/>
      <c r="FL236" s="517" t="s">
        <v>2719</v>
      </c>
      <c r="FM236" s="588"/>
      <c r="FN236" s="588"/>
      <c r="FO236" s="28">
        <v>382.7</v>
      </c>
      <c r="FP236" s="56">
        <v>0</v>
      </c>
      <c r="FQ236" s="588"/>
      <c r="FR236" s="517" t="s">
        <v>3627</v>
      </c>
      <c r="FS236" s="588"/>
      <c r="FT236" s="588"/>
      <c r="FU236" s="28">
        <v>356.2</v>
      </c>
      <c r="FV236" s="56">
        <v>0</v>
      </c>
      <c r="FW236" s="588"/>
      <c r="FX236" s="517" t="s">
        <v>2719</v>
      </c>
      <c r="FY236" s="588"/>
      <c r="FZ236" s="588"/>
      <c r="GA236" s="28">
        <v>558.1</v>
      </c>
      <c r="GB236" s="56">
        <v>2</v>
      </c>
      <c r="GC236" s="588"/>
      <c r="GD236" s="517" t="s">
        <v>2734</v>
      </c>
      <c r="GE236" s="588"/>
      <c r="GF236" s="588"/>
      <c r="GG236" s="28">
        <v>94</v>
      </c>
      <c r="GH236" s="56">
        <v>0</v>
      </c>
      <c r="GI236" s="588"/>
      <c r="GJ236" s="517" t="s">
        <v>2726</v>
      </c>
      <c r="GK236" s="588"/>
      <c r="GL236" s="588"/>
      <c r="GM236" s="28">
        <v>408.79999999999995</v>
      </c>
      <c r="GN236" s="56">
        <v>1</v>
      </c>
      <c r="GO236" s="588"/>
      <c r="GP236" s="517" t="s">
        <v>3629</v>
      </c>
      <c r="GQ236" s="588"/>
      <c r="GR236" s="588"/>
      <c r="GS236" s="28">
        <v>379</v>
      </c>
      <c r="GT236" s="56">
        <v>1</v>
      </c>
      <c r="GU236" s="588"/>
      <c r="GV236" s="517" t="s">
        <v>2723</v>
      </c>
      <c r="GW236" s="588"/>
      <c r="GX236" s="588"/>
      <c r="GY236" s="28">
        <v>497.05</v>
      </c>
      <c r="GZ236" s="56">
        <v>3</v>
      </c>
    </row>
    <row r="237" spans="1:208" ht="16.5">
      <c r="A237" s="479" t="s">
        <v>2723</v>
      </c>
      <c r="D237" s="28">
        <f>'Punten per wedstrijd'!K238</f>
        <v>678.1</v>
      </c>
      <c r="E237" s="56">
        <v>3</v>
      </c>
      <c r="G237" s="479" t="s">
        <v>2718</v>
      </c>
      <c r="J237" s="28">
        <f>'Punten per wedstrijd'!K255</f>
        <v>675.3</v>
      </c>
      <c r="K237" s="56">
        <v>3</v>
      </c>
      <c r="M237" s="479" t="s">
        <v>3685</v>
      </c>
      <c r="P237" s="28">
        <f>'Punten per wedstrijd'!R118</f>
        <v>12.100000000000001</v>
      </c>
      <c r="Q237" s="56">
        <v>0</v>
      </c>
      <c r="S237" s="479" t="s">
        <v>25</v>
      </c>
      <c r="V237" s="28">
        <f>'Punten per wedstrijd'!R81</f>
        <v>23.1</v>
      </c>
      <c r="W237" s="56">
        <v>3</v>
      </c>
      <c r="Y237" s="516" t="s">
        <v>146</v>
      </c>
      <c r="Z237" s="524" t="s">
        <v>1783</v>
      </c>
      <c r="AA237" s="241"/>
      <c r="AB237" s="241"/>
      <c r="AC237" s="241"/>
      <c r="AD237" s="523">
        <f>$AR$416</f>
        <v>41</v>
      </c>
      <c r="AE237" s="577">
        <f>$E$416</f>
        <v>10024.299999999999</v>
      </c>
      <c r="AH237" s="479" t="s">
        <v>2721</v>
      </c>
      <c r="AK237" s="479" t="s">
        <v>654</v>
      </c>
      <c r="AN237" s="479" t="s">
        <v>1</v>
      </c>
      <c r="AQ237" s="479" t="s">
        <v>3628</v>
      </c>
      <c r="AV237" s="517" t="s">
        <v>3630</v>
      </c>
      <c r="AY237" s="28">
        <v>258.39999999999998</v>
      </c>
      <c r="AZ237" s="56">
        <v>1</v>
      </c>
      <c r="BB237" s="517" t="s">
        <v>154</v>
      </c>
      <c r="BE237" s="28">
        <v>344.1</v>
      </c>
      <c r="BF237" s="56">
        <v>3</v>
      </c>
      <c r="BH237" s="517" t="s">
        <v>1656</v>
      </c>
      <c r="BK237" s="28">
        <v>54.000000000000007</v>
      </c>
      <c r="BL237" s="56">
        <v>0</v>
      </c>
      <c r="BN237" s="517" t="s">
        <v>654</v>
      </c>
      <c r="BQ237" s="28">
        <v>145.19999999999999</v>
      </c>
      <c r="BR237" s="56">
        <v>1</v>
      </c>
      <c r="BT237" s="517" t="s">
        <v>653</v>
      </c>
      <c r="BW237" s="28">
        <v>624.1</v>
      </c>
      <c r="BX237" s="56">
        <v>3</v>
      </c>
      <c r="BZ237" s="517" t="s">
        <v>3623</v>
      </c>
      <c r="CC237" s="28">
        <v>184.29999999999998</v>
      </c>
      <c r="CD237" s="56">
        <v>3</v>
      </c>
      <c r="CF237" s="517" t="s">
        <v>2718</v>
      </c>
      <c r="CI237" s="28">
        <v>80.599999999999994</v>
      </c>
      <c r="CJ237" s="56">
        <v>0</v>
      </c>
      <c r="CL237" s="517" t="s">
        <v>2734</v>
      </c>
      <c r="CO237" s="28">
        <v>593</v>
      </c>
      <c r="CP237" s="56">
        <v>2</v>
      </c>
      <c r="CR237" s="517" t="s">
        <v>1666</v>
      </c>
      <c r="CU237" s="28">
        <v>128.4</v>
      </c>
      <c r="CV237" s="56">
        <v>3</v>
      </c>
      <c r="CX237" s="517" t="s">
        <v>25</v>
      </c>
      <c r="DA237" s="28">
        <v>244.5</v>
      </c>
      <c r="DB237" s="56">
        <v>0</v>
      </c>
      <c r="DD237" s="517" t="s">
        <v>1</v>
      </c>
      <c r="DG237" s="28">
        <v>248.90000000000003</v>
      </c>
      <c r="DH237" s="56">
        <v>0</v>
      </c>
      <c r="DJ237" s="517" t="s">
        <v>25</v>
      </c>
      <c r="DM237" s="28">
        <v>762.8</v>
      </c>
      <c r="DN237" s="56">
        <v>3</v>
      </c>
      <c r="DP237" s="517" t="s">
        <v>3638</v>
      </c>
      <c r="DS237" s="28">
        <v>15.399999999999999</v>
      </c>
      <c r="DT237" s="56">
        <v>3</v>
      </c>
      <c r="DV237" s="517" t="s">
        <v>3620</v>
      </c>
      <c r="DW237"/>
      <c r="DY237" s="28">
        <v>5.5</v>
      </c>
      <c r="DZ237" s="56">
        <v>0</v>
      </c>
      <c r="EB237" s="517" t="s">
        <v>1</v>
      </c>
      <c r="EE237" s="28">
        <v>218.99999999999997</v>
      </c>
      <c r="EF237" s="56">
        <v>0</v>
      </c>
      <c r="EH237" s="517" t="s">
        <v>154</v>
      </c>
      <c r="EK237" s="28">
        <v>1062</v>
      </c>
      <c r="EL237" s="56">
        <v>3</v>
      </c>
      <c r="EN237" s="517" t="s">
        <v>639</v>
      </c>
      <c r="EQ237" s="28">
        <v>60</v>
      </c>
      <c r="ER237" s="56">
        <v>0</v>
      </c>
      <c r="ET237" s="517" t="s">
        <v>3622</v>
      </c>
      <c r="EW237" s="28">
        <v>507</v>
      </c>
      <c r="EX237" s="56">
        <v>3</v>
      </c>
      <c r="EZ237" s="517" t="s">
        <v>653</v>
      </c>
      <c r="FC237" s="28">
        <v>0</v>
      </c>
      <c r="FD237" s="56">
        <v>0</v>
      </c>
      <c r="FF237" s="517" t="s">
        <v>638</v>
      </c>
      <c r="FG237" s="588"/>
      <c r="FH237" s="588"/>
      <c r="FI237" s="28">
        <v>130</v>
      </c>
      <c r="FJ237" s="56">
        <v>0</v>
      </c>
      <c r="FK237" s="588"/>
      <c r="FL237" s="517" t="s">
        <v>3629</v>
      </c>
      <c r="FM237" s="588"/>
      <c r="FN237" s="588"/>
      <c r="FO237" s="28">
        <v>494</v>
      </c>
      <c r="FP237" s="56">
        <v>3</v>
      </c>
      <c r="FQ237" s="588"/>
      <c r="FR237" s="517" t="s">
        <v>683</v>
      </c>
      <c r="FS237" s="588"/>
      <c r="FT237" s="588"/>
      <c r="FU237" s="28">
        <v>568</v>
      </c>
      <c r="FV237" s="56">
        <v>3</v>
      </c>
      <c r="FW237" s="588"/>
      <c r="FX237" s="517" t="s">
        <v>25</v>
      </c>
      <c r="FY237" s="588"/>
      <c r="FZ237" s="588"/>
      <c r="GA237" s="28">
        <v>538.29999999999995</v>
      </c>
      <c r="GB237" s="56">
        <v>1</v>
      </c>
      <c r="GC237" s="588"/>
      <c r="GD237" s="517" t="s">
        <v>2714</v>
      </c>
      <c r="GE237" s="588"/>
      <c r="GF237" s="588"/>
      <c r="GG237" s="28">
        <v>152.5</v>
      </c>
      <c r="GH237" s="56">
        <v>3</v>
      </c>
      <c r="GI237" s="588"/>
      <c r="GJ237" s="517" t="s">
        <v>653</v>
      </c>
      <c r="GK237" s="588"/>
      <c r="GL237" s="588"/>
      <c r="GM237" s="28">
        <v>464.2</v>
      </c>
      <c r="GN237" s="56">
        <v>2</v>
      </c>
      <c r="GO237" s="588"/>
      <c r="GP237" s="517" t="s">
        <v>1753</v>
      </c>
      <c r="GQ237" s="588"/>
      <c r="GR237" s="588"/>
      <c r="GS237" s="28">
        <v>425.3</v>
      </c>
      <c r="GT237" s="56">
        <v>2</v>
      </c>
      <c r="GU237" s="588"/>
      <c r="GV237" s="517" t="s">
        <v>639</v>
      </c>
      <c r="GW237" s="588"/>
      <c r="GX237" s="588"/>
      <c r="GY237" s="28">
        <v>331.25</v>
      </c>
      <c r="GZ237" s="56">
        <v>0</v>
      </c>
    </row>
    <row r="238" spans="1:208" ht="16.5">
      <c r="A238" s="479"/>
      <c r="D238" s="28"/>
      <c r="E238" s="56"/>
      <c r="J238" s="28"/>
      <c r="K238" s="56"/>
      <c r="M238" s="479"/>
      <c r="P238" s="28"/>
      <c r="Q238" s="56"/>
      <c r="Y238" s="516" t="s">
        <v>147</v>
      </c>
      <c r="Z238" s="524" t="s">
        <v>4055</v>
      </c>
      <c r="AA238" s="241"/>
      <c r="AB238" s="241"/>
      <c r="AC238" s="241"/>
      <c r="AD238" s="523">
        <f>$AR$428</f>
        <v>41</v>
      </c>
      <c r="AE238" s="577">
        <f>$E$428</f>
        <v>8475.6</v>
      </c>
      <c r="AH238" s="479"/>
      <c r="AK238" s="479"/>
      <c r="AN238" s="479"/>
      <c r="AQ238" s="479"/>
      <c r="AV238" s="517"/>
      <c r="AY238" s="28"/>
      <c r="AZ238" s="56"/>
      <c r="BB238" s="517"/>
      <c r="BE238" s="28"/>
      <c r="BF238" s="56"/>
      <c r="BH238" s="517"/>
      <c r="BK238" s="28"/>
      <c r="BL238" s="56"/>
      <c r="BN238" s="517"/>
      <c r="BQ238" s="28"/>
      <c r="BR238" s="56"/>
      <c r="BT238" s="517"/>
      <c r="BW238" s="28"/>
      <c r="BX238" s="56"/>
      <c r="BZ238" s="517"/>
      <c r="CC238" s="28"/>
      <c r="CD238" s="56"/>
      <c r="CF238" s="517"/>
      <c r="CI238" s="28"/>
      <c r="CJ238" s="56"/>
      <c r="CL238" s="517"/>
      <c r="CO238" s="28"/>
      <c r="CP238" s="56"/>
      <c r="CR238" s="517"/>
      <c r="CU238" s="28"/>
      <c r="CV238" s="56"/>
      <c r="CX238" s="517"/>
      <c r="DA238" s="28"/>
      <c r="DB238" s="56"/>
      <c r="DD238" s="517"/>
      <c r="DG238" s="28"/>
      <c r="DH238" s="56"/>
      <c r="DJ238" s="517"/>
      <c r="DM238" s="28"/>
      <c r="DN238" s="56"/>
      <c r="DP238" s="517"/>
      <c r="DS238" s="28"/>
      <c r="DT238" s="56"/>
      <c r="DV238" s="517"/>
      <c r="DW238"/>
      <c r="DY238" s="28"/>
      <c r="DZ238" s="56"/>
      <c r="EB238" s="517"/>
      <c r="EE238" s="28"/>
      <c r="EF238" s="56"/>
      <c r="EH238" s="517"/>
      <c r="EK238" s="28"/>
      <c r="EL238" s="56"/>
      <c r="EN238" s="517"/>
      <c r="EQ238" s="28"/>
      <c r="ER238" s="56"/>
      <c r="ET238" s="517"/>
      <c r="EW238" s="28"/>
      <c r="EX238" s="56"/>
      <c r="EZ238" s="517"/>
      <c r="FC238" s="28"/>
      <c r="FD238" s="56"/>
      <c r="FF238" s="517"/>
      <c r="FG238" s="588"/>
      <c r="FH238" s="588"/>
      <c r="FI238" s="28"/>
      <c r="FJ238" s="56"/>
      <c r="FK238" s="588"/>
      <c r="FL238" s="517"/>
      <c r="FM238" s="588"/>
      <c r="FN238" s="588"/>
      <c r="FO238" s="28"/>
      <c r="FP238" s="56"/>
      <c r="FQ238" s="588"/>
      <c r="FR238" s="517"/>
      <c r="FS238" s="588"/>
      <c r="FT238" s="588"/>
      <c r="FU238" s="28"/>
      <c r="FV238" s="56"/>
      <c r="FW238" s="588"/>
      <c r="FX238" s="517"/>
      <c r="FY238" s="588"/>
      <c r="FZ238" s="588"/>
      <c r="GA238" s="28"/>
      <c r="GB238" s="56"/>
      <c r="GC238" s="588"/>
      <c r="GD238" s="517"/>
      <c r="GE238" s="588"/>
      <c r="GF238" s="588"/>
      <c r="GG238" s="28"/>
      <c r="GH238" s="56"/>
      <c r="GI238" s="588"/>
      <c r="GJ238" s="517"/>
      <c r="GK238" s="588"/>
      <c r="GL238" s="588"/>
      <c r="GM238" s="28"/>
      <c r="GN238" s="56"/>
      <c r="GO238" s="588"/>
      <c r="GP238" s="517"/>
      <c r="GQ238" s="588"/>
      <c r="GR238" s="588"/>
      <c r="GS238" s="28"/>
      <c r="GT238" s="56"/>
      <c r="GU238" s="588"/>
      <c r="GV238" s="517"/>
      <c r="GW238" s="588"/>
      <c r="GX238" s="588"/>
      <c r="GY238" s="28"/>
      <c r="GZ238" s="56"/>
    </row>
    <row r="239" spans="1:208" ht="16.5">
      <c r="A239" s="479" t="s">
        <v>3627</v>
      </c>
      <c r="D239" s="28">
        <f>'Punten per wedstrijd'!K183</f>
        <v>651.30000000000007</v>
      </c>
      <c r="E239" s="56">
        <v>1</v>
      </c>
      <c r="J239" s="28"/>
      <c r="K239" s="56"/>
      <c r="M239" s="479" t="s">
        <v>2718</v>
      </c>
      <c r="P239" s="28">
        <f>'Punten per wedstrijd'!R115</f>
        <v>58.5</v>
      </c>
      <c r="Q239" s="56">
        <v>3</v>
      </c>
      <c r="Y239" s="516" t="s">
        <v>151</v>
      </c>
      <c r="Z239" s="524" t="s">
        <v>4022</v>
      </c>
      <c r="AA239" s="241"/>
      <c r="AB239" s="241"/>
      <c r="AC239" s="241"/>
      <c r="AD239" s="523">
        <f>$AR$372</f>
        <v>40</v>
      </c>
      <c r="AE239" s="577">
        <f>$E$372</f>
        <v>9610</v>
      </c>
      <c r="AH239" s="479" t="s">
        <v>654</v>
      </c>
      <c r="AK239" s="479" t="s">
        <v>683</v>
      </c>
      <c r="AN239" s="479" t="s">
        <v>653</v>
      </c>
      <c r="AQ239" s="479" t="s">
        <v>143</v>
      </c>
      <c r="AV239" s="517" t="s">
        <v>3623</v>
      </c>
      <c r="AY239" s="28">
        <v>147.6</v>
      </c>
      <c r="AZ239" s="56">
        <v>0</v>
      </c>
      <c r="BB239" s="517" t="s">
        <v>2714</v>
      </c>
      <c r="BE239" s="28">
        <v>159.30000000000001</v>
      </c>
      <c r="BF239" s="56">
        <v>0</v>
      </c>
      <c r="BH239" s="517" t="s">
        <v>654</v>
      </c>
      <c r="BK239" s="28">
        <v>80.8</v>
      </c>
      <c r="BL239" s="56">
        <v>0</v>
      </c>
      <c r="BN239" s="517" t="s">
        <v>683</v>
      </c>
      <c r="BQ239" s="28">
        <v>169.8</v>
      </c>
      <c r="BR239" s="56">
        <v>3</v>
      </c>
      <c r="BT239" s="517" t="s">
        <v>2726</v>
      </c>
      <c r="BW239" s="28">
        <v>816.75</v>
      </c>
      <c r="BX239" s="56">
        <v>3</v>
      </c>
      <c r="BZ239" s="517" t="s">
        <v>2718</v>
      </c>
      <c r="CC239" s="28">
        <v>188.5</v>
      </c>
      <c r="CD239" s="56">
        <v>0</v>
      </c>
      <c r="CF239" s="517" t="s">
        <v>3622</v>
      </c>
      <c r="CI239" s="28">
        <v>1.4</v>
      </c>
      <c r="CJ239" s="56">
        <v>0</v>
      </c>
      <c r="CL239" s="517" t="s">
        <v>1666</v>
      </c>
      <c r="CO239" s="28">
        <v>287</v>
      </c>
      <c r="CP239" s="56">
        <v>3</v>
      </c>
      <c r="CR239" s="517" t="s">
        <v>25</v>
      </c>
      <c r="CU239" s="28">
        <v>139.19999999999999</v>
      </c>
      <c r="CV239" s="56">
        <v>3</v>
      </c>
      <c r="CX239" s="517" t="s">
        <v>639</v>
      </c>
      <c r="DA239" s="28">
        <v>193.5</v>
      </c>
      <c r="DB239" s="56">
        <v>0</v>
      </c>
      <c r="DD239" s="517" t="s">
        <v>638</v>
      </c>
      <c r="DG239" s="28">
        <v>292.89999999999998</v>
      </c>
      <c r="DH239" s="56">
        <v>1</v>
      </c>
      <c r="DJ239" s="517" t="s">
        <v>3628</v>
      </c>
      <c r="DM239" s="28">
        <v>543</v>
      </c>
      <c r="DN239" s="56">
        <v>3</v>
      </c>
      <c r="DP239" s="517" t="s">
        <v>3623</v>
      </c>
      <c r="DS239" s="28">
        <v>0</v>
      </c>
      <c r="DT239" s="56">
        <v>0</v>
      </c>
      <c r="DV239" s="517" t="s">
        <v>2707</v>
      </c>
      <c r="DW239"/>
      <c r="DY239" s="28">
        <v>45.5</v>
      </c>
      <c r="DZ239" s="56">
        <v>3</v>
      </c>
      <c r="EB239" s="517" t="s">
        <v>1656</v>
      </c>
      <c r="EE239" s="28">
        <v>485.2</v>
      </c>
      <c r="EF239" s="56">
        <v>1</v>
      </c>
      <c r="EH239" s="517" t="s">
        <v>2734</v>
      </c>
      <c r="EK239" s="28">
        <v>431.4</v>
      </c>
      <c r="EL239" s="56">
        <v>0</v>
      </c>
      <c r="EN239" s="517" t="s">
        <v>1653</v>
      </c>
      <c r="EQ239" s="28">
        <v>237.2</v>
      </c>
      <c r="ER239" s="56">
        <v>3</v>
      </c>
      <c r="ET239" s="517" t="s">
        <v>653</v>
      </c>
      <c r="EW239" s="28">
        <v>303.3</v>
      </c>
      <c r="EX239" s="56">
        <v>3</v>
      </c>
      <c r="EZ239" s="517" t="s">
        <v>3622</v>
      </c>
      <c r="FC239" s="28">
        <v>329.5</v>
      </c>
      <c r="FD239" s="56">
        <v>0</v>
      </c>
      <c r="FF239" s="517" t="s">
        <v>653</v>
      </c>
      <c r="FG239" s="588"/>
      <c r="FH239" s="588"/>
      <c r="FI239" s="28">
        <v>147.80000000000001</v>
      </c>
      <c r="FJ239" s="56">
        <v>0</v>
      </c>
      <c r="FK239" s="588"/>
      <c r="FL239" s="517" t="s">
        <v>3622</v>
      </c>
      <c r="FM239" s="588"/>
      <c r="FN239" s="588"/>
      <c r="FO239" s="28">
        <v>727.5</v>
      </c>
      <c r="FP239" s="56">
        <v>3</v>
      </c>
      <c r="FQ239" s="588"/>
      <c r="FR239" s="517" t="s">
        <v>653</v>
      </c>
      <c r="FS239" s="588"/>
      <c r="FT239" s="588"/>
      <c r="FU239" s="28">
        <v>588.4</v>
      </c>
      <c r="FV239" s="56">
        <v>2</v>
      </c>
      <c r="FW239" s="588"/>
      <c r="FX239" s="517" t="s">
        <v>3622</v>
      </c>
      <c r="FY239" s="588"/>
      <c r="FZ239" s="588"/>
      <c r="GA239" s="28">
        <v>619.80000000000007</v>
      </c>
      <c r="GB239" s="56">
        <v>3</v>
      </c>
      <c r="GC239" s="588"/>
      <c r="GD239" s="517" t="s">
        <v>154</v>
      </c>
      <c r="GE239" s="588"/>
      <c r="GF239" s="588"/>
      <c r="GG239" s="28">
        <v>79.2</v>
      </c>
      <c r="GH239" s="56">
        <v>0</v>
      </c>
      <c r="GI239" s="588"/>
      <c r="GJ239" s="517" t="s">
        <v>3623</v>
      </c>
      <c r="GK239" s="588"/>
      <c r="GL239" s="588"/>
      <c r="GM239" s="28">
        <v>478.3</v>
      </c>
      <c r="GN239" s="56">
        <v>1</v>
      </c>
      <c r="GO239" s="588"/>
      <c r="GP239" s="517" t="s">
        <v>654</v>
      </c>
      <c r="GQ239" s="588"/>
      <c r="GR239" s="588"/>
      <c r="GS239" s="28">
        <v>483.09999999999997</v>
      </c>
      <c r="GT239" s="56">
        <v>3</v>
      </c>
      <c r="GU239" s="588"/>
      <c r="GV239" s="517" t="s">
        <v>3634</v>
      </c>
      <c r="GW239" s="588"/>
      <c r="GX239" s="588"/>
      <c r="GY239" s="28">
        <v>464</v>
      </c>
      <c r="GZ239" s="56">
        <v>1</v>
      </c>
    </row>
    <row r="240" spans="1:208" ht="16.5">
      <c r="A240" s="479" t="s">
        <v>143</v>
      </c>
      <c r="D240" s="28">
        <f>'Punten per wedstrijd'!K262</f>
        <v>701.60000000000014</v>
      </c>
      <c r="E240" s="56">
        <v>2</v>
      </c>
      <c r="J240" s="28"/>
      <c r="K240" s="56"/>
      <c r="M240" s="479" t="s">
        <v>3621</v>
      </c>
      <c r="P240" s="28">
        <f>'Punten per wedstrijd'!R13</f>
        <v>1.1000000000000001</v>
      </c>
      <c r="Q240" s="56">
        <v>0</v>
      </c>
      <c r="Y240" s="516" t="s">
        <v>157</v>
      </c>
      <c r="Z240" s="524" t="s">
        <v>3017</v>
      </c>
      <c r="AA240" s="241"/>
      <c r="AB240" s="241"/>
      <c r="AC240" s="241"/>
      <c r="AD240" s="523">
        <f>$AR$427</f>
        <v>39</v>
      </c>
      <c r="AE240" s="577">
        <f>$E$427</f>
        <v>10092.699999999999</v>
      </c>
      <c r="AH240" s="479" t="s">
        <v>1753</v>
      </c>
      <c r="AK240" s="479" t="s">
        <v>154</v>
      </c>
      <c r="AN240" s="479" t="s">
        <v>2721</v>
      </c>
      <c r="AQ240" s="479" t="s">
        <v>3630</v>
      </c>
      <c r="AV240" s="517" t="s">
        <v>1753</v>
      </c>
      <c r="AY240" s="28">
        <v>299.30000000000007</v>
      </c>
      <c r="AZ240" s="56">
        <v>3</v>
      </c>
      <c r="BB240" s="517" t="s">
        <v>3622</v>
      </c>
      <c r="BE240" s="28">
        <v>201.1</v>
      </c>
      <c r="BF240" s="56">
        <v>3</v>
      </c>
      <c r="BH240" s="517" t="s">
        <v>2718</v>
      </c>
      <c r="BK240" s="28">
        <v>110.60000000000001</v>
      </c>
      <c r="BL240" s="56">
        <v>3</v>
      </c>
      <c r="BN240" s="517" t="s">
        <v>638</v>
      </c>
      <c r="BQ240" s="28">
        <v>50.400000000000006</v>
      </c>
      <c r="BR240" s="56">
        <v>0</v>
      </c>
      <c r="BT240" s="517" t="s">
        <v>683</v>
      </c>
      <c r="BW240" s="28">
        <v>579.49999999999989</v>
      </c>
      <c r="BX240" s="56">
        <v>0</v>
      </c>
      <c r="BZ240" s="517" t="s">
        <v>2719</v>
      </c>
      <c r="CC240" s="28">
        <v>300.49999999999994</v>
      </c>
      <c r="CD240" s="56">
        <v>3</v>
      </c>
      <c r="CF240" s="517" t="s">
        <v>143</v>
      </c>
      <c r="CI240" s="28">
        <v>29.7</v>
      </c>
      <c r="CJ240" s="56">
        <v>3</v>
      </c>
      <c r="CL240" s="517" t="s">
        <v>3622</v>
      </c>
      <c r="CO240" s="28">
        <v>147</v>
      </c>
      <c r="CP240" s="56">
        <v>0</v>
      </c>
      <c r="CR240" s="517" t="s">
        <v>3628</v>
      </c>
      <c r="CU240" s="28">
        <v>94.2</v>
      </c>
      <c r="CV240" s="56">
        <v>0</v>
      </c>
      <c r="CX240" s="517" t="s">
        <v>3620</v>
      </c>
      <c r="DA240" s="28">
        <v>546.5</v>
      </c>
      <c r="DB240" s="56">
        <v>3</v>
      </c>
      <c r="DD240" s="517" t="s">
        <v>1666</v>
      </c>
      <c r="DG240" s="28">
        <v>333.40000000000003</v>
      </c>
      <c r="DH240" s="56">
        <v>2</v>
      </c>
      <c r="DJ240" s="517" t="s">
        <v>3620</v>
      </c>
      <c r="DM240" s="28">
        <v>400.6</v>
      </c>
      <c r="DN240" s="56">
        <v>0</v>
      </c>
      <c r="DP240" s="517" t="s">
        <v>639</v>
      </c>
      <c r="DS240" s="28">
        <v>46.5</v>
      </c>
      <c r="DT240" s="56">
        <v>3</v>
      </c>
      <c r="DV240" s="517" t="s">
        <v>3623</v>
      </c>
      <c r="DW240"/>
      <c r="DY240" s="28">
        <v>0</v>
      </c>
      <c r="DZ240" s="56">
        <v>0</v>
      </c>
      <c r="EB240" s="517" t="s">
        <v>1666</v>
      </c>
      <c r="EE240" s="28">
        <v>538</v>
      </c>
      <c r="EF240" s="56">
        <v>2</v>
      </c>
      <c r="EH240" s="517" t="s">
        <v>2719</v>
      </c>
      <c r="EK240" s="28">
        <v>1011</v>
      </c>
      <c r="EL240" s="56">
        <v>3</v>
      </c>
      <c r="EN240" s="517" t="s">
        <v>2718</v>
      </c>
      <c r="EQ240" s="28">
        <v>169</v>
      </c>
      <c r="ER240" s="56">
        <v>0</v>
      </c>
      <c r="ET240" s="517" t="s">
        <v>154</v>
      </c>
      <c r="EW240" s="28">
        <v>147</v>
      </c>
      <c r="EX240" s="56">
        <v>0</v>
      </c>
      <c r="EZ240" s="517" t="s">
        <v>3630</v>
      </c>
      <c r="FC240" s="28">
        <v>531.5</v>
      </c>
      <c r="FD240" s="56">
        <v>3</v>
      </c>
      <c r="FF240" s="517" t="s">
        <v>3620</v>
      </c>
      <c r="FG240" s="588"/>
      <c r="FH240" s="588"/>
      <c r="FI240" s="28">
        <v>549.5</v>
      </c>
      <c r="FJ240" s="56">
        <v>3</v>
      </c>
      <c r="FK240" s="588"/>
      <c r="FL240" s="517" t="s">
        <v>653</v>
      </c>
      <c r="FM240" s="588"/>
      <c r="FN240" s="588"/>
      <c r="FO240" s="28">
        <v>444.1</v>
      </c>
      <c r="FP240" s="56">
        <v>0</v>
      </c>
      <c r="FQ240" s="588"/>
      <c r="FR240" s="517" t="s">
        <v>2719</v>
      </c>
      <c r="FS240" s="588"/>
      <c r="FT240" s="588"/>
      <c r="FU240" s="28">
        <v>536.9</v>
      </c>
      <c r="FV240" s="56">
        <v>1</v>
      </c>
      <c r="FW240" s="588"/>
      <c r="FX240" s="517" t="s">
        <v>154</v>
      </c>
      <c r="FY240" s="588"/>
      <c r="FZ240" s="588"/>
      <c r="GA240" s="28">
        <v>379.6</v>
      </c>
      <c r="GB240" s="56">
        <v>0</v>
      </c>
      <c r="GC240" s="588"/>
      <c r="GD240" s="517" t="s">
        <v>2719</v>
      </c>
      <c r="GE240" s="588"/>
      <c r="GF240" s="588"/>
      <c r="GG240" s="28">
        <v>167.1</v>
      </c>
      <c r="GH240" s="56">
        <v>3</v>
      </c>
      <c r="GI240" s="588"/>
      <c r="GJ240" s="517" t="s">
        <v>154</v>
      </c>
      <c r="GK240" s="588"/>
      <c r="GL240" s="588"/>
      <c r="GM240" s="28">
        <v>567.4</v>
      </c>
      <c r="GN240" s="56">
        <v>2</v>
      </c>
      <c r="GO240" s="588"/>
      <c r="GP240" s="517" t="s">
        <v>3623</v>
      </c>
      <c r="GQ240" s="588"/>
      <c r="GR240" s="588"/>
      <c r="GS240" s="28">
        <v>374.5</v>
      </c>
      <c r="GT240" s="56">
        <v>0</v>
      </c>
      <c r="GU240" s="588"/>
      <c r="GV240" s="517" t="s">
        <v>25</v>
      </c>
      <c r="GW240" s="588"/>
      <c r="GX240" s="588"/>
      <c r="GY240" s="28">
        <v>545.70000000000005</v>
      </c>
      <c r="GZ240" s="56">
        <v>2</v>
      </c>
    </row>
    <row r="241" spans="1:208" ht="16.5">
      <c r="A241" s="479"/>
      <c r="M241" s="479"/>
      <c r="Y241" s="516" t="s">
        <v>159</v>
      </c>
      <c r="Z241" s="524" t="s">
        <v>4003</v>
      </c>
      <c r="AA241" s="241"/>
      <c r="AB241" s="241"/>
      <c r="AC241" s="241"/>
      <c r="AD241" s="523">
        <f>$AR$341</f>
        <v>39</v>
      </c>
      <c r="AE241" s="577">
        <f>$E$341</f>
        <v>8808.7000000000007</v>
      </c>
      <c r="AH241" s="479"/>
      <c r="AK241" s="479"/>
      <c r="AN241" s="479"/>
      <c r="AQ241" s="479"/>
      <c r="AV241" s="517"/>
      <c r="AY241" s="28"/>
      <c r="AZ241" s="56"/>
      <c r="BB241" s="517"/>
      <c r="BE241" s="244"/>
      <c r="BF241" s="505"/>
      <c r="DJ241" s="517"/>
      <c r="DM241" s="28"/>
      <c r="DN241" s="56"/>
      <c r="DW241"/>
      <c r="FF241" s="588"/>
      <c r="FG241" s="588"/>
      <c r="FH241" s="588"/>
      <c r="FI241" s="588"/>
      <c r="FJ241" s="588"/>
      <c r="FK241" s="588"/>
      <c r="FL241" s="588"/>
      <c r="FM241" s="588"/>
      <c r="FN241" s="588"/>
      <c r="FO241" s="588"/>
      <c r="FP241" s="588"/>
      <c r="FQ241" s="588"/>
      <c r="FR241" s="588"/>
      <c r="FS241" s="588"/>
      <c r="FT241" s="588"/>
      <c r="FU241" s="588"/>
      <c r="FV241" s="588"/>
      <c r="FW241" s="588"/>
      <c r="FX241" s="588"/>
      <c r="FY241" s="588"/>
      <c r="FZ241" s="588"/>
      <c r="GA241" s="588"/>
      <c r="GB241" s="588"/>
      <c r="GC241" s="588"/>
      <c r="GD241" s="588"/>
      <c r="GE241" s="588"/>
      <c r="GF241" s="588"/>
      <c r="GG241" s="588"/>
      <c r="GH241" s="588"/>
      <c r="GI241" s="588"/>
      <c r="GJ241" s="588"/>
      <c r="GK241" s="588"/>
      <c r="GL241" s="588"/>
      <c r="GM241" s="588"/>
      <c r="GN241" s="588"/>
      <c r="GO241" s="588"/>
      <c r="GP241" s="588"/>
      <c r="GQ241" s="588"/>
      <c r="GR241" s="588"/>
      <c r="GS241" s="588"/>
      <c r="GT241" s="588"/>
      <c r="GU241" s="588"/>
      <c r="GV241" s="588"/>
      <c r="GW241" s="588"/>
      <c r="GX241" s="588"/>
      <c r="GY241" s="588"/>
      <c r="GZ241" s="588"/>
    </row>
    <row r="242" spans="1:208" ht="16.5">
      <c r="Y242" s="516" t="s">
        <v>160</v>
      </c>
      <c r="Z242" s="524" t="s">
        <v>4030</v>
      </c>
      <c r="AA242" s="241"/>
      <c r="AB242" s="241"/>
      <c r="AC242" s="241"/>
      <c r="AD242" s="523">
        <f>$AR$391</f>
        <v>38</v>
      </c>
      <c r="AE242" s="577">
        <f>$E$391</f>
        <v>9469.6</v>
      </c>
      <c r="AH242" s="479" t="s">
        <v>3628</v>
      </c>
      <c r="AK242" s="479" t="s">
        <v>1753</v>
      </c>
      <c r="AN242" s="479" t="s">
        <v>2719</v>
      </c>
      <c r="AQ242" s="479" t="s">
        <v>639</v>
      </c>
      <c r="AV242" s="517" t="s">
        <v>654</v>
      </c>
      <c r="AY242" s="28">
        <v>655.5</v>
      </c>
      <c r="AZ242" s="56">
        <v>3</v>
      </c>
      <c r="BB242" s="517" t="s">
        <v>653</v>
      </c>
      <c r="BE242" s="28">
        <v>347</v>
      </c>
      <c r="BF242" s="56">
        <v>3</v>
      </c>
      <c r="BH242" s="517" t="s">
        <v>2707</v>
      </c>
      <c r="BK242" s="28">
        <v>100.2</v>
      </c>
      <c r="BL242" s="56">
        <v>0</v>
      </c>
      <c r="BN242" s="517" t="s">
        <v>669</v>
      </c>
      <c r="BQ242" s="28">
        <v>83.800000000000011</v>
      </c>
      <c r="BR242" s="56">
        <v>3</v>
      </c>
      <c r="BT242" s="517" t="s">
        <v>3623</v>
      </c>
      <c r="BW242" s="28">
        <v>348.70000000000005</v>
      </c>
      <c r="BX242" s="56">
        <v>0</v>
      </c>
      <c r="BZ242" s="517" t="s">
        <v>3621</v>
      </c>
      <c r="CC242" s="28">
        <v>218.49999999999997</v>
      </c>
      <c r="CD242" s="56">
        <v>3</v>
      </c>
      <c r="CF242" s="517" t="s">
        <v>25</v>
      </c>
      <c r="CI242" s="28">
        <v>30</v>
      </c>
      <c r="CJ242" s="56">
        <v>0</v>
      </c>
      <c r="CL242" s="517" t="s">
        <v>143</v>
      </c>
      <c r="CO242" s="28">
        <v>222.1</v>
      </c>
      <c r="CP242" s="56">
        <v>1</v>
      </c>
      <c r="CR242" s="517" t="s">
        <v>3622</v>
      </c>
      <c r="CU242" s="28">
        <v>113.9</v>
      </c>
      <c r="CV242" s="56">
        <v>0</v>
      </c>
      <c r="CX242" s="517" t="s">
        <v>3629</v>
      </c>
      <c r="DA242" s="28">
        <v>247.4</v>
      </c>
      <c r="DB242" s="56">
        <v>0</v>
      </c>
      <c r="DD242" s="517" t="s">
        <v>25</v>
      </c>
      <c r="DG242" s="28">
        <v>339.4</v>
      </c>
      <c r="DH242" s="56">
        <v>3</v>
      </c>
      <c r="DJ242" s="517" t="s">
        <v>3627</v>
      </c>
      <c r="DM242" s="28">
        <v>889.6</v>
      </c>
      <c r="DN242" s="56">
        <v>2</v>
      </c>
      <c r="DP242" s="517" t="s">
        <v>25</v>
      </c>
      <c r="DS242" s="28">
        <v>45</v>
      </c>
      <c r="DT242" s="56">
        <v>3</v>
      </c>
      <c r="DV242" s="517" t="s">
        <v>2718</v>
      </c>
      <c r="DW242"/>
      <c r="DY242" s="28">
        <v>0</v>
      </c>
      <c r="DZ242" s="56">
        <v>0</v>
      </c>
      <c r="EB242" s="517" t="s">
        <v>654</v>
      </c>
      <c r="EE242" s="28">
        <v>375.1</v>
      </c>
      <c r="EF242" s="56">
        <v>0</v>
      </c>
      <c r="EH242" s="517" t="s">
        <v>3685</v>
      </c>
      <c r="EK242" s="28">
        <v>254.09999999999997</v>
      </c>
      <c r="EL242" s="56">
        <v>0</v>
      </c>
      <c r="EN242" s="517" t="s">
        <v>2721</v>
      </c>
      <c r="EQ242" s="28">
        <v>45.5</v>
      </c>
      <c r="ER242" s="56">
        <v>0</v>
      </c>
      <c r="ET242" s="517" t="s">
        <v>3630</v>
      </c>
      <c r="EW242" s="28">
        <v>462.5</v>
      </c>
      <c r="EX242" s="56">
        <v>1</v>
      </c>
      <c r="EZ242" s="517" t="s">
        <v>2719</v>
      </c>
      <c r="FC242" s="28">
        <v>226.4</v>
      </c>
      <c r="FD242" s="56">
        <v>2</v>
      </c>
      <c r="FF242" s="517" t="s">
        <v>143</v>
      </c>
      <c r="FG242" s="588"/>
      <c r="FH242" s="588"/>
      <c r="FI242" s="28">
        <v>282</v>
      </c>
      <c r="FJ242" s="56">
        <v>3</v>
      </c>
      <c r="FK242" s="588"/>
      <c r="FL242" s="517" t="s">
        <v>1753</v>
      </c>
      <c r="FM242" s="588"/>
      <c r="FN242" s="588"/>
      <c r="FO242" s="28">
        <v>398</v>
      </c>
      <c r="FP242" s="56">
        <v>1</v>
      </c>
      <c r="FQ242" s="588"/>
      <c r="FR242" s="517" t="s">
        <v>1</v>
      </c>
      <c r="FS242" s="588"/>
      <c r="FT242" s="588"/>
      <c r="FU242" s="28">
        <v>256.3</v>
      </c>
      <c r="FV242" s="56">
        <v>0</v>
      </c>
      <c r="FW242" s="588"/>
      <c r="FX242" s="517" t="s">
        <v>3620</v>
      </c>
      <c r="FY242" s="588"/>
      <c r="FZ242" s="588"/>
      <c r="GA242" s="28">
        <v>594.79999999999995</v>
      </c>
      <c r="GB242" s="56">
        <v>3</v>
      </c>
      <c r="GC242" s="588"/>
      <c r="GD242" s="517" t="s">
        <v>653</v>
      </c>
      <c r="GE242" s="588"/>
      <c r="GF242" s="588"/>
      <c r="GG242" s="28">
        <v>127.5</v>
      </c>
      <c r="GH242" s="56">
        <v>1</v>
      </c>
      <c r="GI242" s="588"/>
      <c r="GJ242" s="517" t="s">
        <v>1656</v>
      </c>
      <c r="GK242" s="588"/>
      <c r="GL242" s="588"/>
      <c r="GM242" s="28">
        <v>447.55</v>
      </c>
      <c r="GN242" s="56">
        <v>1</v>
      </c>
      <c r="GO242" s="588"/>
      <c r="GP242" s="517" t="s">
        <v>25</v>
      </c>
      <c r="GQ242" s="588"/>
      <c r="GR242" s="588"/>
      <c r="GS242" s="28">
        <v>361.7000000000001</v>
      </c>
      <c r="GT242" s="56">
        <v>1</v>
      </c>
      <c r="GU242" s="588"/>
      <c r="GV242" s="517" t="s">
        <v>2718</v>
      </c>
      <c r="GW242" s="588"/>
      <c r="GX242" s="588"/>
      <c r="GY242" s="28">
        <v>228</v>
      </c>
      <c r="GZ242" s="56">
        <v>0</v>
      </c>
    </row>
    <row r="243" spans="1:208" ht="16.5">
      <c r="Y243" s="516" t="s">
        <v>161</v>
      </c>
      <c r="Z243" s="574" t="s">
        <v>4000</v>
      </c>
      <c r="AA243" s="241"/>
      <c r="AB243" s="241"/>
      <c r="AC243" s="241"/>
      <c r="AD243" s="523">
        <f>$AR$340</f>
        <v>36</v>
      </c>
      <c r="AE243" s="577">
        <f>$E$340</f>
        <v>8335.2499999999982</v>
      </c>
      <c r="AH243" s="479" t="s">
        <v>1</v>
      </c>
      <c r="AK243" s="479" t="s">
        <v>3620</v>
      </c>
      <c r="AN243" s="479" t="s">
        <v>3634</v>
      </c>
      <c r="AQ243" s="479" t="s">
        <v>2734</v>
      </c>
      <c r="AV243" s="517" t="s">
        <v>669</v>
      </c>
      <c r="AY243" s="28">
        <v>370.2</v>
      </c>
      <c r="AZ243" s="56">
        <v>0</v>
      </c>
      <c r="BB243" s="517" t="s">
        <v>143</v>
      </c>
      <c r="BE243" s="28">
        <v>231.1</v>
      </c>
      <c r="BF243" s="56">
        <v>0</v>
      </c>
      <c r="BH243" s="517" t="s">
        <v>3621</v>
      </c>
      <c r="BK243" s="28">
        <v>158.6</v>
      </c>
      <c r="BL243" s="56">
        <v>3</v>
      </c>
      <c r="BN243" s="517" t="s">
        <v>2719</v>
      </c>
      <c r="BQ243" s="28">
        <v>39</v>
      </c>
      <c r="BR243" s="56">
        <v>0</v>
      </c>
      <c r="BT243" s="517" t="s">
        <v>669</v>
      </c>
      <c r="BW243" s="28">
        <v>729.65000000000009</v>
      </c>
      <c r="BX243" s="56">
        <v>3</v>
      </c>
      <c r="BZ243" s="517" t="s">
        <v>2734</v>
      </c>
      <c r="CC243" s="28">
        <v>126.39999999999998</v>
      </c>
      <c r="CD243" s="56">
        <v>0</v>
      </c>
      <c r="CF243" s="517" t="s">
        <v>639</v>
      </c>
      <c r="CI243" s="28">
        <v>108.7</v>
      </c>
      <c r="CJ243" s="56">
        <v>3</v>
      </c>
      <c r="CL243" s="517" t="s">
        <v>2719</v>
      </c>
      <c r="CO243" s="28">
        <v>275</v>
      </c>
      <c r="CP243" s="56">
        <v>2</v>
      </c>
      <c r="CR243" s="517" t="s">
        <v>2723</v>
      </c>
      <c r="CU243" s="28">
        <v>160.9</v>
      </c>
      <c r="CV243" s="56">
        <v>3</v>
      </c>
      <c r="CX243" s="517" t="s">
        <v>3685</v>
      </c>
      <c r="DA243" s="28">
        <v>398.40000000000003</v>
      </c>
      <c r="DB243" s="56">
        <v>3</v>
      </c>
      <c r="DD243" s="517" t="s">
        <v>2734</v>
      </c>
      <c r="DG243" s="28">
        <v>149.6</v>
      </c>
      <c r="DH243" s="56">
        <v>0</v>
      </c>
      <c r="DJ243" s="517" t="s">
        <v>654</v>
      </c>
      <c r="DM243" s="28">
        <v>841.5</v>
      </c>
      <c r="DN243" s="56">
        <v>1</v>
      </c>
      <c r="DP243" s="517" t="s">
        <v>3621</v>
      </c>
      <c r="DS243" s="28">
        <v>0</v>
      </c>
      <c r="DT243" s="56">
        <v>0</v>
      </c>
      <c r="DV243" s="517" t="s">
        <v>2714</v>
      </c>
      <c r="DW243"/>
      <c r="DY243" s="28">
        <v>16.5</v>
      </c>
      <c r="DZ243" s="56">
        <v>3</v>
      </c>
      <c r="EB243" s="517" t="s">
        <v>3621</v>
      </c>
      <c r="EE243" s="28">
        <v>488.4</v>
      </c>
      <c r="EF243" s="56">
        <v>3</v>
      </c>
      <c r="EH243" s="517" t="s">
        <v>3622</v>
      </c>
      <c r="EK243" s="28">
        <v>380.2</v>
      </c>
      <c r="EL243" s="56">
        <v>3</v>
      </c>
      <c r="EN243" s="517" t="s">
        <v>3638</v>
      </c>
      <c r="EQ243" s="28">
        <v>153.30000000000001</v>
      </c>
      <c r="ER243" s="56">
        <v>3</v>
      </c>
      <c r="ET243" s="517" t="s">
        <v>3620</v>
      </c>
      <c r="EW243" s="28">
        <v>562.1</v>
      </c>
      <c r="EX243" s="56">
        <v>2</v>
      </c>
      <c r="EZ243" s="517" t="s">
        <v>3626</v>
      </c>
      <c r="FC243" s="28">
        <v>183.3</v>
      </c>
      <c r="FD243" s="56">
        <v>1</v>
      </c>
      <c r="FF243" s="517" t="s">
        <v>3638</v>
      </c>
      <c r="FG243" s="588"/>
      <c r="FH243" s="588"/>
      <c r="FI243" s="28">
        <v>183</v>
      </c>
      <c r="FJ243" s="56">
        <v>0</v>
      </c>
      <c r="FK243" s="588"/>
      <c r="FL243" s="517" t="s">
        <v>2734</v>
      </c>
      <c r="FM243" s="588"/>
      <c r="FN243" s="588"/>
      <c r="FO243" s="28">
        <v>453.5</v>
      </c>
      <c r="FP243" s="56">
        <v>2</v>
      </c>
      <c r="FQ243" s="588"/>
      <c r="FR243" s="517" t="s">
        <v>2718</v>
      </c>
      <c r="FS243" s="588"/>
      <c r="FT243" s="588"/>
      <c r="FU243" s="28">
        <v>473.7</v>
      </c>
      <c r="FV243" s="56">
        <v>3</v>
      </c>
      <c r="FW243" s="588"/>
      <c r="FX243" s="517" t="s">
        <v>654</v>
      </c>
      <c r="FY243" s="588"/>
      <c r="FZ243" s="588"/>
      <c r="GA243" s="28">
        <v>431.79999999999995</v>
      </c>
      <c r="GB243" s="56">
        <v>0</v>
      </c>
      <c r="GC243" s="588"/>
      <c r="GD243" s="517" t="s">
        <v>638</v>
      </c>
      <c r="GE243" s="588"/>
      <c r="GF243" s="588"/>
      <c r="GG243" s="28">
        <v>137.5</v>
      </c>
      <c r="GH243" s="56">
        <v>2</v>
      </c>
      <c r="GI243" s="588"/>
      <c r="GJ243" s="517" t="s">
        <v>3626</v>
      </c>
      <c r="GK243" s="588"/>
      <c r="GL243" s="588"/>
      <c r="GM243" s="28">
        <v>482.8</v>
      </c>
      <c r="GN243" s="56">
        <v>2</v>
      </c>
      <c r="GO243" s="588"/>
      <c r="GP243" s="517" t="s">
        <v>2726</v>
      </c>
      <c r="GQ243" s="588"/>
      <c r="GR243" s="588"/>
      <c r="GS243" s="28">
        <v>447.80000000000007</v>
      </c>
      <c r="GT243" s="56">
        <v>2</v>
      </c>
      <c r="GU243" s="588"/>
      <c r="GV243" s="517" t="s">
        <v>2734</v>
      </c>
      <c r="GW243" s="588"/>
      <c r="GX243" s="588"/>
      <c r="GY243" s="28">
        <v>399.7</v>
      </c>
      <c r="GZ243" s="56">
        <v>3</v>
      </c>
    </row>
    <row r="244" spans="1:208" ht="16.5">
      <c r="Y244" s="516" t="s">
        <v>163</v>
      </c>
      <c r="Z244" s="574" t="s">
        <v>3992</v>
      </c>
      <c r="AA244" s="241"/>
      <c r="AB244" s="241"/>
      <c r="AC244" s="241"/>
      <c r="AD244" s="523">
        <f>$AR$332</f>
        <v>33</v>
      </c>
      <c r="AE244" s="577">
        <f>$E$332</f>
        <v>7653.4999999999991</v>
      </c>
      <c r="AH244" s="479"/>
      <c r="AK244" s="479"/>
      <c r="AN244" s="479"/>
      <c r="AQ244" s="479"/>
      <c r="AV244" s="517"/>
      <c r="AY244" s="28"/>
      <c r="AZ244" s="56"/>
      <c r="BB244" s="517"/>
      <c r="BE244" s="28"/>
      <c r="BF244" s="56"/>
      <c r="BH244" s="517"/>
      <c r="BK244" s="28"/>
      <c r="BL244" s="56"/>
      <c r="BN244" s="517"/>
      <c r="BQ244" s="28"/>
      <c r="BR244" s="56"/>
      <c r="BT244" s="517"/>
      <c r="BW244" s="28"/>
      <c r="BX244" s="56"/>
      <c r="BZ244" s="517"/>
      <c r="CC244" s="28"/>
      <c r="CD244" s="56"/>
      <c r="CF244" s="517"/>
      <c r="CI244" s="28"/>
      <c r="CJ244" s="56"/>
      <c r="CL244" s="517"/>
      <c r="CO244" s="28"/>
      <c r="CP244" s="56"/>
      <c r="CR244" s="517"/>
      <c r="CU244" s="28"/>
      <c r="CV244" s="56"/>
      <c r="CX244" s="517"/>
      <c r="DA244" s="28"/>
      <c r="DB244" s="56"/>
      <c r="DD244" s="517"/>
      <c r="DG244" s="28"/>
      <c r="DH244" s="56"/>
      <c r="DJ244" s="517"/>
      <c r="DM244" s="28"/>
      <c r="DN244" s="56"/>
      <c r="DP244" s="517"/>
      <c r="DS244" s="28"/>
      <c r="DT244" s="56"/>
      <c r="DV244" s="517"/>
      <c r="DW244"/>
      <c r="DY244" s="28"/>
      <c r="DZ244" s="56"/>
      <c r="EB244" s="517"/>
      <c r="EE244" s="28"/>
      <c r="EF244" s="56"/>
      <c r="EH244" s="517"/>
      <c r="EK244" s="28"/>
      <c r="EL244" s="56"/>
      <c r="EN244" s="517"/>
      <c r="EQ244" s="28"/>
      <c r="ER244" s="56"/>
      <c r="ET244" s="517"/>
      <c r="EW244" s="28"/>
      <c r="EX244" s="56"/>
      <c r="EZ244" s="517"/>
      <c r="FC244" s="28"/>
      <c r="FD244" s="56"/>
      <c r="FF244" s="517"/>
      <c r="FG244" s="588"/>
      <c r="FH244" s="588"/>
      <c r="FI244" s="28"/>
      <c r="FJ244" s="56"/>
      <c r="FK244" s="588"/>
      <c r="FL244" s="517"/>
      <c r="FM244" s="588"/>
      <c r="FN244" s="588"/>
      <c r="FO244" s="28"/>
      <c r="FP244" s="56"/>
      <c r="FQ244" s="588"/>
      <c r="FR244" s="517"/>
      <c r="FS244" s="588"/>
      <c r="FT244" s="588"/>
      <c r="FU244" s="28"/>
      <c r="FV244" s="56"/>
      <c r="FW244" s="588"/>
      <c r="FX244" s="517"/>
      <c r="FY244" s="588"/>
      <c r="FZ244" s="588"/>
      <c r="GA244" s="28"/>
      <c r="GB244" s="56"/>
      <c r="GC244" s="588"/>
      <c r="GD244" s="517"/>
      <c r="GE244" s="588"/>
      <c r="GF244" s="588"/>
      <c r="GG244" s="28"/>
      <c r="GH244" s="56"/>
      <c r="GI244" s="588"/>
      <c r="GJ244" s="517"/>
      <c r="GK244" s="588"/>
      <c r="GL244" s="588"/>
      <c r="GM244" s="28"/>
      <c r="GN244" s="56"/>
      <c r="GO244" s="588"/>
      <c r="GP244" s="517"/>
      <c r="GQ244" s="588"/>
      <c r="GR244" s="588"/>
      <c r="GS244" s="28"/>
      <c r="GT244" s="56"/>
      <c r="GU244" s="588"/>
      <c r="GV244" s="517"/>
      <c r="GW244" s="588"/>
      <c r="GX244" s="588"/>
      <c r="GY244" s="28"/>
      <c r="GZ244" s="56"/>
    </row>
    <row r="245" spans="1:208" ht="16.5">
      <c r="Y245" s="516" t="s">
        <v>274</v>
      </c>
      <c r="Z245" s="574" t="s">
        <v>4070</v>
      </c>
      <c r="AA245" s="241"/>
      <c r="AB245" s="241"/>
      <c r="AC245" s="241"/>
      <c r="AD245" s="523">
        <f>$AR$445</f>
        <v>31</v>
      </c>
      <c r="AE245" s="577">
        <f>$E$445</f>
        <v>8948.1</v>
      </c>
      <c r="AH245" s="479" t="s">
        <v>3629</v>
      </c>
      <c r="AK245" s="479" t="s">
        <v>2714</v>
      </c>
      <c r="AN245" s="479" t="s">
        <v>3627</v>
      </c>
      <c r="AQ245" s="479" t="s">
        <v>2726</v>
      </c>
      <c r="AV245" s="517" t="s">
        <v>639</v>
      </c>
      <c r="AY245" s="28">
        <v>209.3</v>
      </c>
      <c r="AZ245" s="56">
        <v>2</v>
      </c>
      <c r="BB245" s="517" t="s">
        <v>3638</v>
      </c>
      <c r="BE245" s="28">
        <v>333.4</v>
      </c>
      <c r="BF245" s="56">
        <v>3</v>
      </c>
      <c r="BH245" s="517" t="s">
        <v>3623</v>
      </c>
      <c r="BK245" s="28">
        <v>74.900000000000006</v>
      </c>
      <c r="BL245" s="56">
        <v>0</v>
      </c>
      <c r="BN245" s="517" t="s">
        <v>3629</v>
      </c>
      <c r="BQ245" s="28">
        <v>43.8</v>
      </c>
      <c r="BR245" s="56">
        <v>0</v>
      </c>
      <c r="BT245" s="517" t="s">
        <v>3620</v>
      </c>
      <c r="BW245" s="28">
        <v>437.65000000000003</v>
      </c>
      <c r="BX245" s="56">
        <v>0</v>
      </c>
      <c r="BZ245" s="517" t="s">
        <v>669</v>
      </c>
      <c r="CC245" s="28">
        <v>156.1</v>
      </c>
      <c r="CD245" s="56">
        <v>1</v>
      </c>
      <c r="CF245" s="517" t="s">
        <v>154</v>
      </c>
      <c r="CI245" s="28">
        <v>73.8</v>
      </c>
      <c r="CJ245" s="56">
        <v>0</v>
      </c>
      <c r="CL245" s="517" t="s">
        <v>2714</v>
      </c>
      <c r="CO245" s="28">
        <v>45</v>
      </c>
      <c r="CP245" s="56">
        <v>0</v>
      </c>
      <c r="CR245" s="517" t="s">
        <v>1653</v>
      </c>
      <c r="CU245" s="28">
        <v>61.5</v>
      </c>
      <c r="CV245" s="56">
        <v>0</v>
      </c>
      <c r="CX245" s="517" t="s">
        <v>2721</v>
      </c>
      <c r="DA245" s="28">
        <v>198.00000000000003</v>
      </c>
      <c r="DB245" s="56">
        <v>0</v>
      </c>
      <c r="DD245" s="517" t="s">
        <v>1656</v>
      </c>
      <c r="DG245" s="28">
        <v>392</v>
      </c>
      <c r="DH245" s="56">
        <v>0</v>
      </c>
      <c r="DJ245" s="517" t="s">
        <v>2723</v>
      </c>
      <c r="DM245" s="28">
        <v>1202.2999999999997</v>
      </c>
      <c r="DN245" s="56">
        <v>3</v>
      </c>
      <c r="DP245" s="517" t="s">
        <v>154</v>
      </c>
      <c r="DS245" s="28">
        <v>0</v>
      </c>
      <c r="DT245" s="56">
        <v>0</v>
      </c>
      <c r="DV245" s="517" t="s">
        <v>2723</v>
      </c>
      <c r="DW245"/>
      <c r="DY245" s="28">
        <v>0</v>
      </c>
      <c r="DZ245" s="56">
        <v>0</v>
      </c>
      <c r="EB245" s="517" t="s">
        <v>2726</v>
      </c>
      <c r="EE245" s="28">
        <v>341.75</v>
      </c>
      <c r="EF245" s="56">
        <v>3</v>
      </c>
      <c r="EH245" s="517" t="s">
        <v>3638</v>
      </c>
      <c r="EK245" s="28">
        <v>578.69999999999993</v>
      </c>
      <c r="EL245" s="56">
        <v>3</v>
      </c>
      <c r="EN245" s="517" t="s">
        <v>3623</v>
      </c>
      <c r="EQ245" s="28">
        <v>21</v>
      </c>
      <c r="ER245" s="56">
        <v>0</v>
      </c>
      <c r="ET245" s="517" t="s">
        <v>639</v>
      </c>
      <c r="EW245" s="28">
        <v>321</v>
      </c>
      <c r="EX245" s="56">
        <v>1</v>
      </c>
      <c r="EZ245" s="517" t="s">
        <v>154</v>
      </c>
      <c r="FC245" s="28">
        <v>114.7</v>
      </c>
      <c r="FD245" s="56">
        <v>0</v>
      </c>
      <c r="FF245" s="517" t="s">
        <v>1</v>
      </c>
      <c r="FG245" s="588"/>
      <c r="FH245" s="588"/>
      <c r="FI245" s="28">
        <v>178.99999999999997</v>
      </c>
      <c r="FJ245" s="56">
        <v>0</v>
      </c>
      <c r="FK245" s="588"/>
      <c r="FL245" s="517" t="s">
        <v>2714</v>
      </c>
      <c r="FM245" s="588"/>
      <c r="FN245" s="588"/>
      <c r="FO245" s="28">
        <v>527.4</v>
      </c>
      <c r="FP245" s="56">
        <v>3</v>
      </c>
      <c r="FQ245" s="588"/>
      <c r="FR245" s="517" t="s">
        <v>3621</v>
      </c>
      <c r="FS245" s="588"/>
      <c r="FT245" s="588"/>
      <c r="FU245" s="28">
        <v>327.2</v>
      </c>
      <c r="FV245" s="56">
        <v>0</v>
      </c>
      <c r="FW245" s="588"/>
      <c r="FX245" s="517" t="s">
        <v>2714</v>
      </c>
      <c r="FY245" s="588"/>
      <c r="FZ245" s="588"/>
      <c r="GA245" s="28">
        <v>490</v>
      </c>
      <c r="GB245" s="56">
        <v>2</v>
      </c>
      <c r="GC245" s="588"/>
      <c r="GD245" s="517" t="s">
        <v>3620</v>
      </c>
      <c r="GE245" s="588"/>
      <c r="GF245" s="588"/>
      <c r="GG245" s="28">
        <v>193.4</v>
      </c>
      <c r="GH245" s="56">
        <v>3</v>
      </c>
      <c r="GI245" s="588"/>
      <c r="GJ245" s="517" t="s">
        <v>2721</v>
      </c>
      <c r="GK245" s="588"/>
      <c r="GL245" s="588"/>
      <c r="GM245" s="28">
        <v>511.7</v>
      </c>
      <c r="GN245" s="56">
        <v>2</v>
      </c>
      <c r="GO245" s="588"/>
      <c r="GP245" s="517" t="s">
        <v>3626</v>
      </c>
      <c r="GQ245" s="588"/>
      <c r="GR245" s="588"/>
      <c r="GS245" s="28">
        <v>409.5</v>
      </c>
      <c r="GT245" s="56">
        <v>0</v>
      </c>
      <c r="GU245" s="588"/>
      <c r="GV245" s="517" t="s">
        <v>683</v>
      </c>
      <c r="GW245" s="588"/>
      <c r="GX245" s="588"/>
      <c r="GY245" s="28">
        <v>368.09999999999997</v>
      </c>
      <c r="GZ245" s="56">
        <v>2</v>
      </c>
    </row>
    <row r="246" spans="1:208" ht="16.5">
      <c r="Y246" s="516" t="s">
        <v>275</v>
      </c>
      <c r="Z246" s="574" t="s">
        <v>3990</v>
      </c>
      <c r="AA246" s="241"/>
      <c r="AB246" s="241"/>
      <c r="AC246" s="241"/>
      <c r="AD246" s="523">
        <f>$AR$331</f>
        <v>31</v>
      </c>
      <c r="AE246" s="577">
        <f>$E$331</f>
        <v>5589.7999999999993</v>
      </c>
      <c r="AH246" s="479" t="s">
        <v>669</v>
      </c>
      <c r="AK246" s="479" t="s">
        <v>25</v>
      </c>
      <c r="AN246" s="479" t="s">
        <v>639</v>
      </c>
      <c r="AQ246" s="479" t="s">
        <v>638</v>
      </c>
      <c r="AV246" s="517" t="s">
        <v>3685</v>
      </c>
      <c r="AY246" s="28">
        <v>168.7</v>
      </c>
      <c r="AZ246" s="56">
        <v>1</v>
      </c>
      <c r="BB246" s="517" t="s">
        <v>25</v>
      </c>
      <c r="BE246" s="28">
        <v>212</v>
      </c>
      <c r="BF246" s="56">
        <v>0</v>
      </c>
      <c r="BH246" s="517" t="s">
        <v>683</v>
      </c>
      <c r="BK246" s="28">
        <v>160.80000000000001</v>
      </c>
      <c r="BL246" s="56">
        <v>3</v>
      </c>
      <c r="BN246" s="517" t="s">
        <v>1</v>
      </c>
      <c r="BQ246" s="28">
        <v>135.6</v>
      </c>
      <c r="BR246" s="56">
        <v>3</v>
      </c>
      <c r="BT246" s="517" t="s">
        <v>3638</v>
      </c>
      <c r="BW246" s="28">
        <v>754.15</v>
      </c>
      <c r="BX246" s="56">
        <v>3</v>
      </c>
      <c r="BZ246" s="517" t="s">
        <v>638</v>
      </c>
      <c r="CC246" s="28">
        <v>181.1</v>
      </c>
      <c r="CD246" s="56">
        <v>2</v>
      </c>
      <c r="CF246" s="517" t="s">
        <v>1</v>
      </c>
      <c r="CI246" s="28">
        <v>113.10000000000001</v>
      </c>
      <c r="CJ246" s="56">
        <v>3</v>
      </c>
      <c r="CL246" s="517" t="s">
        <v>1753</v>
      </c>
      <c r="CO246" s="28">
        <v>330</v>
      </c>
      <c r="CP246" s="56">
        <v>3</v>
      </c>
      <c r="CR246" s="517" t="s">
        <v>683</v>
      </c>
      <c r="CU246" s="28">
        <v>132.9</v>
      </c>
      <c r="CV246" s="56">
        <v>3</v>
      </c>
      <c r="CX246" s="517" t="s">
        <v>1753</v>
      </c>
      <c r="DA246" s="28">
        <v>378</v>
      </c>
      <c r="DB246" s="56">
        <v>3</v>
      </c>
      <c r="DD246" s="517" t="s">
        <v>2721</v>
      </c>
      <c r="DG246" s="28">
        <v>647.49999999999989</v>
      </c>
      <c r="DH246" s="56">
        <v>3</v>
      </c>
      <c r="DJ246" s="517" t="s">
        <v>638</v>
      </c>
      <c r="DM246" s="28">
        <v>917.6</v>
      </c>
      <c r="DN246" s="56">
        <v>0</v>
      </c>
      <c r="DP246" s="517" t="s">
        <v>3685</v>
      </c>
      <c r="DS246" s="28">
        <v>49.3</v>
      </c>
      <c r="DT246" s="56">
        <v>3</v>
      </c>
      <c r="DV246" s="517" t="s">
        <v>3634</v>
      </c>
      <c r="DW246"/>
      <c r="DY246" s="28">
        <v>55.000000000000007</v>
      </c>
      <c r="DZ246" s="56">
        <v>3</v>
      </c>
      <c r="EB246" s="517" t="s">
        <v>639</v>
      </c>
      <c r="EE246" s="28">
        <v>260.10000000000002</v>
      </c>
      <c r="EF246" s="56">
        <v>0</v>
      </c>
      <c r="EH246" s="517" t="s">
        <v>669</v>
      </c>
      <c r="EK246" s="28">
        <v>244.39999999999998</v>
      </c>
      <c r="EL246" s="56">
        <v>0</v>
      </c>
      <c r="EN246" s="517" t="s">
        <v>2734</v>
      </c>
      <c r="EQ246" s="28">
        <v>450.5</v>
      </c>
      <c r="ER246" s="56">
        <v>3</v>
      </c>
      <c r="ET246" s="517" t="s">
        <v>1656</v>
      </c>
      <c r="EW246" s="28">
        <v>331</v>
      </c>
      <c r="EX246" s="56">
        <v>2</v>
      </c>
      <c r="EZ246" s="517" t="s">
        <v>25</v>
      </c>
      <c r="FC246" s="28">
        <v>291.2</v>
      </c>
      <c r="FD246" s="56">
        <v>3</v>
      </c>
      <c r="FF246" s="517" t="s">
        <v>669</v>
      </c>
      <c r="FG246" s="588"/>
      <c r="FH246" s="588"/>
      <c r="FI246" s="28">
        <v>287.8</v>
      </c>
      <c r="FJ246" s="56">
        <v>3</v>
      </c>
      <c r="FK246" s="588"/>
      <c r="FL246" s="517" t="s">
        <v>2707</v>
      </c>
      <c r="FM246" s="588"/>
      <c r="FN246" s="588"/>
      <c r="FO246" s="28">
        <v>327</v>
      </c>
      <c r="FP246" s="56">
        <v>0</v>
      </c>
      <c r="FQ246" s="588"/>
      <c r="FR246" s="517" t="s">
        <v>3634</v>
      </c>
      <c r="FS246" s="588"/>
      <c r="FT246" s="588"/>
      <c r="FU246" s="28">
        <v>533.59999999999991</v>
      </c>
      <c r="FV246" s="56">
        <v>3</v>
      </c>
      <c r="FW246" s="588"/>
      <c r="FX246" s="517" t="s">
        <v>3627</v>
      </c>
      <c r="FY246" s="588"/>
      <c r="FZ246" s="588"/>
      <c r="GA246" s="28">
        <v>451.5</v>
      </c>
      <c r="GB246" s="56">
        <v>1</v>
      </c>
      <c r="GC246" s="588"/>
      <c r="GD246" s="517" t="s">
        <v>1653</v>
      </c>
      <c r="GE246" s="588"/>
      <c r="GF246" s="588"/>
      <c r="GG246" s="28">
        <v>108.5</v>
      </c>
      <c r="GH246" s="56">
        <v>0</v>
      </c>
      <c r="GI246" s="588"/>
      <c r="GJ246" s="517" t="s">
        <v>3627</v>
      </c>
      <c r="GK246" s="588"/>
      <c r="GL246" s="588"/>
      <c r="GM246" s="28">
        <v>465.5</v>
      </c>
      <c r="GN246" s="56">
        <v>1</v>
      </c>
      <c r="GO246" s="588"/>
      <c r="GP246" s="517" t="s">
        <v>683</v>
      </c>
      <c r="GQ246" s="588"/>
      <c r="GR246" s="588"/>
      <c r="GS246" s="28">
        <v>592.29999999999995</v>
      </c>
      <c r="GT246" s="56">
        <v>3</v>
      </c>
      <c r="GU246" s="588"/>
      <c r="GV246" s="517" t="s">
        <v>3630</v>
      </c>
      <c r="GW246" s="588"/>
      <c r="GX246" s="588"/>
      <c r="GY246" s="28">
        <v>350.4</v>
      </c>
      <c r="GZ246" s="56">
        <v>1</v>
      </c>
    </row>
    <row r="247" spans="1:208" ht="16.5">
      <c r="Y247" s="516" t="s">
        <v>276</v>
      </c>
      <c r="Z247" s="574" t="s">
        <v>4008</v>
      </c>
      <c r="AA247" s="241"/>
      <c r="AB247" s="241"/>
      <c r="AC247" s="241"/>
      <c r="AD247" s="523">
        <f>$AR$358</f>
        <v>30</v>
      </c>
      <c r="AE247" s="577">
        <f>$E$358</f>
        <v>7146.2000000000007</v>
      </c>
      <c r="AH247" s="479"/>
      <c r="AK247" s="479"/>
      <c r="AN247" s="479"/>
      <c r="AQ247" s="479"/>
      <c r="AV247" s="517"/>
      <c r="AY247" s="28"/>
      <c r="AZ247" s="56"/>
      <c r="BB247" s="517"/>
      <c r="BE247" s="28"/>
      <c r="BF247" s="56"/>
      <c r="BH247" s="517"/>
      <c r="BK247" s="28"/>
      <c r="BL247" s="56"/>
      <c r="BN247" s="517"/>
      <c r="BQ247" s="28"/>
      <c r="BR247" s="56"/>
      <c r="BT247" s="517"/>
      <c r="BW247" s="28"/>
      <c r="BX247" s="56"/>
      <c r="BZ247" s="517"/>
      <c r="CC247" s="28"/>
      <c r="CD247" s="56"/>
      <c r="CF247" s="517"/>
      <c r="CI247" s="28"/>
      <c r="CJ247" s="56"/>
      <c r="CL247" s="517"/>
      <c r="CO247" s="28"/>
      <c r="CP247" s="56"/>
      <c r="CR247" s="517"/>
      <c r="CU247" s="28"/>
      <c r="CV247" s="56"/>
      <c r="CX247" s="517"/>
      <c r="DA247" s="28"/>
      <c r="DB247" s="56"/>
      <c r="DD247" s="517"/>
      <c r="DG247" s="28"/>
      <c r="DH247" s="56"/>
      <c r="DJ247" s="517"/>
      <c r="DM247" s="28"/>
      <c r="DN247" s="56"/>
      <c r="DP247" s="517"/>
      <c r="DS247" s="28"/>
      <c r="DT247" s="56"/>
      <c r="DV247" s="517"/>
      <c r="DW247"/>
      <c r="DY247" s="28"/>
      <c r="DZ247" s="56"/>
      <c r="EB247" s="517"/>
      <c r="EE247" s="28"/>
      <c r="EF247" s="56"/>
      <c r="EH247" s="517"/>
      <c r="EK247" s="28"/>
      <c r="EL247" s="56"/>
      <c r="EN247" s="517"/>
      <c r="EQ247" s="28"/>
      <c r="ER247" s="56"/>
      <c r="ET247" s="517"/>
      <c r="EW247" s="28"/>
      <c r="EX247" s="56"/>
      <c r="EZ247" s="517"/>
      <c r="FC247" s="28"/>
      <c r="FD247" s="56"/>
      <c r="FF247" s="517"/>
      <c r="FG247" s="588"/>
      <c r="FH247" s="588"/>
      <c r="FI247" s="28"/>
      <c r="FJ247" s="56"/>
      <c r="FK247" s="588"/>
      <c r="FL247" s="517"/>
      <c r="FM247" s="588"/>
      <c r="FN247" s="588"/>
      <c r="FO247" s="28"/>
      <c r="FP247" s="56"/>
      <c r="FQ247" s="588"/>
      <c r="FR247" s="517"/>
      <c r="FS247" s="588"/>
      <c r="FT247" s="588"/>
      <c r="FU247" s="28"/>
      <c r="FV247" s="56"/>
      <c r="FW247" s="588"/>
      <c r="FX247" s="517"/>
      <c r="FY247" s="588"/>
      <c r="FZ247" s="588"/>
      <c r="GA247" s="28"/>
      <c r="GB247" s="56"/>
      <c r="GC247" s="588"/>
      <c r="GD247" s="517"/>
      <c r="GE247" s="588"/>
      <c r="GF247" s="588"/>
      <c r="GG247" s="28"/>
      <c r="GH247" s="56"/>
      <c r="GI247" s="588"/>
      <c r="GJ247" s="517"/>
      <c r="GK247" s="588"/>
      <c r="GL247" s="588"/>
      <c r="GM247" s="28"/>
      <c r="GN247" s="56"/>
      <c r="GO247" s="588"/>
      <c r="GP247" s="517"/>
      <c r="GQ247" s="588"/>
      <c r="GR247" s="588"/>
      <c r="GS247" s="28"/>
      <c r="GT247" s="56"/>
      <c r="GU247" s="588"/>
      <c r="GV247" s="517"/>
      <c r="GW247" s="588"/>
      <c r="GX247" s="588"/>
      <c r="GY247" s="28"/>
      <c r="GZ247" s="56"/>
    </row>
    <row r="248" spans="1:208" ht="16.5">
      <c r="Y248" s="516" t="s">
        <v>277</v>
      </c>
      <c r="Z248" s="574" t="s">
        <v>4009</v>
      </c>
      <c r="AA248" s="241"/>
      <c r="AB248" s="241"/>
      <c r="AC248" s="241"/>
      <c r="AD248" s="523">
        <f>$AR$360</f>
        <v>27</v>
      </c>
      <c r="AE248" s="577">
        <f>$E$360</f>
        <v>5921.7</v>
      </c>
      <c r="AH248" s="479" t="s">
        <v>653</v>
      </c>
      <c r="AK248" s="479" t="s">
        <v>1</v>
      </c>
      <c r="AN248" s="479" t="s">
        <v>3630</v>
      </c>
      <c r="AQ248" s="479" t="s">
        <v>2714</v>
      </c>
      <c r="AV248" s="517" t="s">
        <v>3622</v>
      </c>
      <c r="AY248" s="28">
        <v>286.2</v>
      </c>
      <c r="AZ248" s="56">
        <v>3</v>
      </c>
      <c r="BB248" s="517" t="s">
        <v>669</v>
      </c>
      <c r="BE248" s="28">
        <v>154</v>
      </c>
      <c r="BF248" s="56">
        <v>3</v>
      </c>
      <c r="BH248" s="517" t="s">
        <v>25</v>
      </c>
      <c r="BK248" s="28">
        <v>168.4</v>
      </c>
      <c r="BL248" s="56">
        <v>3</v>
      </c>
      <c r="BN248" s="517" t="s">
        <v>2718</v>
      </c>
      <c r="BQ248" s="28">
        <v>22.400000000000002</v>
      </c>
      <c r="BR248" s="56">
        <v>0</v>
      </c>
      <c r="BT248" s="517" t="s">
        <v>2707</v>
      </c>
      <c r="BW248" s="28">
        <v>537.6</v>
      </c>
      <c r="BX248" s="56">
        <v>3</v>
      </c>
      <c r="BZ248" s="517" t="s">
        <v>1</v>
      </c>
      <c r="CC248" s="28">
        <v>58.6</v>
      </c>
      <c r="CD248" s="56">
        <v>0</v>
      </c>
      <c r="CF248" s="517" t="s">
        <v>1653</v>
      </c>
      <c r="CI248" s="28">
        <v>22.2</v>
      </c>
      <c r="CJ248" s="56">
        <v>0</v>
      </c>
      <c r="CL248" s="517" t="s">
        <v>3626</v>
      </c>
      <c r="CO248" s="28">
        <v>28.799999999999997</v>
      </c>
      <c r="CP248" s="56">
        <v>0</v>
      </c>
      <c r="CR248" s="517" t="s">
        <v>638</v>
      </c>
      <c r="CU248" s="28">
        <v>160.30000000000001</v>
      </c>
      <c r="CV248" s="56">
        <v>2</v>
      </c>
      <c r="CX248" s="517" t="s">
        <v>3638</v>
      </c>
      <c r="DA248" s="28">
        <v>413.40000000000003</v>
      </c>
      <c r="DB248" s="56">
        <v>3</v>
      </c>
      <c r="DD248" s="517" t="s">
        <v>2726</v>
      </c>
      <c r="DG248" s="28">
        <v>977.6</v>
      </c>
      <c r="DH248" s="56">
        <v>3</v>
      </c>
      <c r="DJ248" s="517" t="s">
        <v>2734</v>
      </c>
      <c r="DM248" s="28">
        <v>794.49999999999989</v>
      </c>
      <c r="DN248" s="56">
        <v>0</v>
      </c>
      <c r="DP248" s="517" t="s">
        <v>2714</v>
      </c>
      <c r="DS248" s="28">
        <v>16.5</v>
      </c>
      <c r="DT248" s="56">
        <v>3</v>
      </c>
      <c r="DV248" s="517" t="s">
        <v>1666</v>
      </c>
      <c r="DW248"/>
      <c r="DY248" s="28">
        <v>21</v>
      </c>
      <c r="DZ248" s="56">
        <v>0</v>
      </c>
      <c r="EB248" s="517" t="s">
        <v>3623</v>
      </c>
      <c r="EE248" s="28">
        <v>629.6</v>
      </c>
      <c r="EF248" s="56">
        <v>3</v>
      </c>
      <c r="EH248" s="517" t="s">
        <v>2718</v>
      </c>
      <c r="EK248" s="28">
        <v>643.5</v>
      </c>
      <c r="EL248" s="56">
        <v>0</v>
      </c>
      <c r="EN248" s="517" t="s">
        <v>154</v>
      </c>
      <c r="EQ248" s="28">
        <v>174.5</v>
      </c>
      <c r="ER248" s="56">
        <v>3</v>
      </c>
      <c r="ET248" s="517" t="s">
        <v>25</v>
      </c>
      <c r="EW248" s="28">
        <v>164.6</v>
      </c>
      <c r="EX248" s="56">
        <v>0</v>
      </c>
      <c r="EZ248" s="517" t="s">
        <v>638</v>
      </c>
      <c r="FC248" s="28">
        <v>154.19999999999999</v>
      </c>
      <c r="FD248" s="56">
        <v>0</v>
      </c>
      <c r="FF248" s="517" t="s">
        <v>3628</v>
      </c>
      <c r="FG248" s="588"/>
      <c r="FH248" s="588"/>
      <c r="FI248" s="28">
        <v>439.9</v>
      </c>
      <c r="FJ248" s="56">
        <v>3</v>
      </c>
      <c r="FK248" s="588"/>
      <c r="FL248" s="517" t="s">
        <v>3634</v>
      </c>
      <c r="FM248" s="588"/>
      <c r="FN248" s="588"/>
      <c r="FO248" s="28">
        <v>541.4</v>
      </c>
      <c r="FP248" s="56">
        <v>1</v>
      </c>
      <c r="FQ248" s="588"/>
      <c r="FR248" s="517" t="s">
        <v>2707</v>
      </c>
      <c r="FS248" s="588"/>
      <c r="FT248" s="588"/>
      <c r="FU248" s="28">
        <v>121.49999999999999</v>
      </c>
      <c r="FV248" s="56">
        <v>0</v>
      </c>
      <c r="FW248" s="588"/>
      <c r="FX248" s="517" t="s">
        <v>3638</v>
      </c>
      <c r="FY248" s="588"/>
      <c r="FZ248" s="588"/>
      <c r="GA248" s="28">
        <v>550.1</v>
      </c>
      <c r="GB248" s="56">
        <v>3</v>
      </c>
      <c r="GC248" s="588"/>
      <c r="GD248" s="517" t="s">
        <v>3621</v>
      </c>
      <c r="GE248" s="588"/>
      <c r="GF248" s="588"/>
      <c r="GG248" s="28">
        <v>145</v>
      </c>
      <c r="GH248" s="56">
        <v>2</v>
      </c>
      <c r="GI248" s="588"/>
      <c r="GJ248" s="517" t="s">
        <v>3622</v>
      </c>
      <c r="GK248" s="588"/>
      <c r="GL248" s="588"/>
      <c r="GM248" s="28">
        <v>513.09999999999991</v>
      </c>
      <c r="GN248" s="56">
        <v>1</v>
      </c>
      <c r="GO248" s="588"/>
      <c r="GP248" s="517" t="s">
        <v>3627</v>
      </c>
      <c r="GQ248" s="588"/>
      <c r="GR248" s="588"/>
      <c r="GS248" s="28">
        <v>602.5</v>
      </c>
      <c r="GT248" s="56">
        <v>3</v>
      </c>
      <c r="GU248" s="588"/>
      <c r="GV248" s="517" t="s">
        <v>2721</v>
      </c>
      <c r="GW248" s="588"/>
      <c r="GX248" s="588"/>
      <c r="GY248" s="28">
        <v>426</v>
      </c>
      <c r="GZ248" s="56">
        <v>1</v>
      </c>
    </row>
    <row r="249" spans="1:208" ht="15.75">
      <c r="AH249" s="479" t="s">
        <v>2714</v>
      </c>
      <c r="AK249" s="479" t="s">
        <v>3627</v>
      </c>
      <c r="AN249" s="479" t="s">
        <v>3638</v>
      </c>
      <c r="AQ249" s="479" t="s">
        <v>654</v>
      </c>
      <c r="AV249" s="517" t="s">
        <v>683</v>
      </c>
      <c r="AY249" s="28">
        <v>127.19999999999999</v>
      </c>
      <c r="AZ249" s="56">
        <v>0</v>
      </c>
      <c r="BB249" s="517" t="s">
        <v>3620</v>
      </c>
      <c r="BE249" s="28">
        <v>102</v>
      </c>
      <c r="BF249" s="56">
        <v>0</v>
      </c>
      <c r="BH249" s="517" t="s">
        <v>143</v>
      </c>
      <c r="BK249" s="28">
        <v>119.60000000000001</v>
      </c>
      <c r="BL249" s="56">
        <v>0</v>
      </c>
      <c r="BN249" s="517" t="s">
        <v>3620</v>
      </c>
      <c r="BQ249" s="28">
        <v>71.5</v>
      </c>
      <c r="BR249" s="56">
        <v>3</v>
      </c>
      <c r="BT249" s="517" t="s">
        <v>3630</v>
      </c>
      <c r="BW249" s="28">
        <v>362.40000000000003</v>
      </c>
      <c r="BX249" s="56">
        <v>0</v>
      </c>
      <c r="BZ249" s="517" t="s">
        <v>25</v>
      </c>
      <c r="CC249" s="28">
        <v>263.3</v>
      </c>
      <c r="CD249" s="56">
        <v>3</v>
      </c>
      <c r="CF249" s="517" t="s">
        <v>1656</v>
      </c>
      <c r="CI249" s="28">
        <v>142.1</v>
      </c>
      <c r="CJ249" s="56">
        <v>3</v>
      </c>
      <c r="CL249" s="517" t="s">
        <v>3685</v>
      </c>
      <c r="CO249" s="28">
        <v>284</v>
      </c>
      <c r="CP249" s="56">
        <v>3</v>
      </c>
      <c r="CR249" s="517" t="s">
        <v>3638</v>
      </c>
      <c r="CU249" s="28">
        <v>134</v>
      </c>
      <c r="CV249" s="56">
        <v>1</v>
      </c>
      <c r="CX249" s="517" t="s">
        <v>2726</v>
      </c>
      <c r="DA249" s="28">
        <v>246.20000000000002</v>
      </c>
      <c r="DB249" s="56">
        <v>0</v>
      </c>
      <c r="DD249" s="517" t="s">
        <v>143</v>
      </c>
      <c r="DG249" s="28">
        <v>289.60000000000002</v>
      </c>
      <c r="DH249" s="56">
        <v>0</v>
      </c>
      <c r="DJ249" s="517" t="s">
        <v>154</v>
      </c>
      <c r="DM249" s="28">
        <v>1073.7</v>
      </c>
      <c r="DN249" s="56">
        <v>3</v>
      </c>
      <c r="DP249" s="517" t="s">
        <v>2721</v>
      </c>
      <c r="DS249" s="28">
        <v>12.100000000000001</v>
      </c>
      <c r="DT249" s="56">
        <v>0</v>
      </c>
      <c r="DV249" s="517" t="s">
        <v>1753</v>
      </c>
      <c r="DW249"/>
      <c r="DY249" s="28">
        <v>27.500000000000004</v>
      </c>
      <c r="DZ249" s="56">
        <v>3</v>
      </c>
      <c r="EB249" s="517" t="s">
        <v>3628</v>
      </c>
      <c r="EE249" s="28">
        <v>432.8</v>
      </c>
      <c r="EF249" s="56">
        <v>0</v>
      </c>
      <c r="EH249" s="517" t="s">
        <v>2721</v>
      </c>
      <c r="EK249" s="28">
        <v>944.59999999999991</v>
      </c>
      <c r="EL249" s="56">
        <v>3</v>
      </c>
      <c r="EN249" s="517" t="s">
        <v>3629</v>
      </c>
      <c r="EQ249" s="28">
        <v>107.8</v>
      </c>
      <c r="ER249" s="56">
        <v>0</v>
      </c>
      <c r="ET249" s="517" t="s">
        <v>1653</v>
      </c>
      <c r="EW249" s="28">
        <v>455.5</v>
      </c>
      <c r="EX249" s="56">
        <v>3</v>
      </c>
      <c r="EZ249" s="517" t="s">
        <v>3685</v>
      </c>
      <c r="FC249" s="28">
        <v>453.5</v>
      </c>
      <c r="FD249" s="56">
        <v>3</v>
      </c>
      <c r="FF249" s="517" t="s">
        <v>1656</v>
      </c>
      <c r="FG249" s="588"/>
      <c r="FH249" s="588"/>
      <c r="FI249" s="28">
        <v>341.9</v>
      </c>
      <c r="FJ249" s="56">
        <v>0</v>
      </c>
      <c r="FK249" s="588"/>
      <c r="FL249" s="517" t="s">
        <v>3685</v>
      </c>
      <c r="FM249" s="588"/>
      <c r="FN249" s="588"/>
      <c r="FO249" s="28">
        <v>646</v>
      </c>
      <c r="FP249" s="56">
        <v>2</v>
      </c>
      <c r="FQ249" s="588"/>
      <c r="FR249" s="517" t="s">
        <v>669</v>
      </c>
      <c r="FS249" s="588"/>
      <c r="FT249" s="588"/>
      <c r="FU249" s="28">
        <v>578.40000000000009</v>
      </c>
      <c r="FV249" s="56">
        <v>3</v>
      </c>
      <c r="FW249" s="588"/>
      <c r="FX249" s="517" t="s">
        <v>1</v>
      </c>
      <c r="FY249" s="588"/>
      <c r="FZ249" s="588"/>
      <c r="GA249" s="28">
        <v>191.20000000000002</v>
      </c>
      <c r="GB249" s="56">
        <v>0</v>
      </c>
      <c r="GC249" s="588"/>
      <c r="GD249" s="517" t="s">
        <v>1656</v>
      </c>
      <c r="GE249" s="588"/>
      <c r="GF249" s="588"/>
      <c r="GG249" s="28">
        <v>130.80000000000001</v>
      </c>
      <c r="GH249" s="56">
        <v>1</v>
      </c>
      <c r="GI249" s="588"/>
      <c r="GJ249" s="517" t="s">
        <v>3620</v>
      </c>
      <c r="GK249" s="588"/>
      <c r="GL249" s="588"/>
      <c r="GM249" s="28">
        <v>611.6</v>
      </c>
      <c r="GN249" s="56">
        <v>2</v>
      </c>
      <c r="GO249" s="588"/>
      <c r="GP249" s="517" t="s">
        <v>2718</v>
      </c>
      <c r="GQ249" s="588"/>
      <c r="GR249" s="588"/>
      <c r="GS249" s="28">
        <v>396</v>
      </c>
      <c r="GT249" s="56">
        <v>0</v>
      </c>
      <c r="GU249" s="588"/>
      <c r="GV249" s="517" t="s">
        <v>3685</v>
      </c>
      <c r="GW249" s="588"/>
      <c r="GX249" s="588"/>
      <c r="GY249" s="28">
        <v>428.1</v>
      </c>
      <c r="GZ249" s="56">
        <v>2</v>
      </c>
    </row>
    <row r="250" spans="1:208" ht="15.75">
      <c r="AC250" s="539">
        <v>4</v>
      </c>
      <c r="AD250" s="539">
        <f>SUM(AD215:AD249)</f>
        <v>1475</v>
      </c>
      <c r="AE250" s="551">
        <f>SUM(AE215:AE249)</f>
        <v>303438.14999999997</v>
      </c>
      <c r="AH250" s="479"/>
      <c r="AK250" s="479"/>
      <c r="AN250" s="479"/>
      <c r="AQ250" s="479"/>
      <c r="AV250" s="517"/>
      <c r="AY250" s="28"/>
      <c r="AZ250" s="56"/>
      <c r="BB250" s="517"/>
      <c r="BE250" s="28"/>
      <c r="BF250" s="56"/>
      <c r="BH250" s="517"/>
      <c r="BK250" s="28"/>
      <c r="BL250" s="56"/>
      <c r="BN250" s="517"/>
      <c r="BQ250" s="28"/>
      <c r="BR250" s="56"/>
      <c r="BT250" s="517"/>
      <c r="BW250" s="28"/>
      <c r="BX250" s="56"/>
      <c r="BZ250" s="517"/>
      <c r="CC250" s="28"/>
      <c r="CD250" s="56"/>
      <c r="CF250" s="517"/>
      <c r="CI250" s="28"/>
      <c r="CJ250" s="56"/>
      <c r="CL250" s="517"/>
      <c r="CO250" s="28"/>
      <c r="CP250" s="56"/>
      <c r="CR250" s="517"/>
      <c r="CU250" s="28"/>
      <c r="CV250" s="56"/>
      <c r="CX250" s="517"/>
      <c r="DA250" s="28"/>
      <c r="DB250" s="56"/>
      <c r="DD250" s="517"/>
      <c r="DG250" s="28"/>
      <c r="DH250" s="56"/>
      <c r="DJ250" s="517"/>
      <c r="DM250" s="28"/>
      <c r="DN250" s="56"/>
      <c r="DP250" s="517"/>
      <c r="DS250" s="28"/>
      <c r="DT250" s="56"/>
      <c r="DV250" s="517"/>
      <c r="DW250"/>
      <c r="DY250" s="28"/>
      <c r="DZ250" s="56"/>
      <c r="EB250" s="517"/>
      <c r="EE250" s="28"/>
      <c r="EF250" s="56"/>
      <c r="EH250" s="517"/>
      <c r="EK250" s="28"/>
      <c r="EL250" s="56"/>
      <c r="EN250" s="517"/>
      <c r="EQ250" s="28"/>
      <c r="ER250" s="56"/>
      <c r="ET250" s="517"/>
      <c r="EW250" s="28"/>
      <c r="EX250" s="56"/>
      <c r="EZ250" s="517"/>
      <c r="FC250" s="28"/>
      <c r="FD250" s="56"/>
      <c r="FF250" s="517"/>
      <c r="FG250" s="588"/>
      <c r="FH250" s="588"/>
      <c r="FI250" s="28"/>
      <c r="FJ250" s="56"/>
      <c r="FK250" s="588"/>
      <c r="FL250" s="517"/>
      <c r="FM250" s="588"/>
      <c r="FN250" s="588"/>
      <c r="FO250" s="28"/>
      <c r="FP250" s="56"/>
      <c r="FQ250" s="588"/>
      <c r="FR250" s="517"/>
      <c r="FS250" s="588"/>
      <c r="FT250" s="588"/>
      <c r="FU250" s="28"/>
      <c r="FV250" s="56"/>
      <c r="FW250" s="588"/>
      <c r="FX250" s="517"/>
      <c r="FY250" s="588"/>
      <c r="FZ250" s="588"/>
      <c r="GA250" s="28"/>
      <c r="GB250" s="56"/>
      <c r="GC250" s="588"/>
      <c r="GD250" s="517"/>
      <c r="GE250" s="588"/>
      <c r="GF250" s="588"/>
      <c r="GG250" s="28"/>
      <c r="GH250" s="56"/>
      <c r="GI250" s="588"/>
      <c r="GJ250" s="517"/>
      <c r="GK250" s="588"/>
      <c r="GL250" s="588"/>
      <c r="GM250" s="28"/>
      <c r="GN250" s="56"/>
      <c r="GO250" s="588"/>
      <c r="GP250" s="517"/>
      <c r="GQ250" s="588"/>
      <c r="GR250" s="588"/>
      <c r="GS250" s="28"/>
      <c r="GT250" s="56"/>
      <c r="GU250" s="588"/>
      <c r="GV250" s="517"/>
      <c r="GW250" s="588"/>
      <c r="GX250" s="588"/>
      <c r="GY250" s="28"/>
      <c r="GZ250" s="56"/>
    </row>
    <row r="251" spans="1:208" ht="15.75">
      <c r="AH251" s="479" t="s">
        <v>2719</v>
      </c>
      <c r="AK251" s="479" t="s">
        <v>2718</v>
      </c>
      <c r="AN251" s="479" t="s">
        <v>25</v>
      </c>
      <c r="AQ251" s="479" t="s">
        <v>683</v>
      </c>
      <c r="AV251" s="517" t="s">
        <v>25</v>
      </c>
      <c r="AY251" s="28">
        <v>232.59999999999997</v>
      </c>
      <c r="AZ251" s="56">
        <v>0</v>
      </c>
      <c r="BB251" s="517" t="s">
        <v>3621</v>
      </c>
      <c r="BE251" s="28">
        <v>263</v>
      </c>
      <c r="BF251" s="56">
        <v>3</v>
      </c>
      <c r="BH251" s="517" t="s">
        <v>1666</v>
      </c>
      <c r="BK251" s="28">
        <v>125</v>
      </c>
      <c r="BL251" s="56">
        <v>3</v>
      </c>
      <c r="BN251" s="517" t="s">
        <v>3630</v>
      </c>
      <c r="BQ251" s="28">
        <v>49.6</v>
      </c>
      <c r="BR251" s="56">
        <v>0</v>
      </c>
      <c r="BT251" s="517" t="s">
        <v>3622</v>
      </c>
      <c r="BW251" s="28">
        <v>568.1</v>
      </c>
      <c r="BX251" s="56">
        <v>0</v>
      </c>
      <c r="BZ251" s="517" t="s">
        <v>653</v>
      </c>
      <c r="CC251" s="28">
        <v>287.39999999999998</v>
      </c>
      <c r="CD251" s="56">
        <v>3</v>
      </c>
      <c r="CF251" s="517" t="s">
        <v>654</v>
      </c>
      <c r="CI251" s="28">
        <v>30.799999999999997</v>
      </c>
      <c r="CJ251" s="56">
        <v>0</v>
      </c>
      <c r="CL251" s="517" t="s">
        <v>3638</v>
      </c>
      <c r="CO251" s="28">
        <v>168.6</v>
      </c>
      <c r="CP251" s="56">
        <v>2</v>
      </c>
      <c r="CR251" s="517" t="s">
        <v>2726</v>
      </c>
      <c r="CU251" s="28">
        <v>45.5</v>
      </c>
      <c r="CV251" s="56">
        <v>0</v>
      </c>
      <c r="CX251" s="517" t="s">
        <v>2723</v>
      </c>
      <c r="DA251" s="28">
        <v>315</v>
      </c>
      <c r="DB251" s="56">
        <v>0</v>
      </c>
      <c r="DD251" s="517" t="s">
        <v>654</v>
      </c>
      <c r="DG251" s="28">
        <v>213.50000000000003</v>
      </c>
      <c r="DH251" s="56">
        <v>0</v>
      </c>
      <c r="DJ251" s="517" t="s">
        <v>143</v>
      </c>
      <c r="DM251" s="28">
        <v>525.9</v>
      </c>
      <c r="DN251" s="56">
        <v>3</v>
      </c>
      <c r="DP251" s="517" t="s">
        <v>1753</v>
      </c>
      <c r="DS251" s="28">
        <v>16.5</v>
      </c>
      <c r="DT251" s="56">
        <v>0</v>
      </c>
      <c r="DV251" s="517" t="s">
        <v>639</v>
      </c>
      <c r="DW251"/>
      <c r="DY251" s="28">
        <v>19.5</v>
      </c>
      <c r="DZ251" s="56">
        <v>0</v>
      </c>
      <c r="EB251" s="517" t="s">
        <v>2714</v>
      </c>
      <c r="EE251" s="28">
        <v>313.8</v>
      </c>
      <c r="EF251" s="56">
        <v>1</v>
      </c>
      <c r="EH251" s="517" t="s">
        <v>3627</v>
      </c>
      <c r="EK251" s="28">
        <v>755</v>
      </c>
      <c r="EL251" s="56">
        <v>3</v>
      </c>
      <c r="EN251" s="517" t="s">
        <v>2726</v>
      </c>
      <c r="EQ251" s="28">
        <v>45.5</v>
      </c>
      <c r="ER251" s="56">
        <v>0</v>
      </c>
      <c r="ET251" s="517" t="s">
        <v>1</v>
      </c>
      <c r="EW251" s="28">
        <v>95</v>
      </c>
      <c r="EX251" s="56">
        <v>1</v>
      </c>
      <c r="EZ251" s="517" t="s">
        <v>669</v>
      </c>
      <c r="FC251" s="28">
        <v>175.3</v>
      </c>
      <c r="FD251" s="56">
        <v>3</v>
      </c>
      <c r="FF251" s="517" t="s">
        <v>2707</v>
      </c>
      <c r="FG251" s="588"/>
      <c r="FH251" s="588"/>
      <c r="FI251" s="28">
        <v>222.5</v>
      </c>
      <c r="FJ251" s="56">
        <v>1</v>
      </c>
      <c r="FK251" s="588"/>
      <c r="FL251" s="517" t="s">
        <v>1653</v>
      </c>
      <c r="FM251" s="588"/>
      <c r="FN251" s="588"/>
      <c r="FO251" s="28">
        <v>641.79999999999995</v>
      </c>
      <c r="FP251" s="56">
        <v>3</v>
      </c>
      <c r="FQ251" s="588"/>
      <c r="FR251" s="517" t="s">
        <v>3685</v>
      </c>
      <c r="FS251" s="588"/>
      <c r="FT251" s="588"/>
      <c r="FU251" s="28">
        <v>328.3</v>
      </c>
      <c r="FV251" s="56">
        <v>3</v>
      </c>
      <c r="FW251" s="588"/>
      <c r="FX251" s="517" t="s">
        <v>3623</v>
      </c>
      <c r="FY251" s="588"/>
      <c r="FZ251" s="588"/>
      <c r="GA251" s="28">
        <v>659.19999999999993</v>
      </c>
      <c r="GB251" s="56">
        <v>3</v>
      </c>
      <c r="GC251" s="588"/>
      <c r="GD251" s="517" t="s">
        <v>1</v>
      </c>
      <c r="GE251" s="588"/>
      <c r="GF251" s="588"/>
      <c r="GG251" s="28">
        <v>44</v>
      </c>
      <c r="GH251" s="56">
        <v>0</v>
      </c>
      <c r="GI251" s="588"/>
      <c r="GJ251" s="517" t="s">
        <v>143</v>
      </c>
      <c r="GK251" s="588"/>
      <c r="GL251" s="588"/>
      <c r="GM251" s="28">
        <v>496.5</v>
      </c>
      <c r="GN251" s="56">
        <v>3</v>
      </c>
      <c r="GO251" s="588"/>
      <c r="GP251" s="517" t="s">
        <v>2734</v>
      </c>
      <c r="GQ251" s="588"/>
      <c r="GR251" s="588"/>
      <c r="GS251" s="28">
        <v>438.3</v>
      </c>
      <c r="GT251" s="56">
        <v>2</v>
      </c>
      <c r="GU251" s="588"/>
      <c r="GV251" s="517" t="s">
        <v>3623</v>
      </c>
      <c r="GW251" s="588"/>
      <c r="GX251" s="588"/>
      <c r="GY251" s="28">
        <v>285.60000000000002</v>
      </c>
      <c r="GZ251" s="56">
        <v>0</v>
      </c>
    </row>
    <row r="252" spans="1:208" ht="15.75">
      <c r="AH252" s="479" t="s">
        <v>638</v>
      </c>
      <c r="AK252" s="479" t="s">
        <v>3630</v>
      </c>
      <c r="AN252" s="479" t="s">
        <v>669</v>
      </c>
      <c r="AQ252" s="479" t="s">
        <v>3620</v>
      </c>
      <c r="AV252" s="517" t="s">
        <v>2718</v>
      </c>
      <c r="AY252" s="28">
        <v>670.3</v>
      </c>
      <c r="AZ252" s="56">
        <v>3</v>
      </c>
      <c r="BB252" s="517" t="s">
        <v>639</v>
      </c>
      <c r="BE252" s="28">
        <v>2.6</v>
      </c>
      <c r="BF252" s="56">
        <v>0</v>
      </c>
      <c r="BH252" s="517" t="s">
        <v>653</v>
      </c>
      <c r="BK252" s="28">
        <v>95.5</v>
      </c>
      <c r="BL252" s="56">
        <v>0</v>
      </c>
      <c r="BN252" s="517" t="s">
        <v>639</v>
      </c>
      <c r="BQ252" s="28">
        <v>69</v>
      </c>
      <c r="BR252" s="56">
        <v>3</v>
      </c>
      <c r="BT252" s="517" t="s">
        <v>2718</v>
      </c>
      <c r="BW252" s="28">
        <v>714.9</v>
      </c>
      <c r="BX252" s="56">
        <v>3</v>
      </c>
      <c r="BZ252" s="517" t="s">
        <v>639</v>
      </c>
      <c r="CC252" s="28">
        <v>178.4</v>
      </c>
      <c r="CD252" s="56">
        <v>0</v>
      </c>
      <c r="CF252" s="517" t="s">
        <v>2723</v>
      </c>
      <c r="CI252" s="28">
        <v>81.400000000000006</v>
      </c>
      <c r="CJ252" s="56">
        <v>3</v>
      </c>
      <c r="CL252" s="517" t="s">
        <v>3623</v>
      </c>
      <c r="CO252" s="28">
        <v>145.4</v>
      </c>
      <c r="CP252" s="56">
        <v>1</v>
      </c>
      <c r="CR252" s="517" t="s">
        <v>2718</v>
      </c>
      <c r="CU252" s="28">
        <v>98.3</v>
      </c>
      <c r="CV252" s="56">
        <v>3</v>
      </c>
      <c r="CX252" s="517" t="s">
        <v>2719</v>
      </c>
      <c r="DA252" s="28">
        <v>396.3</v>
      </c>
      <c r="DB252" s="56">
        <v>3</v>
      </c>
      <c r="DD252" s="517" t="s">
        <v>3628</v>
      </c>
      <c r="DG252" s="28">
        <v>268.10000000000002</v>
      </c>
      <c r="DH252" s="56">
        <v>3</v>
      </c>
      <c r="DJ252" s="517" t="s">
        <v>3634</v>
      </c>
      <c r="DM252" s="28">
        <v>403.6</v>
      </c>
      <c r="DN252" s="56">
        <v>0</v>
      </c>
      <c r="DP252" s="517" t="s">
        <v>143</v>
      </c>
      <c r="DS252" s="28">
        <v>60.900000000000006</v>
      </c>
      <c r="DT252" s="56">
        <v>3</v>
      </c>
      <c r="DV252" s="517" t="s">
        <v>638</v>
      </c>
      <c r="DW252"/>
      <c r="DY252" s="28">
        <v>67</v>
      </c>
      <c r="DZ252" s="56">
        <v>3</v>
      </c>
      <c r="EB252" s="517" t="s">
        <v>3638</v>
      </c>
      <c r="EE252" s="28">
        <v>369.75</v>
      </c>
      <c r="EF252" s="56">
        <v>2</v>
      </c>
      <c r="EH252" s="517" t="s">
        <v>3623</v>
      </c>
      <c r="EK252" s="28">
        <v>406.29999999999995</v>
      </c>
      <c r="EL252" s="56">
        <v>0</v>
      </c>
      <c r="EN252" s="517" t="s">
        <v>3628</v>
      </c>
      <c r="EQ252" s="28">
        <v>66</v>
      </c>
      <c r="ER252" s="56">
        <v>3</v>
      </c>
      <c r="ET252" s="517" t="s">
        <v>683</v>
      </c>
      <c r="EW252" s="28">
        <v>109.5</v>
      </c>
      <c r="EX252" s="56">
        <v>2</v>
      </c>
      <c r="EZ252" s="517" t="s">
        <v>2723</v>
      </c>
      <c r="FC252" s="28">
        <v>102</v>
      </c>
      <c r="FD252" s="56">
        <v>0</v>
      </c>
      <c r="FF252" s="517" t="s">
        <v>683</v>
      </c>
      <c r="FG252" s="588"/>
      <c r="FH252" s="588"/>
      <c r="FI252" s="28">
        <v>263</v>
      </c>
      <c r="FJ252" s="56">
        <v>2</v>
      </c>
      <c r="FK252" s="588"/>
      <c r="FL252" s="517" t="s">
        <v>143</v>
      </c>
      <c r="FM252" s="588"/>
      <c r="FN252" s="588"/>
      <c r="FO252" s="28">
        <v>470</v>
      </c>
      <c r="FP252" s="56">
        <v>0</v>
      </c>
      <c r="FQ252" s="588"/>
      <c r="FR252" s="517" t="s">
        <v>1753</v>
      </c>
      <c r="FS252" s="588"/>
      <c r="FT252" s="588"/>
      <c r="FU252" s="28">
        <v>110.3</v>
      </c>
      <c r="FV252" s="56">
        <v>0</v>
      </c>
      <c r="FW252" s="588"/>
      <c r="FX252" s="517" t="s">
        <v>653</v>
      </c>
      <c r="FY252" s="588"/>
      <c r="FZ252" s="588"/>
      <c r="GA252" s="28">
        <v>522.79999999999995</v>
      </c>
      <c r="GB252" s="56">
        <v>0</v>
      </c>
      <c r="GC252" s="588"/>
      <c r="GD252" s="517" t="s">
        <v>143</v>
      </c>
      <c r="GE252" s="588"/>
      <c r="GF252" s="588"/>
      <c r="GG252" s="28">
        <v>188.8</v>
      </c>
      <c r="GH252" s="56">
        <v>3</v>
      </c>
      <c r="GI252" s="588"/>
      <c r="GJ252" s="517" t="s">
        <v>639</v>
      </c>
      <c r="GK252" s="588"/>
      <c r="GL252" s="588"/>
      <c r="GM252" s="28">
        <v>352.20000000000005</v>
      </c>
      <c r="GN252" s="56">
        <v>0</v>
      </c>
      <c r="GO252" s="588"/>
      <c r="GP252" s="517" t="s">
        <v>2721</v>
      </c>
      <c r="GQ252" s="588"/>
      <c r="GR252" s="588"/>
      <c r="GS252" s="28">
        <v>381.3</v>
      </c>
      <c r="GT252" s="56">
        <v>1</v>
      </c>
      <c r="GU252" s="588"/>
      <c r="GV252" s="517" t="s">
        <v>3620</v>
      </c>
      <c r="GW252" s="588"/>
      <c r="GX252" s="588"/>
      <c r="GY252" s="28">
        <v>578.5</v>
      </c>
      <c r="GZ252" s="56">
        <v>3</v>
      </c>
    </row>
    <row r="253" spans="1:208" ht="15.75">
      <c r="AH253" s="479"/>
      <c r="AK253" s="479"/>
      <c r="AN253" s="479"/>
      <c r="AQ253" s="479"/>
      <c r="AV253" s="517"/>
      <c r="AY253" s="28"/>
      <c r="AZ253" s="56"/>
      <c r="BB253" s="517"/>
      <c r="BE253" s="28"/>
      <c r="BF253" s="56"/>
      <c r="BH253" s="517"/>
      <c r="BK253" s="28"/>
      <c r="BL253" s="56"/>
      <c r="BN253" s="517"/>
      <c r="BQ253" s="28"/>
      <c r="BR253" s="56"/>
      <c r="BT253" s="517"/>
      <c r="BW253" s="28"/>
      <c r="BX253" s="56"/>
      <c r="BZ253" s="517"/>
      <c r="CC253" s="28"/>
      <c r="CD253" s="56"/>
      <c r="CF253" s="517"/>
      <c r="CI253" s="28"/>
      <c r="CJ253" s="56"/>
      <c r="CL253" s="517"/>
      <c r="CO253" s="28"/>
      <c r="CP253" s="56"/>
      <c r="CR253" s="517"/>
      <c r="CU253" s="28"/>
      <c r="CV253" s="56"/>
      <c r="CX253" s="517"/>
      <c r="DA253" s="28"/>
      <c r="DB253" s="56"/>
      <c r="DD253" s="517"/>
      <c r="DG253" s="28"/>
      <c r="DH253" s="56"/>
      <c r="DJ253" s="517"/>
      <c r="DM253" s="28"/>
      <c r="DN253" s="56"/>
      <c r="DP253" s="517"/>
      <c r="DS253" s="28"/>
      <c r="DT253" s="56"/>
      <c r="DV253" s="517"/>
      <c r="DW253"/>
      <c r="DY253" s="28"/>
      <c r="DZ253" s="56"/>
      <c r="EB253" s="517"/>
      <c r="EE253" s="28"/>
      <c r="EF253" s="56"/>
      <c r="EH253" s="517"/>
      <c r="EK253" s="28"/>
      <c r="EL253" s="56"/>
      <c r="EN253" s="517"/>
      <c r="EQ253" s="28"/>
      <c r="ER253" s="56"/>
      <c r="ET253" s="517"/>
      <c r="EW253" s="28"/>
      <c r="EX253" s="56"/>
      <c r="EZ253" s="517"/>
      <c r="FC253" s="28"/>
      <c r="FD253" s="56"/>
      <c r="FF253" s="517"/>
      <c r="FG253" s="588"/>
      <c r="FH253" s="588"/>
      <c r="FI253" s="28"/>
      <c r="FJ253" s="56"/>
      <c r="FK253" s="588"/>
      <c r="FL253" s="517"/>
      <c r="FM253" s="588"/>
      <c r="FN253" s="588"/>
      <c r="FO253" s="28"/>
      <c r="FP253" s="56"/>
      <c r="FQ253" s="588"/>
      <c r="FR253" s="517"/>
      <c r="FS253" s="588"/>
      <c r="FT253" s="588"/>
      <c r="FU253" s="28"/>
      <c r="FV253" s="56"/>
      <c r="FW253" s="588"/>
      <c r="FX253" s="517"/>
      <c r="FY253" s="588"/>
      <c r="FZ253" s="588"/>
      <c r="GA253" s="28"/>
      <c r="GB253" s="56"/>
      <c r="GC253" s="588"/>
      <c r="GD253" s="517"/>
      <c r="GE253" s="588"/>
      <c r="GF253" s="588"/>
      <c r="GG253" s="28"/>
      <c r="GH253" s="56"/>
      <c r="GI253" s="588"/>
      <c r="GJ253" s="517"/>
      <c r="GK253" s="588"/>
      <c r="GL253" s="588"/>
      <c r="GM253" s="28"/>
      <c r="GN253" s="56"/>
      <c r="GO253" s="588"/>
      <c r="GP253" s="517"/>
      <c r="GQ253" s="588"/>
      <c r="GR253" s="588"/>
      <c r="GS253" s="28"/>
      <c r="GT253" s="56"/>
      <c r="GU253" s="588"/>
      <c r="GV253" s="517"/>
      <c r="GW253" s="588"/>
      <c r="GX253" s="588"/>
      <c r="GY253" s="28"/>
      <c r="GZ253" s="56"/>
    </row>
    <row r="254" spans="1:208" ht="15.75">
      <c r="AH254" s="479" t="s">
        <v>3685</v>
      </c>
      <c r="AK254" s="479" t="s">
        <v>638</v>
      </c>
      <c r="AN254" s="479" t="s">
        <v>3621</v>
      </c>
      <c r="AQ254" s="479" t="s">
        <v>1656</v>
      </c>
      <c r="AV254" s="517" t="s">
        <v>2719</v>
      </c>
      <c r="AY254" s="28">
        <v>480.4</v>
      </c>
      <c r="AZ254" s="56">
        <v>3</v>
      </c>
      <c r="BB254" s="517" t="s">
        <v>3630</v>
      </c>
      <c r="BE254" s="28">
        <v>225.4</v>
      </c>
      <c r="BF254" s="56">
        <v>0</v>
      </c>
      <c r="BH254" s="517" t="s">
        <v>1653</v>
      </c>
      <c r="BK254" s="28">
        <v>165.4</v>
      </c>
      <c r="BL254" s="56">
        <v>3</v>
      </c>
      <c r="BN254" s="517" t="s">
        <v>653</v>
      </c>
      <c r="BQ254" s="28">
        <v>101.7</v>
      </c>
      <c r="BR254" s="56">
        <v>0</v>
      </c>
      <c r="BT254" s="517" t="s">
        <v>154</v>
      </c>
      <c r="BW254" s="28">
        <v>969.8</v>
      </c>
      <c r="BX254" s="56">
        <v>2</v>
      </c>
      <c r="BZ254" s="517" t="s">
        <v>3685</v>
      </c>
      <c r="CC254" s="28">
        <v>74.400000000000006</v>
      </c>
      <c r="CD254" s="56">
        <v>0</v>
      </c>
      <c r="CF254" s="517" t="s">
        <v>638</v>
      </c>
      <c r="CI254" s="28">
        <v>22.1</v>
      </c>
      <c r="CJ254" s="56">
        <v>3</v>
      </c>
      <c r="CL254" s="517" t="s">
        <v>2718</v>
      </c>
      <c r="CO254" s="28">
        <v>510.3</v>
      </c>
      <c r="CP254" s="56">
        <v>3</v>
      </c>
      <c r="CR254" s="517" t="s">
        <v>3623</v>
      </c>
      <c r="CU254" s="28">
        <v>51.800000000000004</v>
      </c>
      <c r="CV254" s="56">
        <v>0</v>
      </c>
      <c r="CX254" s="517" t="s">
        <v>2714</v>
      </c>
      <c r="DA254" s="28">
        <v>480</v>
      </c>
      <c r="DB254" s="56">
        <v>2</v>
      </c>
      <c r="DD254" s="517" t="s">
        <v>3623</v>
      </c>
      <c r="DG254" s="28">
        <v>365.4</v>
      </c>
      <c r="DH254" s="56">
        <v>2</v>
      </c>
      <c r="DJ254" s="517" t="s">
        <v>3638</v>
      </c>
      <c r="DM254" s="28">
        <v>813.9</v>
      </c>
      <c r="DN254" s="56">
        <v>1</v>
      </c>
      <c r="DP254" s="517" t="s">
        <v>638</v>
      </c>
      <c r="DS254" s="28">
        <v>42</v>
      </c>
      <c r="DT254" s="56">
        <v>3</v>
      </c>
      <c r="DV254" s="517" t="s">
        <v>1</v>
      </c>
      <c r="DW254"/>
      <c r="DY254" s="28">
        <v>14.3</v>
      </c>
      <c r="DZ254" s="56">
        <v>2</v>
      </c>
      <c r="EB254" s="517" t="s">
        <v>669</v>
      </c>
      <c r="EE254" s="28">
        <v>253.35</v>
      </c>
      <c r="EF254" s="56">
        <v>0</v>
      </c>
      <c r="EH254" s="517" t="s">
        <v>2723</v>
      </c>
      <c r="EK254" s="28">
        <v>932.10000000000014</v>
      </c>
      <c r="EL254" s="56">
        <v>3</v>
      </c>
      <c r="EN254" s="517" t="s">
        <v>669</v>
      </c>
      <c r="EQ254" s="28">
        <v>161.6</v>
      </c>
      <c r="ER254" s="56">
        <v>0</v>
      </c>
      <c r="ET254" s="517" t="s">
        <v>3628</v>
      </c>
      <c r="EW254" s="28">
        <v>442.49999999999994</v>
      </c>
      <c r="EX254" s="56">
        <v>3</v>
      </c>
      <c r="EZ254" s="517" t="s">
        <v>2714</v>
      </c>
      <c r="FC254" s="28">
        <v>4.6000000000000005</v>
      </c>
      <c r="FD254" s="56">
        <v>0</v>
      </c>
      <c r="FF254" s="517" t="s">
        <v>3629</v>
      </c>
      <c r="FG254" s="588"/>
      <c r="FH254" s="588"/>
      <c r="FI254" s="28">
        <v>330.79999999999995</v>
      </c>
      <c r="FJ254" s="56">
        <v>3</v>
      </c>
      <c r="FK254" s="588"/>
      <c r="FL254" s="517" t="s">
        <v>2721</v>
      </c>
      <c r="FM254" s="588"/>
      <c r="FN254" s="588"/>
      <c r="FO254" s="28">
        <v>467.8</v>
      </c>
      <c r="FP254" s="56">
        <v>3</v>
      </c>
      <c r="FQ254" s="588"/>
      <c r="FR254" s="517" t="s">
        <v>3630</v>
      </c>
      <c r="FS254" s="588"/>
      <c r="FT254" s="588"/>
      <c r="FU254" s="28">
        <v>170.20000000000002</v>
      </c>
      <c r="FV254" s="56">
        <v>0</v>
      </c>
      <c r="FW254" s="588"/>
      <c r="FX254" s="517" t="s">
        <v>1656</v>
      </c>
      <c r="FY254" s="588"/>
      <c r="FZ254" s="588"/>
      <c r="GA254" s="28">
        <v>453</v>
      </c>
      <c r="GB254" s="56">
        <v>0</v>
      </c>
      <c r="GC254" s="588"/>
      <c r="GD254" s="517" t="s">
        <v>2723</v>
      </c>
      <c r="GE254" s="588"/>
      <c r="GF254" s="588"/>
      <c r="GG254" s="28">
        <v>116.8</v>
      </c>
      <c r="GH254" s="56">
        <v>0</v>
      </c>
      <c r="GI254" s="588"/>
      <c r="GJ254" s="517" t="s">
        <v>1753</v>
      </c>
      <c r="GK254" s="588"/>
      <c r="GL254" s="588"/>
      <c r="GM254" s="28">
        <v>353.1</v>
      </c>
      <c r="GN254" s="56">
        <v>0</v>
      </c>
      <c r="GO254" s="588"/>
      <c r="GP254" s="517" t="s">
        <v>3621</v>
      </c>
      <c r="GQ254" s="588"/>
      <c r="GR254" s="588"/>
      <c r="GS254" s="28">
        <v>579.1</v>
      </c>
      <c r="GT254" s="56">
        <v>2</v>
      </c>
      <c r="GU254" s="588"/>
      <c r="GV254" s="517" t="s">
        <v>2719</v>
      </c>
      <c r="GW254" s="588"/>
      <c r="GX254" s="588"/>
      <c r="GY254" s="28">
        <v>468.8</v>
      </c>
      <c r="GZ254" s="56">
        <v>1</v>
      </c>
    </row>
    <row r="255" spans="1:208" ht="15.75">
      <c r="AH255" s="479" t="s">
        <v>143</v>
      </c>
      <c r="AK255" s="479" t="s">
        <v>3623</v>
      </c>
      <c r="AN255" s="479" t="s">
        <v>1666</v>
      </c>
      <c r="AQ255" s="479" t="s">
        <v>3622</v>
      </c>
      <c r="AV255" s="517" t="s">
        <v>1656</v>
      </c>
      <c r="AY255" s="28">
        <v>183.6</v>
      </c>
      <c r="AZ255" s="56">
        <v>0</v>
      </c>
      <c r="BB255" s="517" t="s">
        <v>2723</v>
      </c>
      <c r="BE255" s="28">
        <v>455.55</v>
      </c>
      <c r="BF255" s="56">
        <v>3</v>
      </c>
      <c r="BH255" s="517" t="s">
        <v>3634</v>
      </c>
      <c r="BK255" s="28">
        <v>130.80000000000001</v>
      </c>
      <c r="BL255" s="56">
        <v>0</v>
      </c>
      <c r="BN255" s="517" t="s">
        <v>2723</v>
      </c>
      <c r="BQ255" s="28">
        <v>147.20000000000002</v>
      </c>
      <c r="BR255" s="56">
        <v>3</v>
      </c>
      <c r="BT255" s="517" t="s">
        <v>1666</v>
      </c>
      <c r="BW255" s="28">
        <v>794.45</v>
      </c>
      <c r="BX255" s="56">
        <v>1</v>
      </c>
      <c r="BZ255" s="517" t="s">
        <v>1653</v>
      </c>
      <c r="CC255" s="28">
        <v>256.7</v>
      </c>
      <c r="CD255" s="56">
        <v>3</v>
      </c>
      <c r="CF255" s="517" t="s">
        <v>2721</v>
      </c>
      <c r="CI255" s="28">
        <v>10.9</v>
      </c>
      <c r="CJ255" s="56">
        <v>0</v>
      </c>
      <c r="CL255" s="517" t="s">
        <v>638</v>
      </c>
      <c r="CO255" s="28">
        <v>267.5</v>
      </c>
      <c r="CP255" s="56">
        <v>0</v>
      </c>
      <c r="CR255" s="517" t="s">
        <v>143</v>
      </c>
      <c r="CU255" s="28">
        <v>69.5</v>
      </c>
      <c r="CV255" s="56">
        <v>3</v>
      </c>
      <c r="CX255" s="517" t="s">
        <v>683</v>
      </c>
      <c r="DA255" s="28">
        <v>424</v>
      </c>
      <c r="DB255" s="56">
        <v>1</v>
      </c>
      <c r="DD255" s="517" t="s">
        <v>2723</v>
      </c>
      <c r="DG255" s="28">
        <v>330.79999999999995</v>
      </c>
      <c r="DH255" s="56">
        <v>1</v>
      </c>
      <c r="DJ255" s="517" t="s">
        <v>1753</v>
      </c>
      <c r="DM255" s="28">
        <v>887.09999999999991</v>
      </c>
      <c r="DN255" s="56">
        <v>2</v>
      </c>
      <c r="DP255" s="517" t="s">
        <v>1</v>
      </c>
      <c r="DS255" s="28">
        <v>26</v>
      </c>
      <c r="DT255" s="56">
        <v>0</v>
      </c>
      <c r="DV255" s="517" t="s">
        <v>2726</v>
      </c>
      <c r="DW255"/>
      <c r="DY255" s="28">
        <v>13.2</v>
      </c>
      <c r="DZ255" s="56">
        <v>1</v>
      </c>
      <c r="EB255" s="517" t="s">
        <v>2718</v>
      </c>
      <c r="EE255" s="28">
        <v>358.5</v>
      </c>
      <c r="EF255" s="56">
        <v>3</v>
      </c>
      <c r="EH255" s="517" t="s">
        <v>1656</v>
      </c>
      <c r="EK255" s="28">
        <v>429.9</v>
      </c>
      <c r="EL255" s="56">
        <v>0</v>
      </c>
      <c r="EN255" s="517" t="s">
        <v>143</v>
      </c>
      <c r="EQ255" s="28">
        <v>223.5</v>
      </c>
      <c r="ER255" s="56">
        <v>3</v>
      </c>
      <c r="ET255" s="517" t="s">
        <v>3634</v>
      </c>
      <c r="EW255" s="28">
        <v>324.60000000000002</v>
      </c>
      <c r="EX255" s="56">
        <v>0</v>
      </c>
      <c r="EZ255" s="517" t="s">
        <v>1</v>
      </c>
      <c r="FC255" s="28">
        <v>161.1</v>
      </c>
      <c r="FD255" s="56">
        <v>3</v>
      </c>
      <c r="FF255" s="517" t="s">
        <v>3622</v>
      </c>
      <c r="FG255" s="588"/>
      <c r="FH255" s="588"/>
      <c r="FI255" s="28">
        <v>260</v>
      </c>
      <c r="FJ255" s="56">
        <v>0</v>
      </c>
      <c r="FK255" s="588"/>
      <c r="FL255" s="517" t="s">
        <v>1</v>
      </c>
      <c r="FM255" s="588"/>
      <c r="FN255" s="588"/>
      <c r="FO255" s="28">
        <v>323</v>
      </c>
      <c r="FP255" s="56">
        <v>0</v>
      </c>
      <c r="FQ255" s="588"/>
      <c r="FR255" s="517" t="s">
        <v>638</v>
      </c>
      <c r="FS255" s="588"/>
      <c r="FT255" s="588"/>
      <c r="FU255" s="28">
        <v>602.99999999999989</v>
      </c>
      <c r="FV255" s="56">
        <v>3</v>
      </c>
      <c r="FW255" s="588"/>
      <c r="FX255" s="517" t="s">
        <v>3685</v>
      </c>
      <c r="FY255" s="588"/>
      <c r="FZ255" s="588"/>
      <c r="GA255" s="28">
        <v>715.4</v>
      </c>
      <c r="GB255" s="56">
        <v>3</v>
      </c>
      <c r="GC255" s="588"/>
      <c r="GD255" s="517" t="s">
        <v>1666</v>
      </c>
      <c r="GE255" s="588"/>
      <c r="GF255" s="588"/>
      <c r="GG255" s="28">
        <v>149.5</v>
      </c>
      <c r="GH255" s="56">
        <v>3</v>
      </c>
      <c r="GI255" s="588"/>
      <c r="GJ255" s="517" t="s">
        <v>3630</v>
      </c>
      <c r="GK255" s="588"/>
      <c r="GL255" s="588"/>
      <c r="GM255" s="28">
        <v>539.79999999999995</v>
      </c>
      <c r="GN255" s="56">
        <v>3</v>
      </c>
      <c r="GO255" s="588"/>
      <c r="GP255" s="517" t="s">
        <v>2714</v>
      </c>
      <c r="GQ255" s="588"/>
      <c r="GR255" s="588"/>
      <c r="GS255" s="28">
        <v>499</v>
      </c>
      <c r="GT255" s="56">
        <v>1</v>
      </c>
      <c r="GU255" s="588"/>
      <c r="GV255" s="517" t="s">
        <v>3622</v>
      </c>
      <c r="GW255" s="588"/>
      <c r="GX255" s="588"/>
      <c r="GY255" s="28">
        <v>503.09999999999997</v>
      </c>
      <c r="GZ255" s="56">
        <v>2</v>
      </c>
    </row>
    <row r="256" spans="1:208" ht="15.75">
      <c r="BO256" s="10"/>
      <c r="CL256" s="517"/>
      <c r="CO256" s="28"/>
      <c r="CP256" s="56"/>
      <c r="CR256" s="517"/>
      <c r="CU256" s="28"/>
      <c r="CV256" s="56"/>
      <c r="DA256" s="28"/>
      <c r="DB256" s="56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F256" s="588"/>
      <c r="FG256" s="588"/>
      <c r="FH256" s="588"/>
      <c r="FI256" s="28"/>
      <c r="FJ256" s="56"/>
      <c r="FK256" s="588"/>
      <c r="FL256" s="588"/>
      <c r="FM256" s="588"/>
      <c r="FN256" s="588"/>
      <c r="FO256" s="28"/>
      <c r="FP256" s="56"/>
      <c r="FQ256" s="588"/>
      <c r="FR256" s="588"/>
      <c r="FS256" s="588"/>
      <c r="FT256" s="588"/>
      <c r="FU256" s="28"/>
      <c r="FV256" s="56"/>
      <c r="FW256" s="588"/>
      <c r="FX256" s="588"/>
      <c r="FY256" s="588"/>
      <c r="FZ256" s="588"/>
      <c r="GA256" s="28"/>
      <c r="GB256" s="56"/>
      <c r="GC256" s="588"/>
      <c r="GD256" s="588"/>
      <c r="GE256" s="588"/>
      <c r="GF256" s="588"/>
      <c r="GG256" s="28"/>
      <c r="GH256" s="56"/>
      <c r="GI256" s="588"/>
      <c r="GJ256" s="588"/>
      <c r="GK256" s="588"/>
      <c r="GL256" s="588"/>
      <c r="GM256" s="28"/>
      <c r="GN256" s="56"/>
      <c r="GO256" s="588"/>
      <c r="GP256" s="588"/>
      <c r="GQ256" s="588"/>
      <c r="GR256" s="588"/>
      <c r="GS256" s="28"/>
      <c r="GT256" s="56"/>
      <c r="GU256" s="588"/>
      <c r="GV256" s="588"/>
      <c r="GW256" s="588"/>
      <c r="GX256" s="588"/>
      <c r="GY256" s="28"/>
      <c r="GZ256" s="56"/>
    </row>
    <row r="257" spans="1:208" ht="15.75">
      <c r="D257" s="244"/>
      <c r="E257" s="505"/>
      <c r="AH257" s="479" t="s">
        <v>3622</v>
      </c>
      <c r="AK257" s="479" t="s">
        <v>1666</v>
      </c>
      <c r="AN257" s="479" t="s">
        <v>3629</v>
      </c>
      <c r="AQ257" s="479" t="s">
        <v>1666</v>
      </c>
      <c r="AV257" s="517" t="s">
        <v>3638</v>
      </c>
      <c r="AY257" s="28">
        <v>142.29999999999998</v>
      </c>
      <c r="AZ257" s="56">
        <v>0</v>
      </c>
      <c r="BB257" s="517" t="s">
        <v>3685</v>
      </c>
      <c r="BE257" s="28">
        <v>292.5</v>
      </c>
      <c r="BF257" s="56">
        <v>1</v>
      </c>
      <c r="BH257" s="517" t="s">
        <v>2723</v>
      </c>
      <c r="BK257" s="28">
        <v>117.2</v>
      </c>
      <c r="BL257" s="56">
        <v>3</v>
      </c>
      <c r="BN257" s="517" t="s">
        <v>3626</v>
      </c>
      <c r="BQ257" s="28">
        <v>203.8</v>
      </c>
      <c r="BR257" s="56">
        <v>3</v>
      </c>
      <c r="BT257" s="517" t="s">
        <v>2734</v>
      </c>
      <c r="BW257" s="28">
        <v>738.7</v>
      </c>
      <c r="BX257" s="56">
        <v>3</v>
      </c>
      <c r="BZ257" s="517" t="s">
        <v>1656</v>
      </c>
      <c r="CC257" s="28">
        <v>124.1</v>
      </c>
      <c r="CD257" s="56">
        <v>3</v>
      </c>
      <c r="CF257" s="517" t="s">
        <v>3634</v>
      </c>
      <c r="CI257" s="28">
        <v>48.400000000000006</v>
      </c>
      <c r="CJ257" s="56">
        <v>0</v>
      </c>
      <c r="CL257" s="517" t="s">
        <v>669</v>
      </c>
      <c r="CO257" s="28">
        <v>147</v>
      </c>
      <c r="CP257" s="56">
        <v>0</v>
      </c>
      <c r="CR257" s="517" t="s">
        <v>1656</v>
      </c>
      <c r="CU257" s="28">
        <v>65.5</v>
      </c>
      <c r="CV257" s="56">
        <v>3</v>
      </c>
      <c r="CX257" s="517" t="s">
        <v>3626</v>
      </c>
      <c r="DA257" s="28">
        <v>292.2</v>
      </c>
      <c r="DB257" s="56">
        <v>1</v>
      </c>
      <c r="DD257" s="517" t="s">
        <v>3626</v>
      </c>
      <c r="DG257" s="28">
        <v>407.09999999999997</v>
      </c>
      <c r="DH257" s="56">
        <v>0</v>
      </c>
      <c r="DJ257" s="517" t="s">
        <v>3630</v>
      </c>
      <c r="DM257" s="28">
        <v>508.30000000000007</v>
      </c>
      <c r="DN257" s="56">
        <v>0</v>
      </c>
      <c r="DP257" s="517" t="s">
        <v>2726</v>
      </c>
      <c r="DS257" s="28">
        <v>19.2</v>
      </c>
      <c r="DT257" s="56">
        <v>2</v>
      </c>
      <c r="DV257" s="517" t="s">
        <v>3629</v>
      </c>
      <c r="DW257"/>
      <c r="DY257" s="28">
        <v>21</v>
      </c>
      <c r="DZ257" s="56">
        <v>1</v>
      </c>
      <c r="EB257" s="517" t="s">
        <v>154</v>
      </c>
      <c r="EE257" s="28">
        <v>361.7</v>
      </c>
      <c r="EF257" s="56">
        <v>1</v>
      </c>
      <c r="EH257" s="517" t="s">
        <v>639</v>
      </c>
      <c r="EK257" s="28">
        <v>443.6</v>
      </c>
      <c r="EL257" s="56">
        <v>1</v>
      </c>
      <c r="EN257" s="517" t="s">
        <v>1656</v>
      </c>
      <c r="EQ257" s="28">
        <v>117.50000000000001</v>
      </c>
      <c r="ER257" s="56">
        <v>1</v>
      </c>
      <c r="ET257" s="517" t="s">
        <v>1666</v>
      </c>
      <c r="EW257" s="28">
        <v>429.3</v>
      </c>
      <c r="EX257" s="56">
        <v>3</v>
      </c>
      <c r="EZ257" s="517" t="s">
        <v>2718</v>
      </c>
      <c r="FC257" s="28">
        <v>424</v>
      </c>
      <c r="FD257" s="56">
        <v>3</v>
      </c>
      <c r="FF257" s="517" t="s">
        <v>25</v>
      </c>
      <c r="FG257" s="588"/>
      <c r="FH257" s="588"/>
      <c r="FI257" s="28">
        <v>273.3</v>
      </c>
      <c r="FJ257" s="56">
        <v>0</v>
      </c>
      <c r="FK257" s="588"/>
      <c r="FL257" s="517" t="s">
        <v>683</v>
      </c>
      <c r="FM257" s="588"/>
      <c r="FN257" s="588"/>
      <c r="FO257" s="28">
        <v>331</v>
      </c>
      <c r="FP257" s="56">
        <v>0</v>
      </c>
      <c r="FQ257" s="588"/>
      <c r="FR257" s="517" t="s">
        <v>25</v>
      </c>
      <c r="FS257" s="588"/>
      <c r="FT257" s="588"/>
      <c r="FU257" s="28">
        <v>542.70000000000005</v>
      </c>
      <c r="FV257" s="56">
        <v>2</v>
      </c>
      <c r="FW257" s="588"/>
      <c r="FX257" s="517" t="s">
        <v>2718</v>
      </c>
      <c r="FY257" s="588"/>
      <c r="FZ257" s="588"/>
      <c r="GA257" s="28">
        <v>430.00000000000006</v>
      </c>
      <c r="GB257" s="56">
        <v>2</v>
      </c>
      <c r="GC257" s="588"/>
      <c r="GD257" s="517" t="s">
        <v>3685</v>
      </c>
      <c r="GE257" s="588"/>
      <c r="GF257" s="588"/>
      <c r="GG257" s="28">
        <v>137.9</v>
      </c>
      <c r="GH257" s="56">
        <v>1</v>
      </c>
      <c r="GI257" s="588"/>
      <c r="GJ257" s="517" t="s">
        <v>1666</v>
      </c>
      <c r="GK257" s="588"/>
      <c r="GL257" s="588"/>
      <c r="GM257" s="28">
        <v>552.29999999999995</v>
      </c>
      <c r="GN257" s="56">
        <v>3</v>
      </c>
      <c r="GO257" s="588"/>
      <c r="GP257" s="517" t="s">
        <v>1</v>
      </c>
      <c r="GQ257" s="588"/>
      <c r="GR257" s="588"/>
      <c r="GS257" s="28">
        <v>421</v>
      </c>
      <c r="GT257" s="56">
        <v>0</v>
      </c>
      <c r="GU257" s="588"/>
      <c r="GV257" s="517" t="s">
        <v>1666</v>
      </c>
      <c r="GW257" s="588"/>
      <c r="GX257" s="588"/>
      <c r="GY257" s="28">
        <v>701.4</v>
      </c>
      <c r="GZ257" s="56">
        <v>3</v>
      </c>
    </row>
    <row r="258" spans="1:208" ht="15.75">
      <c r="D258" s="244"/>
      <c r="E258" s="505"/>
      <c r="AH258" s="479" t="s">
        <v>2726</v>
      </c>
      <c r="AK258" s="479" t="s">
        <v>3685</v>
      </c>
      <c r="AN258" s="479" t="s">
        <v>2718</v>
      </c>
      <c r="AQ258" s="479" t="s">
        <v>3626</v>
      </c>
      <c r="AV258" s="517" t="s">
        <v>653</v>
      </c>
      <c r="AY258" s="28">
        <v>334.6</v>
      </c>
      <c r="AZ258" s="56">
        <v>3</v>
      </c>
      <c r="BB258" s="517" t="s">
        <v>2707</v>
      </c>
      <c r="BE258" s="28">
        <v>304.5</v>
      </c>
      <c r="BF258" s="56">
        <v>2</v>
      </c>
      <c r="BH258" s="517" t="s">
        <v>3629</v>
      </c>
      <c r="BK258" s="28">
        <v>77.2</v>
      </c>
      <c r="BL258" s="56">
        <v>0</v>
      </c>
      <c r="BN258" s="517" t="s">
        <v>2707</v>
      </c>
      <c r="BQ258" s="28">
        <v>37.799999999999997</v>
      </c>
      <c r="BR258" s="56">
        <v>0</v>
      </c>
      <c r="BT258" s="517" t="s">
        <v>3685</v>
      </c>
      <c r="BW258" s="28">
        <v>526.59999999999991</v>
      </c>
      <c r="BX258" s="56">
        <v>0</v>
      </c>
      <c r="BZ258" s="517" t="s">
        <v>1753</v>
      </c>
      <c r="CC258" s="28">
        <v>79</v>
      </c>
      <c r="CD258" s="56">
        <v>0</v>
      </c>
      <c r="CF258" s="517" t="s">
        <v>2714</v>
      </c>
      <c r="CI258" s="28">
        <v>63.800000000000004</v>
      </c>
      <c r="CJ258" s="56">
        <v>3</v>
      </c>
      <c r="CL258" s="517" t="s">
        <v>3634</v>
      </c>
      <c r="CO258" s="28">
        <v>237.9</v>
      </c>
      <c r="CP258" s="56">
        <v>3</v>
      </c>
      <c r="CR258" s="517" t="s">
        <v>2714</v>
      </c>
      <c r="CU258" s="28">
        <v>3</v>
      </c>
      <c r="CV258" s="56">
        <v>0</v>
      </c>
      <c r="CX258" s="517" t="s">
        <v>1653</v>
      </c>
      <c r="DA258" s="28">
        <v>343</v>
      </c>
      <c r="DB258" s="56">
        <v>2</v>
      </c>
      <c r="DD258" s="517" t="s">
        <v>3630</v>
      </c>
      <c r="DG258" s="28">
        <v>512.4</v>
      </c>
      <c r="DH258" s="56">
        <v>3</v>
      </c>
      <c r="DJ258" s="517" t="s">
        <v>1653</v>
      </c>
      <c r="DM258" s="28">
        <v>753.4</v>
      </c>
      <c r="DN258" s="56">
        <v>3</v>
      </c>
      <c r="DP258" s="517" t="s">
        <v>2723</v>
      </c>
      <c r="DS258" s="28">
        <v>16.900000000000002</v>
      </c>
      <c r="DT258" s="56">
        <v>1</v>
      </c>
      <c r="DV258" s="517" t="s">
        <v>1653</v>
      </c>
      <c r="DW258"/>
      <c r="DY258" s="28">
        <v>22.5</v>
      </c>
      <c r="DZ258" s="56">
        <v>2</v>
      </c>
      <c r="EB258" s="517" t="s">
        <v>3626</v>
      </c>
      <c r="EE258" s="28">
        <v>385.5</v>
      </c>
      <c r="EF258" s="56">
        <v>2</v>
      </c>
      <c r="EH258" s="517" t="s">
        <v>3634</v>
      </c>
      <c r="EK258" s="28">
        <v>517.30000000000007</v>
      </c>
      <c r="EL258" s="56">
        <v>2</v>
      </c>
      <c r="EN258" s="517" t="s">
        <v>1</v>
      </c>
      <c r="EQ258" s="28">
        <v>142.69999999999999</v>
      </c>
      <c r="ER258" s="56">
        <v>2</v>
      </c>
      <c r="ET258" s="517" t="s">
        <v>669</v>
      </c>
      <c r="EW258" s="28">
        <v>102.9</v>
      </c>
      <c r="EX258" s="56">
        <v>0</v>
      </c>
      <c r="EZ258" s="517" t="s">
        <v>143</v>
      </c>
      <c r="FC258" s="28">
        <v>186.1</v>
      </c>
      <c r="FD258" s="56">
        <v>0</v>
      </c>
      <c r="FF258" s="517" t="s">
        <v>654</v>
      </c>
      <c r="FG258" s="588"/>
      <c r="FH258" s="588"/>
      <c r="FI258" s="28">
        <v>348.3</v>
      </c>
      <c r="FJ258" s="56">
        <v>3</v>
      </c>
      <c r="FK258" s="588"/>
      <c r="FL258" s="517" t="s">
        <v>3628</v>
      </c>
      <c r="FM258" s="588"/>
      <c r="FN258" s="588"/>
      <c r="FO258" s="28">
        <v>594.40000000000009</v>
      </c>
      <c r="FP258" s="56">
        <v>3</v>
      </c>
      <c r="FQ258" s="588"/>
      <c r="FR258" s="517" t="s">
        <v>3622</v>
      </c>
      <c r="FS258" s="588"/>
      <c r="FT258" s="588"/>
      <c r="FU258" s="28">
        <v>458</v>
      </c>
      <c r="FV258" s="56">
        <v>1</v>
      </c>
      <c r="FW258" s="588"/>
      <c r="FX258" s="517" t="s">
        <v>639</v>
      </c>
      <c r="FY258" s="588"/>
      <c r="FZ258" s="588"/>
      <c r="GA258" s="28">
        <v>384.5</v>
      </c>
      <c r="GB258" s="56">
        <v>1</v>
      </c>
      <c r="GC258" s="588"/>
      <c r="GD258" s="517" t="s">
        <v>683</v>
      </c>
      <c r="GE258" s="588"/>
      <c r="GF258" s="588"/>
      <c r="GG258" s="28">
        <v>143.30000000000001</v>
      </c>
      <c r="GH258" s="56">
        <v>2</v>
      </c>
      <c r="GI258" s="588"/>
      <c r="GJ258" s="517" t="s">
        <v>1</v>
      </c>
      <c r="GK258" s="588"/>
      <c r="GL258" s="588"/>
      <c r="GM258" s="28">
        <v>338.5</v>
      </c>
      <c r="GN258" s="56">
        <v>0</v>
      </c>
      <c r="GO258" s="588"/>
      <c r="GP258" s="517" t="s">
        <v>2723</v>
      </c>
      <c r="GQ258" s="588"/>
      <c r="GR258" s="588"/>
      <c r="GS258" s="28">
        <v>608.5</v>
      </c>
      <c r="GT258" s="56">
        <v>3</v>
      </c>
      <c r="GU258" s="588"/>
      <c r="GV258" s="517" t="s">
        <v>2707</v>
      </c>
      <c r="GW258" s="588"/>
      <c r="GX258" s="588"/>
      <c r="GY258" s="28">
        <v>408.4</v>
      </c>
      <c r="GZ258" s="56">
        <v>0</v>
      </c>
    </row>
    <row r="259" spans="1:208" ht="15.75">
      <c r="D259" s="244"/>
      <c r="E259" s="505"/>
      <c r="AH259" s="479"/>
      <c r="AK259" s="479"/>
      <c r="AN259" s="479"/>
      <c r="AQ259" s="479"/>
      <c r="AV259" s="517"/>
      <c r="AY259" s="28"/>
      <c r="AZ259" s="56"/>
      <c r="BB259" s="517"/>
      <c r="BE259" s="28"/>
      <c r="BF259" s="56"/>
      <c r="BH259" s="517"/>
      <c r="BK259" s="28"/>
      <c r="BL259" s="56"/>
      <c r="BN259" s="517"/>
      <c r="BQ259" s="28"/>
      <c r="BR259" s="56"/>
      <c r="BT259" s="517"/>
      <c r="BW259" s="28"/>
      <c r="BX259" s="56"/>
      <c r="BZ259" s="517"/>
      <c r="CC259" s="28"/>
      <c r="CD259" s="56"/>
      <c r="CF259" s="517"/>
      <c r="CI259" s="28"/>
      <c r="CJ259" s="56"/>
      <c r="CL259" s="517"/>
      <c r="CO259" s="28"/>
      <c r="CP259" s="56"/>
      <c r="CR259" s="517"/>
      <c r="CU259" s="28"/>
      <c r="CV259" s="56"/>
      <c r="CX259" s="517"/>
      <c r="DA259" s="28"/>
      <c r="DB259" s="56"/>
      <c r="DD259" s="517"/>
      <c r="DG259" s="28"/>
      <c r="DH259" s="56"/>
      <c r="DJ259" s="517"/>
      <c r="DM259" s="28"/>
      <c r="DN259" s="56"/>
      <c r="DP259" s="517"/>
      <c r="DS259" s="28"/>
      <c r="DT259" s="56"/>
      <c r="DV259" s="517"/>
      <c r="DW259"/>
      <c r="DY259" s="28"/>
      <c r="DZ259" s="56"/>
      <c r="EB259" s="517"/>
      <c r="EE259" s="28"/>
      <c r="EF259" s="56"/>
      <c r="EH259" s="517"/>
      <c r="EK259" s="28"/>
      <c r="EL259" s="56"/>
      <c r="EN259" s="517"/>
      <c r="EQ259" s="28"/>
      <c r="ER259" s="56"/>
      <c r="ET259" s="517"/>
      <c r="EW259" s="28"/>
      <c r="EX259" s="56"/>
      <c r="EZ259" s="517"/>
      <c r="FC259" s="28"/>
      <c r="FD259" s="56"/>
      <c r="FF259" s="517"/>
      <c r="FG259" s="588"/>
      <c r="FH259" s="588"/>
      <c r="FI259" s="28"/>
      <c r="FJ259" s="56"/>
      <c r="FK259" s="588"/>
      <c r="FL259" s="517"/>
      <c r="FM259" s="588"/>
      <c r="FN259" s="588"/>
      <c r="FO259" s="28"/>
      <c r="FP259" s="56"/>
      <c r="FQ259" s="588"/>
      <c r="FR259" s="517"/>
      <c r="FS259" s="588"/>
      <c r="FT259" s="588"/>
      <c r="FU259" s="28"/>
      <c r="FV259" s="56"/>
      <c r="FW259" s="588"/>
      <c r="FX259" s="517"/>
      <c r="FY259" s="588"/>
      <c r="FZ259" s="588"/>
      <c r="GA259" s="28"/>
      <c r="GB259" s="56"/>
      <c r="GC259" s="588"/>
      <c r="GD259" s="517"/>
      <c r="GE259" s="588"/>
      <c r="GF259" s="588"/>
      <c r="GG259" s="28"/>
      <c r="GH259" s="56"/>
      <c r="GI259" s="588"/>
      <c r="GJ259" s="517"/>
      <c r="GK259" s="588"/>
      <c r="GL259" s="588"/>
      <c r="GM259" s="28"/>
      <c r="GN259" s="56"/>
      <c r="GO259" s="588"/>
      <c r="GP259" s="517"/>
      <c r="GQ259" s="588"/>
      <c r="GR259" s="588"/>
      <c r="GS259" s="28"/>
      <c r="GT259" s="56"/>
      <c r="GU259" s="588"/>
      <c r="GV259" s="517"/>
      <c r="GW259" s="588"/>
      <c r="GX259" s="588"/>
      <c r="GY259" s="28"/>
      <c r="GZ259" s="56"/>
    </row>
    <row r="260" spans="1:208" ht="15.75">
      <c r="D260" s="244"/>
      <c r="E260" s="505"/>
      <c r="AH260" s="479" t="s">
        <v>3623</v>
      </c>
      <c r="AK260" s="479" t="s">
        <v>2721</v>
      </c>
      <c r="AN260" s="479" t="s">
        <v>638</v>
      </c>
      <c r="AQ260" s="479" t="s">
        <v>2721</v>
      </c>
      <c r="AV260" s="517" t="s">
        <v>3628</v>
      </c>
      <c r="AY260" s="28">
        <v>115.9</v>
      </c>
      <c r="AZ260" s="56">
        <v>3</v>
      </c>
      <c r="BB260" s="517" t="s">
        <v>1753</v>
      </c>
      <c r="BE260" s="28">
        <v>156.4</v>
      </c>
      <c r="BF260" s="56">
        <v>2</v>
      </c>
      <c r="BH260" s="517" t="s">
        <v>3627</v>
      </c>
      <c r="BK260" s="28">
        <v>76.8</v>
      </c>
      <c r="BL260" s="56">
        <v>3</v>
      </c>
      <c r="BN260" s="517" t="s">
        <v>1666</v>
      </c>
      <c r="BQ260" s="28">
        <v>140.6</v>
      </c>
      <c r="BR260" s="56">
        <v>3</v>
      </c>
      <c r="BT260" s="517" t="s">
        <v>3627</v>
      </c>
      <c r="BW260" s="28">
        <v>517.6</v>
      </c>
      <c r="BX260" s="56">
        <v>0</v>
      </c>
      <c r="BZ260" s="517" t="s">
        <v>683</v>
      </c>
      <c r="CC260" s="28">
        <v>278</v>
      </c>
      <c r="CD260" s="56">
        <v>3</v>
      </c>
      <c r="CF260" s="517" t="s">
        <v>2726</v>
      </c>
      <c r="CI260" s="28">
        <v>19.5</v>
      </c>
      <c r="CJ260" s="56">
        <v>0</v>
      </c>
      <c r="CL260" s="517" t="s">
        <v>639</v>
      </c>
      <c r="CO260" s="28">
        <v>259.39999999999998</v>
      </c>
      <c r="CP260" s="56">
        <v>3</v>
      </c>
      <c r="CR260" s="517" t="s">
        <v>3621</v>
      </c>
      <c r="CU260" s="28">
        <v>134.80000000000001</v>
      </c>
      <c r="CV260" s="56">
        <v>3</v>
      </c>
      <c r="CX260" s="517" t="s">
        <v>3628</v>
      </c>
      <c r="DA260" s="28">
        <v>554.9</v>
      </c>
      <c r="DB260" s="56">
        <v>3</v>
      </c>
      <c r="DD260" s="517" t="s">
        <v>3621</v>
      </c>
      <c r="DG260" s="28">
        <v>397.90000000000003</v>
      </c>
      <c r="DH260" s="56">
        <v>1</v>
      </c>
      <c r="DJ260" s="517" t="s">
        <v>3629</v>
      </c>
      <c r="DM260" s="28">
        <v>539.59999999999991</v>
      </c>
      <c r="DN260" s="56">
        <v>3</v>
      </c>
      <c r="DP260" s="517" t="s">
        <v>654</v>
      </c>
      <c r="DS260" s="28">
        <v>0</v>
      </c>
      <c r="DT260" s="56">
        <v>0</v>
      </c>
      <c r="DV260" s="517" t="s">
        <v>3638</v>
      </c>
      <c r="DW260"/>
      <c r="DY260" s="28">
        <v>78</v>
      </c>
      <c r="DZ260" s="56">
        <v>3</v>
      </c>
      <c r="EB260" s="517" t="s">
        <v>683</v>
      </c>
      <c r="EE260" s="28">
        <v>207.1</v>
      </c>
      <c r="EF260" s="56">
        <v>0</v>
      </c>
      <c r="EH260" s="517" t="s">
        <v>143</v>
      </c>
      <c r="EK260" s="28">
        <v>779.39999999999986</v>
      </c>
      <c r="EL260" s="56">
        <v>3</v>
      </c>
      <c r="EN260" s="517" t="s">
        <v>2714</v>
      </c>
      <c r="EQ260" s="28">
        <v>97</v>
      </c>
      <c r="ER260" s="56">
        <v>0</v>
      </c>
      <c r="ET260" s="517" t="s">
        <v>3621</v>
      </c>
      <c r="EW260" s="28">
        <v>243.9</v>
      </c>
      <c r="EX260" s="56">
        <v>3</v>
      </c>
      <c r="EZ260" s="517" t="s">
        <v>3634</v>
      </c>
      <c r="FC260" s="28">
        <v>452.59999999999997</v>
      </c>
      <c r="FD260" s="56">
        <v>3</v>
      </c>
      <c r="FF260" s="517" t="s">
        <v>639</v>
      </c>
      <c r="FG260" s="588"/>
      <c r="FH260" s="588"/>
      <c r="FI260" s="28">
        <v>383.5</v>
      </c>
      <c r="FJ260" s="56">
        <v>3</v>
      </c>
      <c r="FK260" s="588"/>
      <c r="FL260" s="517" t="s">
        <v>1656</v>
      </c>
      <c r="FM260" s="588"/>
      <c r="FN260" s="588"/>
      <c r="FO260" s="28">
        <v>478.4</v>
      </c>
      <c r="FP260" s="56">
        <v>2</v>
      </c>
      <c r="FQ260" s="588"/>
      <c r="FR260" s="517" t="s">
        <v>1666</v>
      </c>
      <c r="FS260" s="588"/>
      <c r="FT260" s="588"/>
      <c r="FU260" s="28">
        <v>419.90000000000003</v>
      </c>
      <c r="FV260" s="56">
        <v>3</v>
      </c>
      <c r="FW260" s="588"/>
      <c r="FX260" s="517" t="s">
        <v>669</v>
      </c>
      <c r="FY260" s="588"/>
      <c r="FZ260" s="588"/>
      <c r="GA260" s="28">
        <v>356</v>
      </c>
      <c r="GB260" s="56">
        <v>0</v>
      </c>
      <c r="GC260" s="588"/>
      <c r="GD260" s="517" t="s">
        <v>654</v>
      </c>
      <c r="GE260" s="588"/>
      <c r="GF260" s="588"/>
      <c r="GG260" s="28">
        <v>63.9</v>
      </c>
      <c r="GH260" s="56">
        <v>2</v>
      </c>
      <c r="GI260" s="588"/>
      <c r="GJ260" s="517" t="s">
        <v>2719</v>
      </c>
      <c r="GK260" s="588"/>
      <c r="GL260" s="588"/>
      <c r="GM260" s="28">
        <v>553</v>
      </c>
      <c r="GN260" s="56">
        <v>3</v>
      </c>
      <c r="GO260" s="588"/>
      <c r="GP260" s="517" t="s">
        <v>3630</v>
      </c>
      <c r="GQ260" s="588"/>
      <c r="GR260" s="588"/>
      <c r="GS260" s="28">
        <v>587.09999999999991</v>
      </c>
      <c r="GT260" s="56">
        <v>2</v>
      </c>
      <c r="GU260" s="588"/>
      <c r="GV260" s="517" t="s">
        <v>143</v>
      </c>
      <c r="GW260" s="588"/>
      <c r="GX260" s="588"/>
      <c r="GY260" s="28">
        <v>417</v>
      </c>
      <c r="GZ260" s="56">
        <v>3</v>
      </c>
    </row>
    <row r="261" spans="1:208" ht="15.75">
      <c r="D261" s="244"/>
      <c r="E261" s="505"/>
      <c r="AH261" s="479" t="s">
        <v>1653</v>
      </c>
      <c r="AK261" s="479" t="s">
        <v>3629</v>
      </c>
      <c r="AN261" s="479" t="s">
        <v>1653</v>
      </c>
      <c r="AQ261" s="479" t="s">
        <v>25</v>
      </c>
      <c r="AV261" s="517" t="s">
        <v>3627</v>
      </c>
      <c r="AY261" s="28">
        <v>26.099999999999998</v>
      </c>
      <c r="AZ261" s="56">
        <v>0</v>
      </c>
      <c r="BB261" s="517" t="s">
        <v>638</v>
      </c>
      <c r="BE261" s="28">
        <v>154.5</v>
      </c>
      <c r="BF261" s="56">
        <v>1</v>
      </c>
      <c r="BH261" s="517" t="s">
        <v>2734</v>
      </c>
      <c r="BK261" s="28">
        <v>58.8</v>
      </c>
      <c r="BL261" s="56">
        <v>0</v>
      </c>
      <c r="BN261" s="517" t="s">
        <v>25</v>
      </c>
      <c r="BQ261" s="28">
        <v>98.7</v>
      </c>
      <c r="BR261" s="56">
        <v>0</v>
      </c>
      <c r="BT261" s="517" t="s">
        <v>3621</v>
      </c>
      <c r="BW261" s="28">
        <v>684.30000000000007</v>
      </c>
      <c r="BX261" s="56">
        <v>3</v>
      </c>
      <c r="BZ261" s="517" t="s">
        <v>3634</v>
      </c>
      <c r="CC261" s="28">
        <v>187.4</v>
      </c>
      <c r="CD261" s="56">
        <v>0</v>
      </c>
      <c r="CF261" s="517" t="s">
        <v>669</v>
      </c>
      <c r="CI261" s="28">
        <v>94.4</v>
      </c>
      <c r="CJ261" s="56">
        <v>3</v>
      </c>
      <c r="CL261" s="517" t="s">
        <v>154</v>
      </c>
      <c r="CO261" s="28">
        <v>192</v>
      </c>
      <c r="CP261" s="56">
        <v>0</v>
      </c>
      <c r="CR261" s="517" t="s">
        <v>3626</v>
      </c>
      <c r="CU261" s="28">
        <v>19.900000000000002</v>
      </c>
      <c r="CV261" s="56">
        <v>0</v>
      </c>
      <c r="CX261" s="517" t="s">
        <v>154</v>
      </c>
      <c r="DA261" s="28">
        <v>375.4</v>
      </c>
      <c r="DB261" s="56">
        <v>0</v>
      </c>
      <c r="DD261" s="517" t="s">
        <v>3629</v>
      </c>
      <c r="DG261" s="28">
        <v>399</v>
      </c>
      <c r="DH261" s="56">
        <v>2</v>
      </c>
      <c r="DJ261" s="517" t="s">
        <v>3626</v>
      </c>
      <c r="DM261" s="28">
        <v>332.3</v>
      </c>
      <c r="DN261" s="56">
        <v>0</v>
      </c>
      <c r="DP261" s="517" t="s">
        <v>2734</v>
      </c>
      <c r="DS261" s="28">
        <v>15.6</v>
      </c>
      <c r="DT261" s="56">
        <v>3</v>
      </c>
      <c r="DV261" s="517" t="s">
        <v>683</v>
      </c>
      <c r="DW261"/>
      <c r="DY261" s="28">
        <v>0</v>
      </c>
      <c r="DZ261" s="56">
        <v>0</v>
      </c>
      <c r="EB261" s="517" t="s">
        <v>143</v>
      </c>
      <c r="EE261" s="28">
        <v>475.6</v>
      </c>
      <c r="EF261" s="56">
        <v>3</v>
      </c>
      <c r="EH261" s="517" t="s">
        <v>2714</v>
      </c>
      <c r="EK261" s="28">
        <v>269.29999999999995</v>
      </c>
      <c r="EL261" s="56">
        <v>0</v>
      </c>
      <c r="EN261" s="517" t="s">
        <v>1666</v>
      </c>
      <c r="EQ261" s="28">
        <v>298.7</v>
      </c>
      <c r="ER261" s="56">
        <v>3</v>
      </c>
      <c r="ET261" s="517" t="s">
        <v>2719</v>
      </c>
      <c r="EW261" s="28">
        <v>138.6</v>
      </c>
      <c r="EX261" s="56">
        <v>0</v>
      </c>
      <c r="EZ261" s="517" t="s">
        <v>3627</v>
      </c>
      <c r="FC261" s="28">
        <v>0</v>
      </c>
      <c r="FD261" s="56">
        <v>0</v>
      </c>
      <c r="FF261" s="517" t="s">
        <v>2714</v>
      </c>
      <c r="FG261" s="588"/>
      <c r="FH261" s="588"/>
      <c r="FI261" s="28">
        <v>254.7</v>
      </c>
      <c r="FJ261" s="56">
        <v>0</v>
      </c>
      <c r="FK261" s="588"/>
      <c r="FL261" s="517" t="s">
        <v>3627</v>
      </c>
      <c r="FM261" s="588"/>
      <c r="FN261" s="588"/>
      <c r="FO261" s="28">
        <v>405.6</v>
      </c>
      <c r="FP261" s="56">
        <v>1</v>
      </c>
      <c r="FQ261" s="588"/>
      <c r="FR261" s="517" t="s">
        <v>143</v>
      </c>
      <c r="FS261" s="588"/>
      <c r="FT261" s="588"/>
      <c r="FU261" s="28">
        <v>312.5</v>
      </c>
      <c r="FV261" s="56">
        <v>0</v>
      </c>
      <c r="FW261" s="588"/>
      <c r="FX261" s="517" t="s">
        <v>3628</v>
      </c>
      <c r="FY261" s="588"/>
      <c r="FZ261" s="588"/>
      <c r="GA261" s="28">
        <v>546</v>
      </c>
      <c r="GB261" s="56">
        <v>3</v>
      </c>
      <c r="GC261" s="588"/>
      <c r="GD261" s="517" t="s">
        <v>3622</v>
      </c>
      <c r="GE261" s="588"/>
      <c r="GF261" s="588"/>
      <c r="GG261" s="28">
        <v>52.5</v>
      </c>
      <c r="GH261" s="56">
        <v>1</v>
      </c>
      <c r="GI261" s="588"/>
      <c r="GJ261" s="517" t="s">
        <v>654</v>
      </c>
      <c r="GK261" s="588"/>
      <c r="GL261" s="588"/>
      <c r="GM261" s="28">
        <v>377.79999999999995</v>
      </c>
      <c r="GN261" s="56">
        <v>0</v>
      </c>
      <c r="GO261" s="588"/>
      <c r="GP261" s="517" t="s">
        <v>1656</v>
      </c>
      <c r="GQ261" s="588"/>
      <c r="GR261" s="588"/>
      <c r="GS261" s="28">
        <v>476</v>
      </c>
      <c r="GT261" s="56">
        <v>1</v>
      </c>
      <c r="GU261" s="588"/>
      <c r="GV261" s="517" t="s">
        <v>3628</v>
      </c>
      <c r="GW261" s="588"/>
      <c r="GX261" s="588"/>
      <c r="GY261" s="28">
        <v>307</v>
      </c>
      <c r="GZ261" s="56">
        <v>0</v>
      </c>
    </row>
    <row r="262" spans="1:208" ht="15.75">
      <c r="D262" s="244"/>
      <c r="E262" s="505"/>
      <c r="AH262" s="479"/>
      <c r="AK262" s="479"/>
      <c r="AN262" s="479"/>
      <c r="AQ262" s="479"/>
      <c r="AV262" s="517"/>
      <c r="AY262" s="28"/>
      <c r="AZ262" s="56"/>
      <c r="BB262" s="517"/>
      <c r="BE262" s="28"/>
      <c r="BF262" s="56"/>
      <c r="BH262" s="517"/>
      <c r="BK262" s="28"/>
      <c r="BL262" s="56"/>
      <c r="BN262" s="517"/>
      <c r="BQ262" s="28"/>
      <c r="BR262" s="56"/>
      <c r="BT262" s="517"/>
      <c r="BW262" s="28"/>
      <c r="BX262" s="56"/>
      <c r="BZ262" s="517"/>
      <c r="CC262" s="28"/>
      <c r="CD262" s="56"/>
      <c r="CF262" s="517"/>
      <c r="CI262" s="28"/>
      <c r="CJ262" s="56"/>
      <c r="CL262" s="517"/>
      <c r="CO262" s="28"/>
      <c r="CP262" s="56"/>
      <c r="CR262" s="517"/>
      <c r="CU262" s="28"/>
      <c r="CV262" s="56"/>
      <c r="CX262" s="517"/>
      <c r="DA262" s="28"/>
      <c r="DB262" s="56"/>
      <c r="DD262" s="517"/>
      <c r="DG262" s="28"/>
      <c r="DH262" s="56"/>
      <c r="DJ262" s="517"/>
      <c r="DM262" s="28"/>
      <c r="DN262" s="56"/>
      <c r="DP262" s="517"/>
      <c r="DS262" s="28"/>
      <c r="DT262" s="56"/>
      <c r="DV262" s="517"/>
      <c r="DW262"/>
      <c r="DY262" s="28"/>
      <c r="DZ262" s="56"/>
      <c r="EB262" s="517"/>
      <c r="EE262" s="28"/>
      <c r="EF262" s="56"/>
      <c r="EH262" s="517"/>
      <c r="EK262" s="28"/>
      <c r="EL262" s="56"/>
      <c r="EN262" s="517"/>
      <c r="EQ262" s="28"/>
      <c r="ER262" s="56"/>
      <c r="ET262" s="517"/>
      <c r="EW262" s="28"/>
      <c r="EX262" s="56"/>
      <c r="EZ262" s="517"/>
      <c r="FC262" s="28"/>
      <c r="FD262" s="56"/>
      <c r="FF262" s="517"/>
      <c r="FG262" s="588"/>
      <c r="FH262" s="588"/>
      <c r="FI262" s="28"/>
      <c r="FJ262" s="56"/>
      <c r="FK262" s="588"/>
      <c r="FL262" s="517"/>
      <c r="FM262" s="588"/>
      <c r="FN262" s="588"/>
      <c r="FO262" s="28"/>
      <c r="FP262" s="56"/>
      <c r="FQ262" s="588"/>
      <c r="FR262" s="517"/>
      <c r="FS262" s="588"/>
      <c r="FT262" s="588"/>
      <c r="FU262" s="28"/>
      <c r="FV262" s="56"/>
      <c r="FW262" s="588"/>
      <c r="FX262" s="517"/>
      <c r="FY262" s="588"/>
      <c r="FZ262" s="588"/>
      <c r="GA262" s="28"/>
      <c r="GB262" s="56"/>
      <c r="GC262" s="588"/>
      <c r="GD262" s="517"/>
      <c r="GE262" s="588"/>
      <c r="GF262" s="588"/>
      <c r="GG262" s="28"/>
      <c r="GH262" s="56"/>
      <c r="GI262" s="588"/>
      <c r="GJ262" s="517"/>
      <c r="GK262" s="588"/>
      <c r="GL262" s="588"/>
      <c r="GM262" s="28"/>
      <c r="GN262" s="56"/>
      <c r="GO262" s="588"/>
      <c r="GP262" s="517"/>
      <c r="GQ262" s="588"/>
      <c r="GR262" s="588"/>
      <c r="GS262" s="28"/>
      <c r="GT262" s="56"/>
      <c r="GU262" s="588"/>
      <c r="GV262" s="517"/>
      <c r="GW262" s="588"/>
      <c r="GX262" s="588"/>
      <c r="GY262" s="28"/>
      <c r="GZ262" s="56"/>
    </row>
    <row r="263" spans="1:208" ht="15.75">
      <c r="D263" s="244"/>
      <c r="E263" s="505"/>
      <c r="AH263" s="479" t="s">
        <v>3621</v>
      </c>
      <c r="AK263" s="479" t="s">
        <v>1653</v>
      </c>
      <c r="AN263" s="479" t="s">
        <v>3685</v>
      </c>
      <c r="AQ263" s="479" t="s">
        <v>3634</v>
      </c>
      <c r="AV263" s="517" t="s">
        <v>638</v>
      </c>
      <c r="AY263" s="28">
        <v>41.4</v>
      </c>
      <c r="AZ263" s="56">
        <v>3</v>
      </c>
      <c r="BB263" s="517" t="s">
        <v>2734</v>
      </c>
      <c r="BE263" s="28">
        <v>291.89999999999998</v>
      </c>
      <c r="BF263" s="56">
        <v>3</v>
      </c>
      <c r="BH263" s="517" t="s">
        <v>2726</v>
      </c>
      <c r="BK263" s="28">
        <v>112.19999999999999</v>
      </c>
      <c r="BL263" s="56">
        <v>3</v>
      </c>
      <c r="BN263" s="517" t="s">
        <v>3621</v>
      </c>
      <c r="BQ263" s="28">
        <v>68.900000000000006</v>
      </c>
      <c r="BR263" s="56">
        <v>0</v>
      </c>
      <c r="BT263" s="517" t="s">
        <v>2719</v>
      </c>
      <c r="BW263" s="28">
        <v>908.8</v>
      </c>
      <c r="BX263" s="56">
        <v>3</v>
      </c>
      <c r="BZ263" s="517" t="s">
        <v>3638</v>
      </c>
      <c r="CC263" s="28">
        <v>159.69999999999999</v>
      </c>
      <c r="CD263" s="56">
        <v>0</v>
      </c>
      <c r="CF263" s="517" t="s">
        <v>3627</v>
      </c>
      <c r="CI263" s="28">
        <v>140.4</v>
      </c>
      <c r="CJ263" s="56">
        <v>3</v>
      </c>
      <c r="CL263" s="517" t="s">
        <v>653</v>
      </c>
      <c r="CO263" s="28">
        <v>151.5</v>
      </c>
      <c r="CP263" s="56">
        <v>1</v>
      </c>
      <c r="CR263" s="517" t="s">
        <v>154</v>
      </c>
      <c r="CU263" s="28">
        <v>68.5</v>
      </c>
      <c r="CV263" s="56">
        <v>1</v>
      </c>
      <c r="CX263" s="517" t="s">
        <v>143</v>
      </c>
      <c r="DA263" s="28">
        <v>323.09999999999997</v>
      </c>
      <c r="DB263" s="56">
        <v>1</v>
      </c>
      <c r="DD263" s="517" t="s">
        <v>3622</v>
      </c>
      <c r="DG263" s="28">
        <v>394.7</v>
      </c>
      <c r="DH263" s="56">
        <v>0</v>
      </c>
      <c r="DJ263" s="517" t="s">
        <v>1666</v>
      </c>
      <c r="DM263" s="28">
        <v>952.69999999999993</v>
      </c>
      <c r="DN263" s="56">
        <v>3</v>
      </c>
      <c r="DP263" s="517" t="s">
        <v>3626</v>
      </c>
      <c r="DS263" s="28">
        <v>0</v>
      </c>
      <c r="DT263" s="56">
        <v>1</v>
      </c>
      <c r="DV263" s="517" t="s">
        <v>3626</v>
      </c>
      <c r="DW263"/>
      <c r="DY263" s="28">
        <v>8.4</v>
      </c>
      <c r="DZ263" s="56">
        <v>0</v>
      </c>
      <c r="EB263" s="517" t="s">
        <v>1653</v>
      </c>
      <c r="EE263" s="28">
        <v>551.75</v>
      </c>
      <c r="EF263" s="56">
        <v>3</v>
      </c>
      <c r="EH263" s="517" t="s">
        <v>3621</v>
      </c>
      <c r="EK263" s="28">
        <v>164.1</v>
      </c>
      <c r="EL263" s="56">
        <v>0</v>
      </c>
      <c r="EN263" s="517" t="s">
        <v>654</v>
      </c>
      <c r="EQ263" s="28">
        <v>242</v>
      </c>
      <c r="ER263" s="56">
        <v>2</v>
      </c>
      <c r="ET263" s="517" t="s">
        <v>3627</v>
      </c>
      <c r="EW263" s="28">
        <v>183</v>
      </c>
      <c r="EX263" s="56">
        <v>1</v>
      </c>
      <c r="EZ263" s="517" t="s">
        <v>3620</v>
      </c>
      <c r="FC263" s="28">
        <v>338.3</v>
      </c>
      <c r="FD263" s="56">
        <v>3</v>
      </c>
      <c r="FF263" s="517" t="s">
        <v>3685</v>
      </c>
      <c r="FG263" s="588"/>
      <c r="FH263" s="588"/>
      <c r="FI263" s="28">
        <v>351.40000000000003</v>
      </c>
      <c r="FJ263" s="56">
        <v>1</v>
      </c>
      <c r="FK263" s="588"/>
      <c r="FL263" s="517" t="s">
        <v>3620</v>
      </c>
      <c r="FM263" s="588"/>
      <c r="FN263" s="588"/>
      <c r="FO263" s="28">
        <v>698.4</v>
      </c>
      <c r="FP263" s="56">
        <v>3</v>
      </c>
      <c r="FQ263" s="588"/>
      <c r="FR263" s="517" t="s">
        <v>654</v>
      </c>
      <c r="FS263" s="588"/>
      <c r="FT263" s="588"/>
      <c r="FU263" s="28">
        <v>272.7</v>
      </c>
      <c r="FV263" s="56">
        <v>0</v>
      </c>
      <c r="FW263" s="588"/>
      <c r="FX263" s="517" t="s">
        <v>2726</v>
      </c>
      <c r="FY263" s="588"/>
      <c r="FZ263" s="588"/>
      <c r="GA263" s="28">
        <v>421.59999999999997</v>
      </c>
      <c r="GB263" s="56">
        <v>0</v>
      </c>
      <c r="GC263" s="588"/>
      <c r="GD263" s="517" t="s">
        <v>3628</v>
      </c>
      <c r="GE263" s="588"/>
      <c r="GF263" s="588"/>
      <c r="GG263" s="28">
        <v>133.30000000000001</v>
      </c>
      <c r="GH263" s="56">
        <v>3</v>
      </c>
      <c r="GI263" s="588"/>
      <c r="GJ263" s="517" t="s">
        <v>3634</v>
      </c>
      <c r="GK263" s="588"/>
      <c r="GL263" s="588"/>
      <c r="GM263" s="28">
        <v>440.9</v>
      </c>
      <c r="GN263" s="56">
        <v>1</v>
      </c>
      <c r="GO263" s="588"/>
      <c r="GP263" s="517" t="s">
        <v>3628</v>
      </c>
      <c r="GQ263" s="588"/>
      <c r="GR263" s="588"/>
      <c r="GS263" s="28">
        <v>458.9</v>
      </c>
      <c r="GT263" s="56">
        <v>0</v>
      </c>
      <c r="GU263" s="588"/>
      <c r="GV263" s="517" t="s">
        <v>1753</v>
      </c>
      <c r="GW263" s="588"/>
      <c r="GX263" s="588"/>
      <c r="GY263" s="28">
        <v>361.75</v>
      </c>
      <c r="GZ263" s="56">
        <v>0</v>
      </c>
    </row>
    <row r="264" spans="1:208" ht="15.75">
      <c r="D264" s="244"/>
      <c r="E264" s="505"/>
      <c r="AH264" s="479" t="s">
        <v>3638</v>
      </c>
      <c r="AK264" s="479" t="s">
        <v>2707</v>
      </c>
      <c r="AN264" s="479" t="s">
        <v>2723</v>
      </c>
      <c r="AQ264" s="479" t="s">
        <v>3623</v>
      </c>
      <c r="AV264" s="517" t="s">
        <v>3634</v>
      </c>
      <c r="AY264" s="28">
        <v>6</v>
      </c>
      <c r="AZ264" s="56">
        <v>0</v>
      </c>
      <c r="BB264" s="517" t="s">
        <v>3628</v>
      </c>
      <c r="BE264" s="28">
        <v>44.5</v>
      </c>
      <c r="BF264" s="56">
        <v>0</v>
      </c>
      <c r="BH264" s="517" t="s">
        <v>1753</v>
      </c>
      <c r="BK264" s="28">
        <v>83.8</v>
      </c>
      <c r="BL264" s="56">
        <v>0</v>
      </c>
      <c r="BN264" s="517" t="s">
        <v>3628</v>
      </c>
      <c r="BQ264" s="28">
        <v>106.39999999999999</v>
      </c>
      <c r="BR264" s="56">
        <v>3</v>
      </c>
      <c r="BT264" s="517" t="s">
        <v>2721</v>
      </c>
      <c r="BW264" s="28">
        <v>538.35</v>
      </c>
      <c r="BX264" s="56">
        <v>0</v>
      </c>
      <c r="BZ264" s="517" t="s">
        <v>3622</v>
      </c>
      <c r="CC264" s="28">
        <v>207.8</v>
      </c>
      <c r="CD264" s="56">
        <v>3</v>
      </c>
      <c r="CF264" s="517" t="s">
        <v>3630</v>
      </c>
      <c r="CI264" s="28">
        <v>71.5</v>
      </c>
      <c r="CJ264" s="56">
        <v>0</v>
      </c>
      <c r="CL264" s="517" t="s">
        <v>3628</v>
      </c>
      <c r="CO264" s="28">
        <v>176</v>
      </c>
      <c r="CP264" s="56">
        <v>2</v>
      </c>
      <c r="CR264" s="517" t="s">
        <v>2707</v>
      </c>
      <c r="CU264" s="28">
        <v>77.400000000000006</v>
      </c>
      <c r="CV264" s="56">
        <v>2</v>
      </c>
      <c r="CX264" s="517" t="s">
        <v>638</v>
      </c>
      <c r="DA264" s="28">
        <v>349.7</v>
      </c>
      <c r="DB264" s="56">
        <v>2</v>
      </c>
      <c r="DD264" s="517" t="s">
        <v>639</v>
      </c>
      <c r="DG264" s="28">
        <v>504</v>
      </c>
      <c r="DH264" s="56">
        <v>3</v>
      </c>
      <c r="DJ264" s="517" t="s">
        <v>2726</v>
      </c>
      <c r="DM264" s="28">
        <v>703.69999999999993</v>
      </c>
      <c r="DN264" s="56">
        <v>0</v>
      </c>
      <c r="DP264" s="517" t="s">
        <v>653</v>
      </c>
      <c r="DS264" s="28">
        <v>0</v>
      </c>
      <c r="DT264" s="56">
        <v>1</v>
      </c>
      <c r="DV264" s="517" t="s">
        <v>25</v>
      </c>
      <c r="DW264"/>
      <c r="DY264" s="28">
        <v>75</v>
      </c>
      <c r="DZ264" s="56">
        <v>3</v>
      </c>
      <c r="EB264" s="517" t="s">
        <v>2721</v>
      </c>
      <c r="EE264" s="28">
        <v>351.45</v>
      </c>
      <c r="EF264" s="56">
        <v>0</v>
      </c>
      <c r="EH264" s="517" t="s">
        <v>3620</v>
      </c>
      <c r="EK264" s="28">
        <v>234.29999999999998</v>
      </c>
      <c r="EL264" s="56">
        <v>3</v>
      </c>
      <c r="EN264" s="517" t="s">
        <v>3630</v>
      </c>
      <c r="EQ264" s="28">
        <v>205</v>
      </c>
      <c r="ER264" s="56">
        <v>1</v>
      </c>
      <c r="ET264" s="517" t="s">
        <v>2726</v>
      </c>
      <c r="EW264" s="28">
        <v>201.8</v>
      </c>
      <c r="EX264" s="56">
        <v>2</v>
      </c>
      <c r="EZ264" s="517" t="s">
        <v>3629</v>
      </c>
      <c r="FC264" s="28">
        <v>256.2</v>
      </c>
      <c r="FD264" s="56">
        <v>0</v>
      </c>
      <c r="FF264" s="517" t="s">
        <v>2726</v>
      </c>
      <c r="FG264" s="588"/>
      <c r="FH264" s="588"/>
      <c r="FI264" s="28">
        <v>385.5</v>
      </c>
      <c r="FJ264" s="56">
        <v>2</v>
      </c>
      <c r="FK264" s="588"/>
      <c r="FL264" s="517" t="s">
        <v>25</v>
      </c>
      <c r="FM264" s="588"/>
      <c r="FN264" s="588"/>
      <c r="FO264" s="28">
        <v>455</v>
      </c>
      <c r="FP264" s="56">
        <v>0</v>
      </c>
      <c r="FQ264" s="588"/>
      <c r="FR264" s="517" t="s">
        <v>1653</v>
      </c>
      <c r="FS264" s="588"/>
      <c r="FT264" s="588"/>
      <c r="FU264" s="28">
        <v>400.4</v>
      </c>
      <c r="FV264" s="56">
        <v>3</v>
      </c>
      <c r="FW264" s="588"/>
      <c r="FX264" s="517" t="s">
        <v>3630</v>
      </c>
      <c r="FY264" s="588"/>
      <c r="FZ264" s="588"/>
      <c r="GA264" s="28">
        <v>679.59999999999991</v>
      </c>
      <c r="GB264" s="56">
        <v>3</v>
      </c>
      <c r="GC264" s="588"/>
      <c r="GD264" s="517" t="s">
        <v>2721</v>
      </c>
      <c r="GE264" s="588"/>
      <c r="GF264" s="588"/>
      <c r="GG264" s="28">
        <v>58.8</v>
      </c>
      <c r="GH264" s="56">
        <v>0</v>
      </c>
      <c r="GI264" s="588"/>
      <c r="GJ264" s="517" t="s">
        <v>3629</v>
      </c>
      <c r="GK264" s="588"/>
      <c r="GL264" s="588"/>
      <c r="GM264" s="28">
        <v>457</v>
      </c>
      <c r="GN264" s="56">
        <v>2</v>
      </c>
      <c r="GO264" s="588"/>
      <c r="GP264" s="517" t="s">
        <v>3638</v>
      </c>
      <c r="GQ264" s="588"/>
      <c r="GR264" s="588"/>
      <c r="GS264" s="28">
        <v>634.70000000000005</v>
      </c>
      <c r="GT264" s="56">
        <v>3</v>
      </c>
      <c r="GU264" s="588"/>
      <c r="GV264" s="517" t="s">
        <v>653</v>
      </c>
      <c r="GW264" s="588"/>
      <c r="GX264" s="588"/>
      <c r="GY264" s="28">
        <v>471.2</v>
      </c>
      <c r="GZ264" s="56">
        <v>3</v>
      </c>
    </row>
    <row r="265" spans="1:208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08" ht="15.75" customHeight="1">
      <c r="A266"/>
      <c r="DW266"/>
      <c r="EP266" s="186"/>
    </row>
    <row r="267" spans="1:208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08" ht="15">
      <c r="A268" s="497" t="s">
        <v>4186</v>
      </c>
      <c r="E268" s="256"/>
      <c r="F268" s="256"/>
      <c r="L268" s="256"/>
      <c r="AH268" s="497" t="s">
        <v>4187</v>
      </c>
      <c r="AK268" s="256"/>
      <c r="AL268" s="256"/>
      <c r="AM268" s="256"/>
      <c r="AN268" s="256"/>
      <c r="AO268" s="256"/>
      <c r="AU268" s="543"/>
      <c r="AV268" s="497" t="s">
        <v>4186</v>
      </c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08" s="463" customFormat="1" ht="26.25">
      <c r="A269" s="510" t="s">
        <v>3165</v>
      </c>
      <c r="M269" s="510" t="s">
        <v>198</v>
      </c>
      <c r="Y269" s="508" t="s">
        <v>4885</v>
      </c>
      <c r="Z269" s="507"/>
      <c r="AA269" s="507"/>
      <c r="AB269" s="507"/>
      <c r="AC269" s="507"/>
      <c r="AD269" s="512" t="s">
        <v>150</v>
      </c>
      <c r="AE269" s="498" t="s">
        <v>3027</v>
      </c>
      <c r="AH269" s="510" t="s">
        <v>199</v>
      </c>
      <c r="AI269" s="507"/>
      <c r="AJ269" s="507"/>
      <c r="AK269" s="510" t="s">
        <v>4184</v>
      </c>
      <c r="AL269" s="507"/>
      <c r="AM269" s="507"/>
      <c r="AN269" s="510" t="s">
        <v>3302</v>
      </c>
      <c r="AO269" s="507"/>
      <c r="AP269" s="507"/>
      <c r="AQ269" s="510" t="s">
        <v>4185</v>
      </c>
      <c r="AV269" s="510" t="s">
        <v>4174</v>
      </c>
      <c r="AZ269" s="511"/>
      <c r="BB269" s="506" t="s">
        <v>4175</v>
      </c>
      <c r="BH269" s="510" t="s">
        <v>4176</v>
      </c>
      <c r="BN269" s="510" t="s">
        <v>4177</v>
      </c>
      <c r="BT269" s="510" t="s">
        <v>737</v>
      </c>
      <c r="BZ269" s="510" t="s">
        <v>4178</v>
      </c>
      <c r="CF269" s="510" t="s">
        <v>4179</v>
      </c>
      <c r="CL269" s="510" t="s">
        <v>3024</v>
      </c>
      <c r="CR269" s="510" t="s">
        <v>4466</v>
      </c>
      <c r="CX269" s="510" t="s">
        <v>186</v>
      </c>
      <c r="DD269" s="510" t="s">
        <v>175</v>
      </c>
      <c r="DJ269" s="510" t="s">
        <v>3025</v>
      </c>
      <c r="DP269" s="510" t="s">
        <v>4180</v>
      </c>
      <c r="DV269" s="510" t="s">
        <v>4181</v>
      </c>
      <c r="EB269" s="510" t="s">
        <v>188</v>
      </c>
      <c r="EH269" s="510" t="s">
        <v>4182</v>
      </c>
      <c r="EN269" s="510" t="s">
        <v>3026</v>
      </c>
      <c r="ET269" s="510" t="s">
        <v>2265</v>
      </c>
      <c r="EZ269" s="510" t="s">
        <v>190</v>
      </c>
      <c r="FF269" s="510" t="s">
        <v>3163</v>
      </c>
      <c r="FL269" s="510" t="s">
        <v>3164</v>
      </c>
      <c r="FR269" s="510" t="s">
        <v>4183</v>
      </c>
      <c r="FX269" s="510" t="s">
        <v>193</v>
      </c>
      <c r="GD269" s="510" t="s">
        <v>3207</v>
      </c>
      <c r="GJ269" s="510" t="s">
        <v>194</v>
      </c>
      <c r="GP269" s="510" t="s">
        <v>176</v>
      </c>
      <c r="GV269" s="510" t="s">
        <v>196</v>
      </c>
    </row>
    <row r="270" spans="1:208" ht="16.5">
      <c r="A270" s="479" t="s">
        <v>37</v>
      </c>
      <c r="D270" s="28">
        <f>'Punten per wedstrijd'!K261</f>
        <v>694.69999999999993</v>
      </c>
      <c r="E270" s="56">
        <v>3</v>
      </c>
      <c r="G270" s="479" t="s">
        <v>2720</v>
      </c>
      <c r="J270" s="28">
        <f>'Punten per wedstrijd'!K168</f>
        <v>523.40000000000009</v>
      </c>
      <c r="K270" s="56">
        <v>2</v>
      </c>
      <c r="M270" s="479" t="s">
        <v>23</v>
      </c>
      <c r="P270" s="28">
        <f>'Punten per wedstrijd'!R80</f>
        <v>96</v>
      </c>
      <c r="Q270" s="56">
        <v>3</v>
      </c>
      <c r="S270" s="479" t="s">
        <v>162</v>
      </c>
      <c r="V270" s="28">
        <f>'Punten per wedstrijd'!R49</f>
        <v>19.5</v>
      </c>
      <c r="W270" s="56">
        <v>3</v>
      </c>
      <c r="Y270" s="516" t="s">
        <v>0</v>
      </c>
      <c r="Z270" s="590" t="s">
        <v>4042</v>
      </c>
      <c r="AA270" s="241"/>
      <c r="AB270" s="241"/>
      <c r="AC270" s="241"/>
      <c r="AD270" s="523">
        <f>$AR$417</f>
        <v>62</v>
      </c>
      <c r="AE270" s="577">
        <f>$E$417</f>
        <v>9799.1</v>
      </c>
      <c r="AH270" s="479" t="s">
        <v>1655</v>
      </c>
      <c r="AK270" s="479" t="s">
        <v>2730</v>
      </c>
      <c r="AN270" s="479" t="s">
        <v>141</v>
      </c>
      <c r="AQ270" s="479" t="s">
        <v>658</v>
      </c>
      <c r="AV270" s="517" t="s">
        <v>3635</v>
      </c>
      <c r="AY270" s="28">
        <v>221</v>
      </c>
      <c r="AZ270" s="56">
        <v>2</v>
      </c>
      <c r="BB270" s="517" t="s">
        <v>37</v>
      </c>
      <c r="BE270" s="28">
        <v>268.39999999999998</v>
      </c>
      <c r="BF270" s="56">
        <v>3</v>
      </c>
      <c r="BH270" s="517" t="s">
        <v>153</v>
      </c>
      <c r="BK270" s="28">
        <v>11</v>
      </c>
      <c r="BL270" s="56">
        <v>0</v>
      </c>
      <c r="BN270" s="517" t="s">
        <v>162</v>
      </c>
      <c r="BQ270" s="28">
        <v>166.5</v>
      </c>
      <c r="BR270" s="56">
        <v>3</v>
      </c>
      <c r="BT270" s="517" t="s">
        <v>23</v>
      </c>
      <c r="BW270" s="28">
        <v>355.1</v>
      </c>
      <c r="BX270" s="56">
        <v>0</v>
      </c>
      <c r="BZ270" s="517" t="s">
        <v>1661</v>
      </c>
      <c r="CC270" s="28">
        <v>273.2</v>
      </c>
      <c r="CD270" s="56">
        <v>3</v>
      </c>
      <c r="CF270" s="517" t="s">
        <v>17</v>
      </c>
      <c r="CI270" s="28">
        <v>91.6</v>
      </c>
      <c r="CJ270" s="56">
        <v>3</v>
      </c>
      <c r="CL270" s="517" t="s">
        <v>3624</v>
      </c>
      <c r="CO270" s="28">
        <v>295</v>
      </c>
      <c r="CP270" s="56">
        <v>3</v>
      </c>
      <c r="CR270" s="517" t="s">
        <v>153</v>
      </c>
      <c r="CU270" s="28">
        <v>114.39999999999999</v>
      </c>
      <c r="CV270" s="56">
        <v>0</v>
      </c>
      <c r="CX270" s="517" t="s">
        <v>2711</v>
      </c>
      <c r="DA270" s="28">
        <v>354.2</v>
      </c>
      <c r="DB270" s="56">
        <v>3</v>
      </c>
      <c r="DD270" s="517" t="s">
        <v>1649</v>
      </c>
      <c r="DG270" s="28">
        <v>593.59999999999991</v>
      </c>
      <c r="DH270" s="56">
        <v>3</v>
      </c>
      <c r="DJ270" s="517" t="s">
        <v>1661</v>
      </c>
      <c r="DM270" s="28">
        <v>758.9</v>
      </c>
      <c r="DN270" s="56">
        <v>3</v>
      </c>
      <c r="DP270" s="517" t="s">
        <v>658</v>
      </c>
      <c r="DS270" s="28">
        <v>0</v>
      </c>
      <c r="DT270" s="56">
        <v>1</v>
      </c>
      <c r="DV270" s="517" t="s">
        <v>686</v>
      </c>
      <c r="DW270"/>
      <c r="DY270" s="28">
        <v>19.5</v>
      </c>
      <c r="DZ270" s="56">
        <v>0</v>
      </c>
      <c r="EB270" s="517" t="s">
        <v>2730</v>
      </c>
      <c r="EE270" s="28">
        <v>298.95</v>
      </c>
      <c r="EF270" s="56">
        <v>1</v>
      </c>
      <c r="EH270" s="517" t="s">
        <v>694</v>
      </c>
      <c r="EK270" s="28">
        <v>272.39999999999998</v>
      </c>
      <c r="EL270" s="56">
        <v>0</v>
      </c>
      <c r="EN270" s="517" t="s">
        <v>3632</v>
      </c>
      <c r="EQ270" s="28">
        <v>135</v>
      </c>
      <c r="ER270" s="56">
        <v>0</v>
      </c>
      <c r="ET270" s="517" t="s">
        <v>2203</v>
      </c>
      <c r="EW270" s="28">
        <v>308.2</v>
      </c>
      <c r="EX270" s="56">
        <v>0</v>
      </c>
      <c r="EZ270" s="517" t="s">
        <v>162</v>
      </c>
      <c r="FC270" s="28">
        <v>144</v>
      </c>
      <c r="FD270" s="56">
        <v>0</v>
      </c>
      <c r="FF270" s="517" t="s">
        <v>2713</v>
      </c>
      <c r="FG270" s="588"/>
      <c r="FH270" s="588"/>
      <c r="FI270" s="28">
        <v>306.40000000000003</v>
      </c>
      <c r="FJ270" s="56">
        <v>3</v>
      </c>
      <c r="FK270" s="588"/>
      <c r="FL270" s="517" t="s">
        <v>3632</v>
      </c>
      <c r="FM270" s="588"/>
      <c r="FN270" s="588"/>
      <c r="FO270" s="28">
        <v>536.6</v>
      </c>
      <c r="FP270" s="56">
        <v>3</v>
      </c>
      <c r="FQ270" s="588"/>
      <c r="FR270" s="517" t="s">
        <v>2203</v>
      </c>
      <c r="FS270" s="588"/>
      <c r="FT270" s="588"/>
      <c r="FU270" s="28">
        <v>493.20000000000005</v>
      </c>
      <c r="FV270" s="56">
        <v>0</v>
      </c>
      <c r="FW270" s="588"/>
      <c r="FX270" s="517" t="s">
        <v>658</v>
      </c>
      <c r="FY270" s="588"/>
      <c r="FZ270" s="588"/>
      <c r="GA270" s="28">
        <v>567.1</v>
      </c>
      <c r="GB270" s="56">
        <v>0</v>
      </c>
      <c r="GC270" s="588"/>
      <c r="GD270" s="517" t="s">
        <v>2203</v>
      </c>
      <c r="GE270" s="588"/>
      <c r="GF270" s="588"/>
      <c r="GG270" s="28">
        <v>189.4</v>
      </c>
      <c r="GH270" s="56">
        <v>3</v>
      </c>
      <c r="GI270" s="588"/>
      <c r="GJ270" s="517" t="s">
        <v>2195</v>
      </c>
      <c r="GK270" s="588"/>
      <c r="GL270" s="588"/>
      <c r="GM270" s="28">
        <v>433.79999999999995</v>
      </c>
      <c r="GN270" s="56">
        <v>2</v>
      </c>
      <c r="GO270" s="588"/>
      <c r="GP270" s="517" t="s">
        <v>3648</v>
      </c>
      <c r="GQ270" s="588"/>
      <c r="GR270" s="588"/>
      <c r="GS270" s="28">
        <v>484.8</v>
      </c>
      <c r="GT270" s="56">
        <v>1</v>
      </c>
      <c r="GU270" s="588"/>
      <c r="GV270" s="517" t="s">
        <v>1654</v>
      </c>
      <c r="GW270" s="588"/>
      <c r="GX270" s="588"/>
      <c r="GY270" s="28">
        <v>198.00000000000003</v>
      </c>
      <c r="GZ270" s="56">
        <v>0</v>
      </c>
    </row>
    <row r="271" spans="1:208" ht="16.5">
      <c r="A271" s="479" t="s">
        <v>2730</v>
      </c>
      <c r="D271" s="28">
        <f>'Punten per wedstrijd'!K276</f>
        <v>76.7</v>
      </c>
      <c r="E271" s="56">
        <v>0</v>
      </c>
      <c r="G271" s="479" t="s">
        <v>3632</v>
      </c>
      <c r="J271" s="28">
        <f>'Punten per wedstrijd'!K197</f>
        <v>438.4</v>
      </c>
      <c r="K271" s="56">
        <v>1</v>
      </c>
      <c r="M271" s="479" t="s">
        <v>17</v>
      </c>
      <c r="P271" s="28">
        <f>'Punten per wedstrijd'!R47</f>
        <v>0</v>
      </c>
      <c r="Q271" s="56">
        <v>0</v>
      </c>
      <c r="S271" s="479" t="s">
        <v>141</v>
      </c>
      <c r="V271" s="28">
        <f>'Punten per wedstrijd'!R66</f>
        <v>0</v>
      </c>
      <c r="W271" s="56">
        <v>0</v>
      </c>
      <c r="Y271" s="516" t="s">
        <v>2</v>
      </c>
      <c r="Z271" s="524" t="s">
        <v>4001</v>
      </c>
      <c r="AA271" s="241"/>
      <c r="AB271" s="241"/>
      <c r="AC271" s="241"/>
      <c r="AD271" s="523">
        <f>$AR$349</f>
        <v>57</v>
      </c>
      <c r="AE271" s="577">
        <f>$E$349</f>
        <v>10135.099999999999</v>
      </c>
      <c r="AH271" s="479" t="s">
        <v>3624</v>
      </c>
      <c r="AK271" s="479" t="s">
        <v>2722</v>
      </c>
      <c r="AN271" s="479" t="s">
        <v>1345</v>
      </c>
      <c r="AQ271" s="479" t="s">
        <v>694</v>
      </c>
      <c r="AV271" s="517" t="s">
        <v>2195</v>
      </c>
      <c r="AY271" s="28">
        <v>213.6</v>
      </c>
      <c r="AZ271" s="56">
        <v>1</v>
      </c>
      <c r="BB271" s="517" t="s">
        <v>1345</v>
      </c>
      <c r="BE271" s="28">
        <v>169.29999999999998</v>
      </c>
      <c r="BF271" s="56">
        <v>0</v>
      </c>
      <c r="BH271" s="517" t="s">
        <v>3624</v>
      </c>
      <c r="BK271" s="28">
        <v>110.89999999999999</v>
      </c>
      <c r="BL271" s="56">
        <v>3</v>
      </c>
      <c r="BN271" s="517" t="s">
        <v>1649</v>
      </c>
      <c r="BQ271" s="28">
        <v>5.5</v>
      </c>
      <c r="BR271" s="56">
        <v>0</v>
      </c>
      <c r="BT271" s="517" t="s">
        <v>3624</v>
      </c>
      <c r="BW271" s="28">
        <v>539.65</v>
      </c>
      <c r="BX271" s="56">
        <v>3</v>
      </c>
      <c r="BZ271" s="517" t="s">
        <v>23</v>
      </c>
      <c r="CC271" s="28">
        <v>146.80000000000001</v>
      </c>
      <c r="CD271" s="56">
        <v>0</v>
      </c>
      <c r="CF271" s="517" t="s">
        <v>2713</v>
      </c>
      <c r="CI271" s="28">
        <v>0</v>
      </c>
      <c r="CJ271" s="56">
        <v>0</v>
      </c>
      <c r="CL271" s="517" t="s">
        <v>2195</v>
      </c>
      <c r="CO271" s="28">
        <v>212.2</v>
      </c>
      <c r="CP271" s="56">
        <v>0</v>
      </c>
      <c r="CR271" s="517" t="s">
        <v>1345</v>
      </c>
      <c r="CU271" s="28">
        <v>174.5</v>
      </c>
      <c r="CV271" s="56">
        <v>3</v>
      </c>
      <c r="CX271" s="517" t="s">
        <v>141</v>
      </c>
      <c r="DA271" s="28">
        <v>240.5</v>
      </c>
      <c r="DB271" s="56">
        <v>0</v>
      </c>
      <c r="DD271" s="517" t="s">
        <v>686</v>
      </c>
      <c r="DG271" s="28">
        <v>240.79999999999998</v>
      </c>
      <c r="DH271" s="56">
        <v>0</v>
      </c>
      <c r="DJ271" s="517" t="s">
        <v>3624</v>
      </c>
      <c r="DM271" s="28">
        <v>600.79999999999995</v>
      </c>
      <c r="DN271" s="56">
        <v>0</v>
      </c>
      <c r="DP271" s="517" t="s">
        <v>1661</v>
      </c>
      <c r="DS271" s="28">
        <v>0</v>
      </c>
      <c r="DT271" s="56">
        <v>1</v>
      </c>
      <c r="DV271" s="517" t="s">
        <v>3635</v>
      </c>
      <c r="DW271"/>
      <c r="DY271" s="28">
        <v>45</v>
      </c>
      <c r="DZ271" s="56">
        <v>3</v>
      </c>
      <c r="EB271" s="517" t="s">
        <v>2713</v>
      </c>
      <c r="EE271" s="28">
        <v>339.75</v>
      </c>
      <c r="EF271" s="56">
        <v>2</v>
      </c>
      <c r="EH271" s="517" t="s">
        <v>23</v>
      </c>
      <c r="EK271" s="28">
        <v>960.30000000000007</v>
      </c>
      <c r="EL271" s="56">
        <v>3</v>
      </c>
      <c r="EN271" s="517" t="s">
        <v>694</v>
      </c>
      <c r="EQ271" s="28">
        <v>251.1</v>
      </c>
      <c r="ER271" s="56">
        <v>3</v>
      </c>
      <c r="ET271" s="517" t="s">
        <v>658</v>
      </c>
      <c r="EW271" s="28">
        <v>429</v>
      </c>
      <c r="EX271" s="56">
        <v>3</v>
      </c>
      <c r="EZ271" s="517" t="s">
        <v>2713</v>
      </c>
      <c r="FC271" s="28">
        <v>195.2</v>
      </c>
      <c r="FD271" s="56">
        <v>3</v>
      </c>
      <c r="FF271" s="517" t="s">
        <v>3633</v>
      </c>
      <c r="FG271" s="588"/>
      <c r="FH271" s="588"/>
      <c r="FI271" s="28">
        <v>194.20000000000002</v>
      </c>
      <c r="FJ271" s="56">
        <v>0</v>
      </c>
      <c r="FK271" s="588"/>
      <c r="FL271" s="517" t="s">
        <v>141</v>
      </c>
      <c r="FM271" s="588"/>
      <c r="FN271" s="588"/>
      <c r="FO271" s="28">
        <v>389.6</v>
      </c>
      <c r="FP271" s="56">
        <v>0</v>
      </c>
      <c r="FQ271" s="588"/>
      <c r="FR271" s="517" t="s">
        <v>17</v>
      </c>
      <c r="FS271" s="588"/>
      <c r="FT271" s="588"/>
      <c r="FU271" s="28">
        <v>723.2</v>
      </c>
      <c r="FV271" s="56">
        <v>3</v>
      </c>
      <c r="FW271" s="588"/>
      <c r="FX271" s="517" t="s">
        <v>1345</v>
      </c>
      <c r="FY271" s="588"/>
      <c r="FZ271" s="588"/>
      <c r="GA271" s="28">
        <v>719.19999999999993</v>
      </c>
      <c r="GB271" s="56">
        <v>3</v>
      </c>
      <c r="GC271" s="588"/>
      <c r="GD271" s="517" t="s">
        <v>3635</v>
      </c>
      <c r="GE271" s="588"/>
      <c r="GF271" s="588"/>
      <c r="GG271" s="28">
        <v>117.6</v>
      </c>
      <c r="GH271" s="56">
        <v>0</v>
      </c>
      <c r="GI271" s="588"/>
      <c r="GJ271" s="517" t="s">
        <v>2711</v>
      </c>
      <c r="GK271" s="588"/>
      <c r="GL271" s="588"/>
      <c r="GM271" s="28">
        <v>429.5</v>
      </c>
      <c r="GN271" s="56">
        <v>1</v>
      </c>
      <c r="GO271" s="588"/>
      <c r="GP271" s="517" t="s">
        <v>3637</v>
      </c>
      <c r="GQ271" s="588"/>
      <c r="GR271" s="588"/>
      <c r="GS271" s="28">
        <v>504.6</v>
      </c>
      <c r="GT271" s="56">
        <v>2</v>
      </c>
      <c r="GU271" s="588"/>
      <c r="GV271" s="517" t="s">
        <v>37</v>
      </c>
      <c r="GW271" s="588"/>
      <c r="GX271" s="588"/>
      <c r="GY271" s="28">
        <v>552</v>
      </c>
      <c r="GZ271" s="56">
        <v>3</v>
      </c>
    </row>
    <row r="272" spans="1:208" ht="16.5">
      <c r="A272" s="479"/>
      <c r="D272" s="28"/>
      <c r="E272" s="56"/>
      <c r="G272" s="479"/>
      <c r="J272" s="28"/>
      <c r="K272" s="56"/>
      <c r="M272" s="479"/>
      <c r="P272" s="28"/>
      <c r="Q272" s="56"/>
      <c r="S272" s="479"/>
      <c r="V272" s="28"/>
      <c r="W272" s="56"/>
      <c r="Y272" s="516" t="s">
        <v>3</v>
      </c>
      <c r="Z272" s="524" t="s">
        <v>4032</v>
      </c>
      <c r="AA272" s="241"/>
      <c r="AB272" s="241"/>
      <c r="AC272" s="241"/>
      <c r="AD272" s="523">
        <f>$AR$400</f>
        <v>56</v>
      </c>
      <c r="AE272" s="577">
        <f>$E$400</f>
        <v>9627.2999999999993</v>
      </c>
      <c r="AH272" s="479"/>
      <c r="AK272" s="479"/>
      <c r="AN272" s="479"/>
      <c r="AQ272" s="479"/>
      <c r="AV272" s="517"/>
      <c r="AY272" s="28"/>
      <c r="AZ272" s="56"/>
      <c r="BB272" s="517"/>
      <c r="BE272" s="28"/>
      <c r="BF272" s="56"/>
      <c r="BH272" s="517"/>
      <c r="BK272" s="28"/>
      <c r="BL272" s="56"/>
      <c r="BN272" s="517"/>
      <c r="BQ272" s="28"/>
      <c r="BR272" s="56"/>
      <c r="BT272" s="517"/>
      <c r="BW272" s="28"/>
      <c r="BX272" s="56"/>
      <c r="BZ272" s="517"/>
      <c r="CC272" s="28"/>
      <c r="CD272" s="56"/>
      <c r="CF272" s="517"/>
      <c r="CI272" s="28"/>
      <c r="CJ272" s="56"/>
      <c r="CL272" s="517"/>
      <c r="CO272" s="28"/>
      <c r="CP272" s="56"/>
      <c r="CR272" s="517"/>
      <c r="CU272" s="28"/>
      <c r="CV272" s="56"/>
      <c r="CX272" s="517"/>
      <c r="DA272" s="28"/>
      <c r="DB272" s="56"/>
      <c r="DD272" s="517"/>
      <c r="DG272" s="28"/>
      <c r="DH272" s="56"/>
      <c r="DJ272" s="517"/>
      <c r="DM272" s="28"/>
      <c r="DN272" s="56"/>
      <c r="DP272" s="517"/>
      <c r="DS272" s="28"/>
      <c r="DT272" s="56"/>
      <c r="DV272" s="517"/>
      <c r="DW272"/>
      <c r="DY272" s="28"/>
      <c r="DZ272" s="56"/>
      <c r="EB272" s="517"/>
      <c r="EE272" s="28"/>
      <c r="EF272" s="56"/>
      <c r="EH272" s="517"/>
      <c r="EK272" s="28"/>
      <c r="EL272" s="56"/>
      <c r="EN272" s="517"/>
      <c r="EQ272" s="28"/>
      <c r="ER272" s="56"/>
      <c r="ET272" s="517"/>
      <c r="EW272" s="28"/>
      <c r="EX272" s="56"/>
      <c r="EZ272" s="517"/>
      <c r="FC272" s="28"/>
      <c r="FD272" s="56"/>
      <c r="FF272" s="517"/>
      <c r="FG272" s="588"/>
      <c r="FH272" s="588"/>
      <c r="FI272" s="28"/>
      <c r="FJ272" s="56"/>
      <c r="FK272" s="588"/>
      <c r="FL272" s="517"/>
      <c r="FM272" s="588"/>
      <c r="FN272" s="588"/>
      <c r="FO272" s="28"/>
      <c r="FP272" s="56"/>
      <c r="FQ272" s="588"/>
      <c r="FR272" s="517"/>
      <c r="FS272" s="588"/>
      <c r="FT272" s="588"/>
      <c r="FU272" s="28"/>
      <c r="FV272" s="56"/>
      <c r="FW272" s="588"/>
      <c r="FX272" s="517"/>
      <c r="FY272" s="588"/>
      <c r="FZ272" s="588"/>
      <c r="GA272" s="28"/>
      <c r="GB272" s="56"/>
      <c r="GC272" s="588"/>
      <c r="GD272" s="517"/>
      <c r="GE272" s="588"/>
      <c r="GF272" s="588"/>
      <c r="GG272" s="28"/>
      <c r="GH272" s="56"/>
      <c r="GI272" s="588"/>
      <c r="GJ272" s="517"/>
      <c r="GK272" s="588"/>
      <c r="GL272" s="588"/>
      <c r="GM272" s="28"/>
      <c r="GN272" s="56"/>
      <c r="GO272" s="588"/>
      <c r="GP272" s="517"/>
      <c r="GQ272" s="588"/>
      <c r="GR272" s="588"/>
      <c r="GS272" s="28"/>
      <c r="GT272" s="56"/>
      <c r="GU272" s="588"/>
      <c r="GV272" s="517"/>
      <c r="GW272" s="588"/>
      <c r="GX272" s="588"/>
      <c r="GY272" s="28"/>
      <c r="GZ272" s="56"/>
    </row>
    <row r="273" spans="1:208" ht="16.5">
      <c r="A273" s="479" t="s">
        <v>2832</v>
      </c>
      <c r="D273" s="28">
        <f>'Punten per wedstrijd'!K251</f>
        <v>602</v>
      </c>
      <c r="E273" s="56">
        <v>1</v>
      </c>
      <c r="G273" s="479" t="s">
        <v>694</v>
      </c>
      <c r="J273" s="28">
        <f>'Punten per wedstrijd'!K256</f>
        <v>359.9</v>
      </c>
      <c r="K273" s="56">
        <v>1</v>
      </c>
      <c r="M273" s="479" t="s">
        <v>2730</v>
      </c>
      <c r="P273" s="28">
        <f>'Punten per wedstrijd'!R136</f>
        <v>49.500000000000007</v>
      </c>
      <c r="Q273" s="56">
        <v>3</v>
      </c>
      <c r="S273" s="479" t="s">
        <v>1654</v>
      </c>
      <c r="V273" s="28">
        <f>'Punten per wedstrijd'!R46</f>
        <v>142.79999999999998</v>
      </c>
      <c r="W273" s="56">
        <v>3</v>
      </c>
      <c r="Y273" s="516" t="s">
        <v>5</v>
      </c>
      <c r="Z273" s="524" t="s">
        <v>3013</v>
      </c>
      <c r="AA273" s="241"/>
      <c r="AB273" s="241"/>
      <c r="AC273" s="241"/>
      <c r="AD273" s="523">
        <f>$AR$461</f>
        <v>54</v>
      </c>
      <c r="AE273" s="577">
        <f>$E$461</f>
        <v>10784.9</v>
      </c>
      <c r="AH273" s="479" t="s">
        <v>3631</v>
      </c>
      <c r="AK273" s="479" t="s">
        <v>3633</v>
      </c>
      <c r="AN273" s="479" t="s">
        <v>2729</v>
      </c>
      <c r="AQ273" s="479" t="s">
        <v>3637</v>
      </c>
      <c r="AV273" s="517" t="s">
        <v>153</v>
      </c>
      <c r="AY273" s="28">
        <v>460</v>
      </c>
      <c r="AZ273" s="56">
        <v>3</v>
      </c>
      <c r="BB273" s="517" t="s">
        <v>1655</v>
      </c>
      <c r="BE273" s="28">
        <v>199.5</v>
      </c>
      <c r="BF273" s="56">
        <v>0</v>
      </c>
      <c r="BH273" s="517" t="s">
        <v>3648</v>
      </c>
      <c r="BK273" s="28">
        <v>103.5</v>
      </c>
      <c r="BL273" s="56">
        <v>2</v>
      </c>
      <c r="BN273" s="517" t="s">
        <v>3624</v>
      </c>
      <c r="BQ273" s="28">
        <v>42.599999999999994</v>
      </c>
      <c r="BR273" s="56">
        <v>0</v>
      </c>
      <c r="BT273" s="517" t="s">
        <v>694</v>
      </c>
      <c r="BW273" s="28">
        <v>418.6</v>
      </c>
      <c r="BX273" s="56">
        <v>0</v>
      </c>
      <c r="BZ273" s="517" t="s">
        <v>3631</v>
      </c>
      <c r="CC273" s="28">
        <v>134.9</v>
      </c>
      <c r="CD273" s="56">
        <v>0</v>
      </c>
      <c r="CF273" s="517" t="s">
        <v>686</v>
      </c>
      <c r="CI273" s="28">
        <v>14.8</v>
      </c>
      <c r="CJ273" s="56">
        <v>0</v>
      </c>
      <c r="CL273" s="517" t="s">
        <v>37</v>
      </c>
      <c r="CO273" s="28">
        <v>216.1</v>
      </c>
      <c r="CP273" s="56">
        <v>1</v>
      </c>
      <c r="CR273" s="517" t="s">
        <v>1649</v>
      </c>
      <c r="CU273" s="28">
        <v>77.8</v>
      </c>
      <c r="CV273" s="56">
        <v>0</v>
      </c>
      <c r="CX273" s="517" t="s">
        <v>694</v>
      </c>
      <c r="DA273" s="28">
        <v>348</v>
      </c>
      <c r="DB273" s="56">
        <v>1</v>
      </c>
      <c r="DD273" s="517" t="s">
        <v>2716</v>
      </c>
      <c r="DG273" s="28">
        <v>521.6</v>
      </c>
      <c r="DH273" s="56">
        <v>1</v>
      </c>
      <c r="DJ273" s="517" t="s">
        <v>2713</v>
      </c>
      <c r="DM273" s="28">
        <v>709.6</v>
      </c>
      <c r="DN273" s="56">
        <v>3</v>
      </c>
      <c r="DP273" s="517" t="s">
        <v>2729</v>
      </c>
      <c r="DS273" s="28">
        <v>22</v>
      </c>
      <c r="DT273" s="56">
        <v>3</v>
      </c>
      <c r="DV273" s="517" t="s">
        <v>2832</v>
      </c>
      <c r="DW273"/>
      <c r="DY273" s="28">
        <v>5.6</v>
      </c>
      <c r="DZ273" s="56">
        <v>0</v>
      </c>
      <c r="EB273" s="517" t="s">
        <v>2195</v>
      </c>
      <c r="EE273" s="28">
        <v>483.04999999999995</v>
      </c>
      <c r="EF273" s="56">
        <v>2</v>
      </c>
      <c r="EH273" s="517" t="s">
        <v>2711</v>
      </c>
      <c r="EK273" s="28">
        <v>685.8</v>
      </c>
      <c r="EL273" s="56">
        <v>0</v>
      </c>
      <c r="EN273" s="517" t="s">
        <v>2730</v>
      </c>
      <c r="EQ273" s="28">
        <v>479</v>
      </c>
      <c r="ER273" s="56">
        <v>3</v>
      </c>
      <c r="ET273" s="517" t="s">
        <v>3631</v>
      </c>
      <c r="EW273" s="28">
        <v>299.10000000000002</v>
      </c>
      <c r="EX273" s="56">
        <v>0</v>
      </c>
      <c r="EZ273" s="517" t="s">
        <v>17</v>
      </c>
      <c r="FC273" s="28">
        <v>68.600000000000009</v>
      </c>
      <c r="FD273" s="56">
        <v>0</v>
      </c>
      <c r="FF273" s="517" t="s">
        <v>141</v>
      </c>
      <c r="FG273" s="588"/>
      <c r="FH273" s="588"/>
      <c r="FI273" s="28">
        <v>284.89999999999998</v>
      </c>
      <c r="FJ273" s="56">
        <v>3</v>
      </c>
      <c r="FK273" s="588"/>
      <c r="FL273" s="517" t="s">
        <v>1654</v>
      </c>
      <c r="FM273" s="588"/>
      <c r="FN273" s="588"/>
      <c r="FO273" s="28">
        <v>287.10000000000002</v>
      </c>
      <c r="FP273" s="56">
        <v>0</v>
      </c>
      <c r="FQ273" s="588"/>
      <c r="FR273" s="517" t="s">
        <v>3648</v>
      </c>
      <c r="FS273" s="588"/>
      <c r="FT273" s="588"/>
      <c r="FU273" s="28">
        <v>629.80000000000007</v>
      </c>
      <c r="FV273" s="56">
        <v>2</v>
      </c>
      <c r="FW273" s="588"/>
      <c r="FX273" s="517" t="s">
        <v>3633</v>
      </c>
      <c r="FY273" s="588"/>
      <c r="FZ273" s="588"/>
      <c r="GA273" s="28">
        <v>526.4</v>
      </c>
      <c r="GB273" s="56">
        <v>2</v>
      </c>
      <c r="GC273" s="588"/>
      <c r="GD273" s="517" t="s">
        <v>686</v>
      </c>
      <c r="GE273" s="588"/>
      <c r="GF273" s="588"/>
      <c r="GG273" s="28">
        <v>93</v>
      </c>
      <c r="GH273" s="56">
        <v>0</v>
      </c>
      <c r="GI273" s="588"/>
      <c r="GJ273" s="517" t="s">
        <v>3633</v>
      </c>
      <c r="GK273" s="588"/>
      <c r="GL273" s="588"/>
      <c r="GM273" s="28">
        <v>562.79999999999995</v>
      </c>
      <c r="GN273" s="56">
        <v>2</v>
      </c>
      <c r="GO273" s="588"/>
      <c r="GP273" s="517" t="s">
        <v>3631</v>
      </c>
      <c r="GQ273" s="588"/>
      <c r="GR273" s="588"/>
      <c r="GS273" s="28">
        <v>394.3</v>
      </c>
      <c r="GT273" s="56">
        <v>1</v>
      </c>
      <c r="GU273" s="588"/>
      <c r="GV273" s="517" t="s">
        <v>2195</v>
      </c>
      <c r="GW273" s="588"/>
      <c r="GX273" s="588"/>
      <c r="GY273" s="28">
        <v>447.2</v>
      </c>
      <c r="GZ273" s="56">
        <v>0</v>
      </c>
    </row>
    <row r="274" spans="1:208" ht="16.5">
      <c r="A274" s="479" t="s">
        <v>3633</v>
      </c>
      <c r="D274" s="28">
        <f>'Punten per wedstrijd'!K202</f>
        <v>698.1</v>
      </c>
      <c r="E274" s="56">
        <v>2</v>
      </c>
      <c r="G274" s="479" t="s">
        <v>1345</v>
      </c>
      <c r="J274" s="28">
        <f>'Punten per wedstrijd'!K224</f>
        <v>402.3</v>
      </c>
      <c r="K274" s="56">
        <v>2</v>
      </c>
      <c r="M274" s="479" t="s">
        <v>1655</v>
      </c>
      <c r="P274" s="28">
        <f>'Punten per wedstrijd'!R140</f>
        <v>5.6000000000000005</v>
      </c>
      <c r="Q274" s="56">
        <v>0</v>
      </c>
      <c r="S274" s="479" t="s">
        <v>2203</v>
      </c>
      <c r="V274" s="28">
        <f>'Punten per wedstrijd'!R71</f>
        <v>0</v>
      </c>
      <c r="W274" s="56">
        <v>0</v>
      </c>
      <c r="Y274" s="516" t="s">
        <v>7</v>
      </c>
      <c r="Z274" s="524" t="s">
        <v>4065</v>
      </c>
      <c r="AA274" s="241"/>
      <c r="AB274" s="241"/>
      <c r="AC274" s="241"/>
      <c r="AD274" s="523">
        <f>$AR$457</f>
        <v>52</v>
      </c>
      <c r="AE274" s="577">
        <f>$E$457</f>
        <v>8675.0000000000018</v>
      </c>
      <c r="AH274" s="479" t="s">
        <v>2713</v>
      </c>
      <c r="AK274" s="479" t="s">
        <v>2729</v>
      </c>
      <c r="AN274" s="479" t="s">
        <v>2713</v>
      </c>
      <c r="AQ274" s="479" t="s">
        <v>141</v>
      </c>
      <c r="AV274" s="517" t="s">
        <v>1654</v>
      </c>
      <c r="AY274" s="28">
        <v>361.4</v>
      </c>
      <c r="AZ274" s="56">
        <v>0</v>
      </c>
      <c r="BB274" s="517" t="s">
        <v>2713</v>
      </c>
      <c r="BE274" s="28">
        <v>390.7</v>
      </c>
      <c r="BF274" s="56">
        <v>3</v>
      </c>
      <c r="BH274" s="517" t="s">
        <v>2711</v>
      </c>
      <c r="BK274" s="28">
        <v>89.1</v>
      </c>
      <c r="BL274" s="56">
        <v>1</v>
      </c>
      <c r="BN274" s="517" t="s">
        <v>3635</v>
      </c>
      <c r="BQ274" s="28">
        <v>74.199999999999989</v>
      </c>
      <c r="BR274" s="56">
        <v>3</v>
      </c>
      <c r="BT274" s="517" t="s">
        <v>2729</v>
      </c>
      <c r="BW274" s="28">
        <v>758.30000000000007</v>
      </c>
      <c r="BX274" s="56">
        <v>3</v>
      </c>
      <c r="BZ274" s="517" t="s">
        <v>658</v>
      </c>
      <c r="CC274" s="28">
        <v>251.39999999999998</v>
      </c>
      <c r="CD274" s="56">
        <v>3</v>
      </c>
      <c r="CF274" s="517" t="s">
        <v>1655</v>
      </c>
      <c r="CI274" s="28">
        <v>83.800000000000011</v>
      </c>
      <c r="CJ274" s="56">
        <v>3</v>
      </c>
      <c r="CL274" s="517" t="s">
        <v>2210</v>
      </c>
      <c r="CO274" s="28">
        <v>246.6</v>
      </c>
      <c r="CP274" s="56">
        <v>2</v>
      </c>
      <c r="CR274" s="517" t="s">
        <v>3648</v>
      </c>
      <c r="CU274" s="28">
        <v>145.89999999999998</v>
      </c>
      <c r="CV274" s="56">
        <v>3</v>
      </c>
      <c r="CX274" s="517" t="s">
        <v>2722</v>
      </c>
      <c r="DA274" s="28">
        <v>349.7</v>
      </c>
      <c r="DB274" s="56">
        <v>2</v>
      </c>
      <c r="DD274" s="517" t="s">
        <v>3633</v>
      </c>
      <c r="DG274" s="28">
        <v>600.80000000000007</v>
      </c>
      <c r="DH274" s="56">
        <v>2</v>
      </c>
      <c r="DJ274" s="517" t="s">
        <v>2716</v>
      </c>
      <c r="DM274" s="28">
        <v>228.10000000000002</v>
      </c>
      <c r="DN274" s="56">
        <v>0</v>
      </c>
      <c r="DP274" s="517" t="s">
        <v>1655</v>
      </c>
      <c r="DS274" s="28">
        <v>0</v>
      </c>
      <c r="DT274" s="56">
        <v>0</v>
      </c>
      <c r="DV274" s="517" t="s">
        <v>1649</v>
      </c>
      <c r="DW274"/>
      <c r="DY274" s="28">
        <v>41</v>
      </c>
      <c r="DZ274" s="56">
        <v>3</v>
      </c>
      <c r="EB274" s="517" t="s">
        <v>3637</v>
      </c>
      <c r="EE274" s="28">
        <v>424.7</v>
      </c>
      <c r="EF274" s="56">
        <v>1</v>
      </c>
      <c r="EH274" s="517" t="s">
        <v>2722</v>
      </c>
      <c r="EK274" s="28">
        <v>930.1</v>
      </c>
      <c r="EL274" s="56">
        <v>3</v>
      </c>
      <c r="EN274" s="517" t="s">
        <v>3637</v>
      </c>
      <c r="EQ274" s="28">
        <v>241.3</v>
      </c>
      <c r="ER274" s="56">
        <v>0</v>
      </c>
      <c r="ET274" s="517" t="s">
        <v>3635</v>
      </c>
      <c r="EW274" s="28">
        <v>637.4</v>
      </c>
      <c r="EX274" s="56">
        <v>3</v>
      </c>
      <c r="EZ274" s="517" t="s">
        <v>2711</v>
      </c>
      <c r="FC274" s="28">
        <v>325.5</v>
      </c>
      <c r="FD274" s="56">
        <v>3</v>
      </c>
      <c r="FF274" s="517" t="s">
        <v>23</v>
      </c>
      <c r="FG274" s="588"/>
      <c r="FH274" s="588"/>
      <c r="FI274" s="28">
        <v>170.90000000000003</v>
      </c>
      <c r="FJ274" s="56">
        <v>0</v>
      </c>
      <c r="FK274" s="588"/>
      <c r="FL274" s="517" t="s">
        <v>2210</v>
      </c>
      <c r="FM274" s="588"/>
      <c r="FN274" s="588"/>
      <c r="FO274" s="28">
        <v>594.29999999999995</v>
      </c>
      <c r="FP274" s="56">
        <v>3</v>
      </c>
      <c r="FQ274" s="588"/>
      <c r="FR274" s="517" t="s">
        <v>162</v>
      </c>
      <c r="FS274" s="588"/>
      <c r="FT274" s="588"/>
      <c r="FU274" s="28">
        <v>576.20000000000016</v>
      </c>
      <c r="FV274" s="56">
        <v>1</v>
      </c>
      <c r="FW274" s="588"/>
      <c r="FX274" s="517" t="s">
        <v>3648</v>
      </c>
      <c r="FY274" s="588"/>
      <c r="FZ274" s="588"/>
      <c r="GA274" s="28">
        <v>523.5</v>
      </c>
      <c r="GB274" s="56">
        <v>1</v>
      </c>
      <c r="GC274" s="588"/>
      <c r="GD274" s="517" t="s">
        <v>162</v>
      </c>
      <c r="GE274" s="588"/>
      <c r="GF274" s="588"/>
      <c r="GG274" s="28">
        <v>126.60000000000001</v>
      </c>
      <c r="GH274" s="56">
        <v>3</v>
      </c>
      <c r="GI274" s="588"/>
      <c r="GJ274" s="517" t="s">
        <v>686</v>
      </c>
      <c r="GK274" s="588"/>
      <c r="GL274" s="588"/>
      <c r="GM274" s="28">
        <v>536</v>
      </c>
      <c r="GN274" s="56">
        <v>1</v>
      </c>
      <c r="GO274" s="588"/>
      <c r="GP274" s="517" t="s">
        <v>1661</v>
      </c>
      <c r="GQ274" s="588"/>
      <c r="GR274" s="588"/>
      <c r="GS274" s="28">
        <v>459.29999999999995</v>
      </c>
      <c r="GT274" s="56">
        <v>2</v>
      </c>
      <c r="GU274" s="588"/>
      <c r="GV274" s="517" t="s">
        <v>1655</v>
      </c>
      <c r="GW274" s="588"/>
      <c r="GX274" s="588"/>
      <c r="GY274" s="28">
        <v>669.7</v>
      </c>
      <c r="GZ274" s="56">
        <v>3</v>
      </c>
    </row>
    <row r="275" spans="1:208" ht="16.5">
      <c r="A275" s="479"/>
      <c r="D275" s="28"/>
      <c r="E275" s="56"/>
      <c r="G275" s="479"/>
      <c r="J275" s="28"/>
      <c r="K275" s="56"/>
      <c r="M275" s="479"/>
      <c r="P275" s="28"/>
      <c r="Q275" s="56"/>
      <c r="S275" s="479"/>
      <c r="V275" s="28"/>
      <c r="W275" s="56"/>
      <c r="Y275" s="516" t="s">
        <v>8</v>
      </c>
      <c r="Z275" s="524" t="s">
        <v>1782</v>
      </c>
      <c r="AA275" s="241"/>
      <c r="AB275" s="241"/>
      <c r="AC275" s="241"/>
      <c r="AD275" s="523">
        <f>$AR$337</f>
        <v>50</v>
      </c>
      <c r="AE275" s="577">
        <f>$E$337</f>
        <v>9393.4000000000015</v>
      </c>
      <c r="AH275" s="479"/>
      <c r="AK275" s="479"/>
      <c r="AN275" s="479"/>
      <c r="AQ275" s="479"/>
      <c r="AV275" s="517"/>
      <c r="AY275" s="28"/>
      <c r="AZ275" s="56"/>
      <c r="BB275" s="517"/>
      <c r="BE275" s="28"/>
      <c r="BF275" s="56"/>
      <c r="BH275" s="517"/>
      <c r="BK275" s="28"/>
      <c r="BL275" s="56"/>
      <c r="BN275" s="517"/>
      <c r="BQ275" s="28"/>
      <c r="BR275" s="56"/>
      <c r="BT275" s="517"/>
      <c r="BW275" s="28"/>
      <c r="BX275" s="56"/>
      <c r="BZ275" s="517"/>
      <c r="CC275" s="28"/>
      <c r="CD275" s="56"/>
      <c r="CF275" s="517"/>
      <c r="CI275" s="28"/>
      <c r="CJ275" s="56"/>
      <c r="CL275" s="517"/>
      <c r="CO275" s="28"/>
      <c r="CP275" s="56"/>
      <c r="CR275" s="517"/>
      <c r="CU275" s="28"/>
      <c r="CV275" s="56"/>
      <c r="CX275" s="517"/>
      <c r="DA275" s="28"/>
      <c r="DB275" s="56"/>
      <c r="DD275" s="517"/>
      <c r="DG275" s="28"/>
      <c r="DH275" s="56"/>
      <c r="DJ275" s="517"/>
      <c r="DM275" s="28"/>
      <c r="DN275" s="56"/>
      <c r="DP275" s="517"/>
      <c r="DS275" s="28"/>
      <c r="DT275" s="56"/>
      <c r="DV275" s="517"/>
      <c r="DW275"/>
      <c r="DY275" s="28"/>
      <c r="DZ275" s="56"/>
      <c r="EB275" s="517"/>
      <c r="EE275" s="28"/>
      <c r="EF275" s="56"/>
      <c r="EH275" s="517"/>
      <c r="EK275" s="28"/>
      <c r="EL275" s="56"/>
      <c r="EN275" s="517"/>
      <c r="EQ275" s="28"/>
      <c r="ER275" s="56"/>
      <c r="ET275" s="517"/>
      <c r="EW275" s="28"/>
      <c r="EX275" s="56"/>
      <c r="EZ275" s="517"/>
      <c r="FC275" s="28"/>
      <c r="FD275" s="56"/>
      <c r="FF275" s="517"/>
      <c r="FG275" s="588"/>
      <c r="FH275" s="588"/>
      <c r="FI275" s="28"/>
      <c r="FJ275" s="56"/>
      <c r="FK275" s="588"/>
      <c r="FL275" s="517"/>
      <c r="FM275" s="588"/>
      <c r="FN275" s="588"/>
      <c r="FO275" s="28"/>
      <c r="FP275" s="56"/>
      <c r="FQ275" s="588"/>
      <c r="FR275" s="517"/>
      <c r="FS275" s="588"/>
      <c r="FT275" s="588"/>
      <c r="FU275" s="28"/>
      <c r="FV275" s="56"/>
      <c r="FW275" s="588"/>
      <c r="FX275" s="517"/>
      <c r="FY275" s="588"/>
      <c r="FZ275" s="588"/>
      <c r="GA275" s="28"/>
      <c r="GB275" s="56"/>
      <c r="GC275" s="588"/>
      <c r="GD275" s="517"/>
      <c r="GE275" s="588"/>
      <c r="GF275" s="588"/>
      <c r="GG275" s="28"/>
      <c r="GH275" s="56"/>
      <c r="GI275" s="588"/>
      <c r="GJ275" s="517"/>
      <c r="GK275" s="588"/>
      <c r="GL275" s="588"/>
      <c r="GM275" s="28"/>
      <c r="GN275" s="56"/>
      <c r="GO275" s="588"/>
      <c r="GP275" s="517"/>
      <c r="GQ275" s="588"/>
      <c r="GR275" s="588"/>
      <c r="GS275" s="28"/>
      <c r="GT275" s="56"/>
      <c r="GU275" s="588"/>
      <c r="GV275" s="517"/>
      <c r="GW275" s="588"/>
      <c r="GX275" s="588"/>
      <c r="GY275" s="28"/>
      <c r="GZ275" s="56"/>
    </row>
    <row r="276" spans="1:208" ht="16.5">
      <c r="A276" s="479" t="s">
        <v>1342</v>
      </c>
      <c r="D276" s="28">
        <f>'Punten per wedstrijd'!K156</f>
        <v>359.70000000000005</v>
      </c>
      <c r="E276" s="56">
        <v>0</v>
      </c>
      <c r="G276" s="479" t="s">
        <v>141</v>
      </c>
      <c r="J276" s="28">
        <f>'Punten per wedstrijd'!K206</f>
        <v>715.2</v>
      </c>
      <c r="K276" s="56">
        <v>3</v>
      </c>
      <c r="M276" s="479" t="s">
        <v>2195</v>
      </c>
      <c r="P276" s="28">
        <f>'Punten per wedstrijd'!R9</f>
        <v>43.8</v>
      </c>
      <c r="Q276" s="56">
        <v>3</v>
      </c>
      <c r="S276" s="479" t="s">
        <v>1345</v>
      </c>
      <c r="V276" s="28">
        <f>'Punten per wedstrijd'!R84</f>
        <v>0</v>
      </c>
      <c r="W276" s="56">
        <v>1</v>
      </c>
      <c r="Y276" s="516" t="s">
        <v>10</v>
      </c>
      <c r="Z276" s="524" t="s">
        <v>4016</v>
      </c>
      <c r="AA276" s="241"/>
      <c r="AB276" s="241"/>
      <c r="AC276" s="241"/>
      <c r="AD276" s="523">
        <f>$AR$376</f>
        <v>50</v>
      </c>
      <c r="AE276" s="577">
        <f>$E$376</f>
        <v>9260.2000000000007</v>
      </c>
      <c r="AH276" s="479" t="s">
        <v>17</v>
      </c>
      <c r="AK276" s="479" t="s">
        <v>1654</v>
      </c>
      <c r="AN276" s="479" t="s">
        <v>1649</v>
      </c>
      <c r="AQ276" s="479" t="s">
        <v>3624</v>
      </c>
      <c r="AV276" s="517" t="s">
        <v>686</v>
      </c>
      <c r="AY276" s="28">
        <v>195.6</v>
      </c>
      <c r="AZ276" s="56">
        <v>3</v>
      </c>
      <c r="BB276" s="517" t="s">
        <v>2730</v>
      </c>
      <c r="BE276" s="28">
        <v>180.3</v>
      </c>
      <c r="BF276" s="56">
        <v>0</v>
      </c>
      <c r="BH276" s="517" t="s">
        <v>1342</v>
      </c>
      <c r="BK276" s="28">
        <v>135.5</v>
      </c>
      <c r="BL276" s="56">
        <v>3</v>
      </c>
      <c r="BN276" s="517" t="s">
        <v>2848</v>
      </c>
      <c r="BQ276" s="28">
        <v>123.7</v>
      </c>
      <c r="BR276" s="56">
        <v>3</v>
      </c>
      <c r="BT276" s="517" t="s">
        <v>3632</v>
      </c>
      <c r="BW276" s="28">
        <v>610.35</v>
      </c>
      <c r="BX276" s="56">
        <v>1</v>
      </c>
      <c r="BZ276" s="517" t="s">
        <v>2730</v>
      </c>
      <c r="CC276" s="28">
        <v>175.9</v>
      </c>
      <c r="CD276" s="56">
        <v>2</v>
      </c>
      <c r="CF276" s="517" t="s">
        <v>2722</v>
      </c>
      <c r="CI276" s="28">
        <v>69.3</v>
      </c>
      <c r="CJ276" s="56">
        <v>3</v>
      </c>
      <c r="CL276" s="517" t="s">
        <v>141</v>
      </c>
      <c r="CO276" s="28">
        <v>63</v>
      </c>
      <c r="CP276" s="56">
        <v>0</v>
      </c>
      <c r="CR276" s="517" t="s">
        <v>658</v>
      </c>
      <c r="CU276" s="28">
        <v>117.5</v>
      </c>
      <c r="CV276" s="56">
        <v>0</v>
      </c>
      <c r="CX276" s="517" t="s">
        <v>37</v>
      </c>
      <c r="DA276" s="28">
        <v>365</v>
      </c>
      <c r="DB276" s="56">
        <v>1</v>
      </c>
      <c r="DD276" s="517" t="s">
        <v>141</v>
      </c>
      <c r="DG276" s="28">
        <v>425.4</v>
      </c>
      <c r="DH276" s="56">
        <v>1</v>
      </c>
      <c r="DJ276" s="517" t="s">
        <v>3648</v>
      </c>
      <c r="DM276" s="28">
        <v>606.20000000000005</v>
      </c>
      <c r="DN276" s="56">
        <v>2</v>
      </c>
      <c r="DP276" s="517" t="s">
        <v>153</v>
      </c>
      <c r="DS276" s="28">
        <v>74.099999999999994</v>
      </c>
      <c r="DT276" s="56">
        <v>3</v>
      </c>
      <c r="DV276" s="517" t="s">
        <v>2210</v>
      </c>
      <c r="DW276"/>
      <c r="DY276" s="28">
        <v>21</v>
      </c>
      <c r="DZ276" s="56">
        <v>1</v>
      </c>
      <c r="EB276" s="517" t="s">
        <v>2722</v>
      </c>
      <c r="EE276" s="28">
        <v>499.6</v>
      </c>
      <c r="EF276" s="56">
        <v>1</v>
      </c>
      <c r="EH276" s="517" t="s">
        <v>2832</v>
      </c>
      <c r="EK276" s="28">
        <v>208.3</v>
      </c>
      <c r="EL276" s="56">
        <v>0</v>
      </c>
      <c r="EN276" s="517" t="s">
        <v>658</v>
      </c>
      <c r="EQ276" s="28">
        <v>185.5</v>
      </c>
      <c r="ER276" s="56">
        <v>1</v>
      </c>
      <c r="ET276" s="517" t="s">
        <v>2210</v>
      </c>
      <c r="EW276" s="28">
        <v>383</v>
      </c>
      <c r="EX276" s="56">
        <v>2</v>
      </c>
      <c r="EZ276" s="517" t="s">
        <v>3632</v>
      </c>
      <c r="FC276" s="28">
        <v>453.6</v>
      </c>
      <c r="FD276" s="56">
        <v>2</v>
      </c>
      <c r="FF276" s="517" t="s">
        <v>2711</v>
      </c>
      <c r="FG276" s="588"/>
      <c r="FH276" s="588"/>
      <c r="FI276" s="28">
        <v>301.5</v>
      </c>
      <c r="FJ276" s="56">
        <v>3</v>
      </c>
      <c r="FK276" s="588"/>
      <c r="FL276" s="517" t="s">
        <v>3635</v>
      </c>
      <c r="FM276" s="588"/>
      <c r="FN276" s="588"/>
      <c r="FO276" s="28">
        <v>739</v>
      </c>
      <c r="FP276" s="56">
        <v>3</v>
      </c>
      <c r="FQ276" s="588"/>
      <c r="FR276" s="517" t="s">
        <v>1655</v>
      </c>
      <c r="FS276" s="588"/>
      <c r="FT276" s="588"/>
      <c r="FU276" s="28">
        <v>655.5</v>
      </c>
      <c r="FV276" s="56">
        <v>3</v>
      </c>
      <c r="FW276" s="588"/>
      <c r="FX276" s="517" t="s">
        <v>162</v>
      </c>
      <c r="FY276" s="588"/>
      <c r="FZ276" s="588"/>
      <c r="GA276" s="28">
        <v>451.6</v>
      </c>
      <c r="GB276" s="56">
        <v>0</v>
      </c>
      <c r="GC276" s="588"/>
      <c r="GD276" s="517" t="s">
        <v>3631</v>
      </c>
      <c r="GE276" s="588"/>
      <c r="GF276" s="588"/>
      <c r="GG276" s="28">
        <v>128</v>
      </c>
      <c r="GH276" s="56">
        <v>3</v>
      </c>
      <c r="GI276" s="588"/>
      <c r="GJ276" s="517" t="s">
        <v>658</v>
      </c>
      <c r="GK276" s="588"/>
      <c r="GL276" s="588"/>
      <c r="GM276" s="28">
        <v>472.2</v>
      </c>
      <c r="GN276" s="56">
        <v>1</v>
      </c>
      <c r="GO276" s="588"/>
      <c r="GP276" s="517" t="s">
        <v>686</v>
      </c>
      <c r="GQ276" s="588"/>
      <c r="GR276" s="588"/>
      <c r="GS276" s="28">
        <v>438.4</v>
      </c>
      <c r="GT276" s="56">
        <v>0</v>
      </c>
      <c r="GU276" s="588"/>
      <c r="GV276" s="517" t="s">
        <v>3635</v>
      </c>
      <c r="GW276" s="588"/>
      <c r="GX276" s="588"/>
      <c r="GY276" s="28">
        <v>601.1</v>
      </c>
      <c r="GZ276" s="56">
        <v>2</v>
      </c>
    </row>
    <row r="277" spans="1:208" ht="16.5">
      <c r="A277" s="479" t="s">
        <v>3648</v>
      </c>
      <c r="D277" s="28">
        <f>'Punten per wedstrijd'!K275</f>
        <v>635.19999999999993</v>
      </c>
      <c r="E277" s="56">
        <v>3</v>
      </c>
      <c r="G277" s="479" t="s">
        <v>2848</v>
      </c>
      <c r="J277" s="28">
        <f>'Punten per wedstrijd'!K157</f>
        <v>255.29999999999998</v>
      </c>
      <c r="K277" s="56">
        <v>0</v>
      </c>
      <c r="M277" s="479" t="s">
        <v>2722</v>
      </c>
      <c r="P277" s="28">
        <f>'Punten per wedstrijd'!R126</f>
        <v>13.2</v>
      </c>
      <c r="Q277" s="56">
        <v>0</v>
      </c>
      <c r="S277" s="479" t="s">
        <v>2210</v>
      </c>
      <c r="V277" s="28">
        <f>'Punten per wedstrijd'!R96</f>
        <v>0</v>
      </c>
      <c r="W277" s="56">
        <v>1</v>
      </c>
      <c r="Y277" s="518" t="s">
        <v>12</v>
      </c>
      <c r="Z277" s="544" t="s">
        <v>4063</v>
      </c>
      <c r="AA277" s="540"/>
      <c r="AB277" s="540"/>
      <c r="AC277" s="540"/>
      <c r="AD277" s="542">
        <f>$AR$456</f>
        <v>50</v>
      </c>
      <c r="AE277" s="579">
        <f>$E$456</f>
        <v>9082.5</v>
      </c>
      <c r="AH277" s="479" t="s">
        <v>3632</v>
      </c>
      <c r="AK277" s="479" t="s">
        <v>2720</v>
      </c>
      <c r="AN277" s="479" t="s">
        <v>1654</v>
      </c>
      <c r="AQ277" s="479" t="s">
        <v>2720</v>
      </c>
      <c r="AV277" s="517" t="s">
        <v>2832</v>
      </c>
      <c r="AY277" s="28">
        <v>141.6</v>
      </c>
      <c r="AZ277" s="56">
        <v>0</v>
      </c>
      <c r="BB277" s="517" t="s">
        <v>153</v>
      </c>
      <c r="BE277" s="28">
        <v>455.5</v>
      </c>
      <c r="BF277" s="56">
        <v>3</v>
      </c>
      <c r="BH277" s="517" t="s">
        <v>2729</v>
      </c>
      <c r="BK277" s="28">
        <v>83.5</v>
      </c>
      <c r="BL277" s="56">
        <v>0</v>
      </c>
      <c r="BN277" s="517" t="s">
        <v>17</v>
      </c>
      <c r="BQ277" s="28">
        <v>39</v>
      </c>
      <c r="BR277" s="56">
        <v>0</v>
      </c>
      <c r="BT277" s="517" t="s">
        <v>2730</v>
      </c>
      <c r="BW277" s="28">
        <v>683.44999999999993</v>
      </c>
      <c r="BX277" s="56">
        <v>2</v>
      </c>
      <c r="BZ277" s="517" t="s">
        <v>2716</v>
      </c>
      <c r="CC277" s="28">
        <v>166.79999999999998</v>
      </c>
      <c r="CD277" s="56">
        <v>1</v>
      </c>
      <c r="CF277" s="517" t="s">
        <v>3648</v>
      </c>
      <c r="CI277" s="28">
        <v>0</v>
      </c>
      <c r="CJ277" s="56">
        <v>0</v>
      </c>
      <c r="CL277" s="517" t="s">
        <v>658</v>
      </c>
      <c r="CO277" s="28">
        <v>201.20000000000002</v>
      </c>
      <c r="CP277" s="56">
        <v>3</v>
      </c>
      <c r="CR277" s="517" t="s">
        <v>2730</v>
      </c>
      <c r="CU277" s="28">
        <v>213.3</v>
      </c>
      <c r="CV277" s="56">
        <v>3</v>
      </c>
      <c r="CX277" s="517" t="s">
        <v>3631</v>
      </c>
      <c r="DA277" s="28">
        <v>392.4</v>
      </c>
      <c r="DB277" s="56">
        <v>2</v>
      </c>
      <c r="DD277" s="517" t="s">
        <v>37</v>
      </c>
      <c r="DG277" s="28">
        <v>477.79999999999995</v>
      </c>
      <c r="DH277" s="56">
        <v>2</v>
      </c>
      <c r="DJ277" s="517" t="s">
        <v>3635</v>
      </c>
      <c r="DM277" s="28">
        <v>555.39999999999986</v>
      </c>
      <c r="DN277" s="56">
        <v>1</v>
      </c>
      <c r="DP277" s="517" t="s">
        <v>686</v>
      </c>
      <c r="DS277" s="28">
        <v>18</v>
      </c>
      <c r="DT277" s="56">
        <v>0</v>
      </c>
      <c r="DV277" s="517" t="s">
        <v>17</v>
      </c>
      <c r="DW277"/>
      <c r="DY277" s="28">
        <v>22.5</v>
      </c>
      <c r="DZ277" s="56">
        <v>2</v>
      </c>
      <c r="EB277" s="517" t="s">
        <v>2729</v>
      </c>
      <c r="EE277" s="28">
        <v>550.20000000000005</v>
      </c>
      <c r="EF277" s="56">
        <v>2</v>
      </c>
      <c r="EH277" s="517" t="s">
        <v>153</v>
      </c>
      <c r="EK277" s="28">
        <v>363.8</v>
      </c>
      <c r="EL277" s="56">
        <v>3</v>
      </c>
      <c r="EN277" s="517" t="s">
        <v>162</v>
      </c>
      <c r="EQ277" s="28">
        <v>210</v>
      </c>
      <c r="ER277" s="56">
        <v>2</v>
      </c>
      <c r="ET277" s="517" t="s">
        <v>3632</v>
      </c>
      <c r="EW277" s="28">
        <v>320.60000000000002</v>
      </c>
      <c r="EX277" s="56">
        <v>1</v>
      </c>
      <c r="EZ277" s="517" t="s">
        <v>2832</v>
      </c>
      <c r="FC277" s="28">
        <v>403</v>
      </c>
      <c r="FD277" s="56">
        <v>1</v>
      </c>
      <c r="FF277" s="517" t="s">
        <v>153</v>
      </c>
      <c r="FG277" s="588"/>
      <c r="FH277" s="588"/>
      <c r="FI277" s="28">
        <v>237.1</v>
      </c>
      <c r="FJ277" s="56">
        <v>0</v>
      </c>
      <c r="FK277" s="588"/>
      <c r="FL277" s="517" t="s">
        <v>2711</v>
      </c>
      <c r="FM277" s="588"/>
      <c r="FN277" s="588"/>
      <c r="FO277" s="28">
        <v>576</v>
      </c>
      <c r="FP277" s="56">
        <v>0</v>
      </c>
      <c r="FQ277" s="588"/>
      <c r="FR277" s="517" t="s">
        <v>153</v>
      </c>
      <c r="FS277" s="588"/>
      <c r="FT277" s="588"/>
      <c r="FU277" s="28">
        <v>306.59999999999997</v>
      </c>
      <c r="FV277" s="56">
        <v>0</v>
      </c>
      <c r="FW277" s="588"/>
      <c r="FX277" s="517" t="s">
        <v>1342</v>
      </c>
      <c r="FY277" s="588"/>
      <c r="FZ277" s="588"/>
      <c r="GA277" s="28">
        <v>736.7</v>
      </c>
      <c r="GB277" s="56">
        <v>3</v>
      </c>
      <c r="GC277" s="588"/>
      <c r="GD277" s="517" t="s">
        <v>2730</v>
      </c>
      <c r="GE277" s="588"/>
      <c r="GF277" s="588"/>
      <c r="GG277" s="28">
        <v>61.2</v>
      </c>
      <c r="GH277" s="56">
        <v>0</v>
      </c>
      <c r="GI277" s="588"/>
      <c r="GJ277" s="517" t="s">
        <v>3637</v>
      </c>
      <c r="GK277" s="588"/>
      <c r="GL277" s="588"/>
      <c r="GM277" s="28">
        <v>572.70000000000005</v>
      </c>
      <c r="GN277" s="56">
        <v>2</v>
      </c>
      <c r="GO277" s="588"/>
      <c r="GP277" s="517" t="s">
        <v>2713</v>
      </c>
      <c r="GQ277" s="588"/>
      <c r="GR277" s="588"/>
      <c r="GS277" s="28">
        <v>566.59999999999991</v>
      </c>
      <c r="GT277" s="56">
        <v>3</v>
      </c>
      <c r="GU277" s="588"/>
      <c r="GV277" s="517" t="s">
        <v>1649</v>
      </c>
      <c r="GW277" s="588"/>
      <c r="GX277" s="588"/>
      <c r="GY277" s="28">
        <v>543.59999999999991</v>
      </c>
      <c r="GZ277" s="56">
        <v>1</v>
      </c>
    </row>
    <row r="278" spans="1:208" ht="16.5">
      <c r="A278" s="479"/>
      <c r="D278" s="28"/>
      <c r="E278" s="56"/>
      <c r="G278" s="479"/>
      <c r="J278" s="28"/>
      <c r="K278" s="56"/>
      <c r="M278" s="479"/>
      <c r="P278" s="28"/>
      <c r="Q278" s="56"/>
      <c r="S278" s="479"/>
      <c r="V278" s="28"/>
      <c r="W278" s="56"/>
      <c r="Y278" s="516" t="s">
        <v>14</v>
      </c>
      <c r="Z278" s="524" t="s">
        <v>1778</v>
      </c>
      <c r="AA278" s="241"/>
      <c r="AB278" s="241"/>
      <c r="AC278" s="241"/>
      <c r="AD278" s="523">
        <f>$AR$405</f>
        <v>48</v>
      </c>
      <c r="AE278" s="577">
        <f>$E$405</f>
        <v>9216.2999999999993</v>
      </c>
      <c r="AH278" s="479"/>
      <c r="AK278" s="479"/>
      <c r="AN278" s="479"/>
      <c r="AQ278" s="479"/>
      <c r="AV278" s="517"/>
      <c r="AY278" s="28"/>
      <c r="AZ278" s="56"/>
      <c r="BB278" s="517"/>
      <c r="BE278" s="28"/>
      <c r="BF278" s="56"/>
      <c r="BH278" s="517"/>
      <c r="BK278" s="28"/>
      <c r="BL278" s="56"/>
      <c r="BN278" s="517"/>
      <c r="BQ278" s="28"/>
      <c r="BR278" s="56"/>
      <c r="BT278" s="517"/>
      <c r="BW278" s="28"/>
      <c r="BX278" s="56"/>
      <c r="BZ278" s="517"/>
      <c r="CC278" s="28"/>
      <c r="CD278" s="56"/>
      <c r="CF278" s="517"/>
      <c r="CI278" s="28"/>
      <c r="CJ278" s="56"/>
      <c r="CL278" s="517"/>
      <c r="CO278" s="28"/>
      <c r="CP278" s="56"/>
      <c r="CR278" s="517"/>
      <c r="CU278" s="28"/>
      <c r="CV278" s="56"/>
      <c r="CX278" s="517"/>
      <c r="DA278" s="28"/>
      <c r="DB278" s="56"/>
      <c r="DD278" s="517"/>
      <c r="DG278" s="28"/>
      <c r="DH278" s="56"/>
      <c r="DJ278" s="517"/>
      <c r="DM278" s="28"/>
      <c r="DN278" s="56"/>
      <c r="DP278" s="517"/>
      <c r="DS278" s="28"/>
      <c r="DT278" s="56"/>
      <c r="DV278" s="517"/>
      <c r="DW278"/>
      <c r="DY278" s="28"/>
      <c r="DZ278" s="56"/>
      <c r="EB278" s="517"/>
      <c r="EE278" s="28"/>
      <c r="EF278" s="56"/>
      <c r="EH278" s="517"/>
      <c r="EK278" s="28"/>
      <c r="EL278" s="56"/>
      <c r="EN278" s="517"/>
      <c r="EQ278" s="28"/>
      <c r="ER278" s="56"/>
      <c r="ET278" s="517"/>
      <c r="EW278" s="28"/>
      <c r="EX278" s="56"/>
      <c r="EZ278" s="517"/>
      <c r="FC278" s="28"/>
      <c r="FD278" s="56"/>
      <c r="FF278" s="517"/>
      <c r="FG278" s="588"/>
      <c r="FH278" s="588"/>
      <c r="FI278" s="28"/>
      <c r="FJ278" s="56"/>
      <c r="FK278" s="588"/>
      <c r="FL278" s="517"/>
      <c r="FM278" s="588"/>
      <c r="FN278" s="588"/>
      <c r="FO278" s="28"/>
      <c r="FP278" s="56"/>
      <c r="FQ278" s="588"/>
      <c r="FR278" s="517"/>
      <c r="FS278" s="588"/>
      <c r="FT278" s="588"/>
      <c r="FU278" s="28"/>
      <c r="FV278" s="56"/>
      <c r="FW278" s="588"/>
      <c r="FX278" s="517"/>
      <c r="FY278" s="588"/>
      <c r="FZ278" s="588"/>
      <c r="GA278" s="28"/>
      <c r="GB278" s="56"/>
      <c r="GC278" s="588"/>
      <c r="GD278" s="517"/>
      <c r="GE278" s="588"/>
      <c r="GF278" s="588"/>
      <c r="GG278" s="28"/>
      <c r="GH278" s="56"/>
      <c r="GI278" s="588"/>
      <c r="GJ278" s="517"/>
      <c r="GK278" s="588"/>
      <c r="GL278" s="588"/>
      <c r="GM278" s="28"/>
      <c r="GN278" s="56"/>
      <c r="GO278" s="588"/>
      <c r="GP278" s="517"/>
      <c r="GQ278" s="588"/>
      <c r="GR278" s="588"/>
      <c r="GS278" s="28"/>
      <c r="GT278" s="56"/>
      <c r="GU278" s="588"/>
      <c r="GV278" s="517"/>
      <c r="GW278" s="588"/>
      <c r="GX278" s="588"/>
      <c r="GY278" s="28"/>
      <c r="GZ278" s="56"/>
    </row>
    <row r="279" spans="1:208" ht="16.5">
      <c r="A279" s="479" t="s">
        <v>1655</v>
      </c>
      <c r="D279" s="28">
        <f>'Punten per wedstrijd'!K280</f>
        <v>691.3</v>
      </c>
      <c r="E279" s="56">
        <v>0</v>
      </c>
      <c r="G279" s="479" t="s">
        <v>1649</v>
      </c>
      <c r="J279" s="28">
        <f>'Punten per wedstrijd'!K249</f>
        <v>373.8</v>
      </c>
      <c r="K279" s="56">
        <v>0</v>
      </c>
      <c r="M279" s="479" t="s">
        <v>3633</v>
      </c>
      <c r="P279" s="28">
        <f>'Punten per wedstrijd'!R62</f>
        <v>42</v>
      </c>
      <c r="Q279" s="56">
        <v>0</v>
      </c>
      <c r="S279" s="479" t="s">
        <v>3635</v>
      </c>
      <c r="V279" s="28">
        <f>'Punten per wedstrijd'!R73</f>
        <v>1.4</v>
      </c>
      <c r="W279" s="56">
        <v>0</v>
      </c>
      <c r="Y279" s="516" t="s">
        <v>16</v>
      </c>
      <c r="Z279" s="524" t="s">
        <v>1777</v>
      </c>
      <c r="AA279" s="241"/>
      <c r="AB279" s="241"/>
      <c r="AC279" s="241"/>
      <c r="AD279" s="523">
        <f>$AR$387</f>
        <v>48</v>
      </c>
      <c r="AE279" s="577">
        <f>$E$387</f>
        <v>8923.2999999999993</v>
      </c>
      <c r="AH279" s="479" t="s">
        <v>3635</v>
      </c>
      <c r="AK279" s="479" t="s">
        <v>162</v>
      </c>
      <c r="AN279" s="479" t="s">
        <v>2203</v>
      </c>
      <c r="AQ279" s="479" t="s">
        <v>1345</v>
      </c>
      <c r="AV279" s="517" t="s">
        <v>2722</v>
      </c>
      <c r="AY279" s="28">
        <v>351.79999999999995</v>
      </c>
      <c r="AZ279" s="56">
        <v>3</v>
      </c>
      <c r="BB279" s="517" t="s">
        <v>1654</v>
      </c>
      <c r="BE279" s="28">
        <v>113.60000000000001</v>
      </c>
      <c r="BF279" s="56">
        <v>2</v>
      </c>
      <c r="BH279" s="517" t="s">
        <v>1649</v>
      </c>
      <c r="BK279" s="28">
        <v>36.200000000000003</v>
      </c>
      <c r="BL279" s="56">
        <v>0</v>
      </c>
      <c r="BN279" s="517" t="s">
        <v>37</v>
      </c>
      <c r="BQ279" s="28">
        <v>81.100000000000009</v>
      </c>
      <c r="BR279" s="56">
        <v>0</v>
      </c>
      <c r="BT279" s="517" t="s">
        <v>686</v>
      </c>
      <c r="BW279" s="28">
        <v>505.55000000000007</v>
      </c>
      <c r="BX279" s="56">
        <v>1</v>
      </c>
      <c r="BZ279" s="517" t="s">
        <v>2848</v>
      </c>
      <c r="CC279" s="28">
        <v>151.6</v>
      </c>
      <c r="CD279" s="56">
        <v>1</v>
      </c>
      <c r="CF279" s="517" t="s">
        <v>2832</v>
      </c>
      <c r="CI279" s="28">
        <v>133.20000000000002</v>
      </c>
      <c r="CJ279" s="56">
        <v>1</v>
      </c>
      <c r="CL279" s="517" t="s">
        <v>2729</v>
      </c>
      <c r="CO279" s="28">
        <v>147.79999999999998</v>
      </c>
      <c r="CP279" s="56">
        <v>0</v>
      </c>
      <c r="CR279" s="517" t="s">
        <v>2722</v>
      </c>
      <c r="CU279" s="28">
        <v>162.10000000000002</v>
      </c>
      <c r="CV279" s="56">
        <v>3</v>
      </c>
      <c r="CX279" s="517" t="s">
        <v>686</v>
      </c>
      <c r="DA279" s="28">
        <v>347.3</v>
      </c>
      <c r="DB279" s="56">
        <v>1</v>
      </c>
      <c r="DD279" s="517" t="s">
        <v>2203</v>
      </c>
      <c r="DG279" s="28">
        <v>437.09999999999997</v>
      </c>
      <c r="DH279" s="56">
        <v>3</v>
      </c>
      <c r="DJ279" s="517" t="s">
        <v>2848</v>
      </c>
      <c r="DM279" s="28">
        <v>410.59999999999997</v>
      </c>
      <c r="DN279" s="56">
        <v>1</v>
      </c>
      <c r="DP279" s="517" t="s">
        <v>2722</v>
      </c>
      <c r="DS279" s="28">
        <v>16.900000000000002</v>
      </c>
      <c r="DT279" s="56">
        <v>2</v>
      </c>
      <c r="DV279" s="517" t="s">
        <v>3648</v>
      </c>
      <c r="DW279"/>
      <c r="DY279" s="28">
        <v>66.7</v>
      </c>
      <c r="DZ279" s="56">
        <v>3</v>
      </c>
      <c r="EB279" s="517" t="s">
        <v>17</v>
      </c>
      <c r="EE279" s="28">
        <v>342.40000000000003</v>
      </c>
      <c r="EF279" s="56">
        <v>0</v>
      </c>
      <c r="EH279" s="517" t="s">
        <v>141</v>
      </c>
      <c r="EK279" s="28">
        <v>1029</v>
      </c>
      <c r="EL279" s="56">
        <v>3</v>
      </c>
      <c r="EN279" s="517" t="s">
        <v>1649</v>
      </c>
      <c r="EQ279" s="28">
        <v>242.5</v>
      </c>
      <c r="ER279" s="56">
        <v>2</v>
      </c>
      <c r="ET279" s="517" t="s">
        <v>1342</v>
      </c>
      <c r="EW279" s="28">
        <v>455.5</v>
      </c>
      <c r="EX279" s="56">
        <v>3</v>
      </c>
      <c r="EZ279" s="517" t="s">
        <v>1661</v>
      </c>
      <c r="FC279" s="28">
        <v>165.5</v>
      </c>
      <c r="FD279" s="56">
        <v>0</v>
      </c>
      <c r="FF279" s="517" t="s">
        <v>3637</v>
      </c>
      <c r="FG279" s="588"/>
      <c r="FH279" s="588"/>
      <c r="FI279" s="28">
        <v>391.20000000000005</v>
      </c>
      <c r="FJ279" s="56">
        <v>2</v>
      </c>
      <c r="FK279" s="588"/>
      <c r="FL279" s="517" t="s">
        <v>3624</v>
      </c>
      <c r="FM279" s="588"/>
      <c r="FN279" s="588"/>
      <c r="FO279" s="28">
        <v>450.5</v>
      </c>
      <c r="FP279" s="56">
        <v>0</v>
      </c>
      <c r="FQ279" s="588"/>
      <c r="FR279" s="517" t="s">
        <v>694</v>
      </c>
      <c r="FS279" s="588"/>
      <c r="FT279" s="588"/>
      <c r="FU279" s="28">
        <v>202.1</v>
      </c>
      <c r="FV279" s="56">
        <v>0</v>
      </c>
      <c r="FW279" s="588"/>
      <c r="FX279" s="517" t="s">
        <v>1661</v>
      </c>
      <c r="FY279" s="588"/>
      <c r="FZ279" s="588"/>
      <c r="GA279" s="28">
        <v>379.2</v>
      </c>
      <c r="GB279" s="56">
        <v>1</v>
      </c>
      <c r="GC279" s="588"/>
      <c r="GD279" s="517" t="s">
        <v>2832</v>
      </c>
      <c r="GE279" s="588"/>
      <c r="GF279" s="588"/>
      <c r="GG279" s="28">
        <v>91</v>
      </c>
      <c r="GH279" s="56">
        <v>0</v>
      </c>
      <c r="GI279" s="588"/>
      <c r="GJ279" s="517" t="s">
        <v>23</v>
      </c>
      <c r="GK279" s="588"/>
      <c r="GL279" s="588"/>
      <c r="GM279" s="28">
        <v>516.30000000000007</v>
      </c>
      <c r="GN279" s="56">
        <v>2</v>
      </c>
      <c r="GO279" s="588"/>
      <c r="GP279" s="517" t="s">
        <v>1342</v>
      </c>
      <c r="GQ279" s="588"/>
      <c r="GR279" s="588"/>
      <c r="GS279" s="28">
        <v>358.5</v>
      </c>
      <c r="GT279" s="56">
        <v>0</v>
      </c>
      <c r="GU279" s="588"/>
      <c r="GV279" s="517" t="s">
        <v>2848</v>
      </c>
      <c r="GW279" s="588"/>
      <c r="GX279" s="588"/>
      <c r="GY279" s="28">
        <v>546.15</v>
      </c>
      <c r="GZ279" s="56">
        <v>2</v>
      </c>
    </row>
    <row r="280" spans="1:208" ht="16.5">
      <c r="A280" s="479" t="s">
        <v>1654</v>
      </c>
      <c r="D280" s="28">
        <f>'Punten per wedstrijd'!K186</f>
        <v>869.39999999999986</v>
      </c>
      <c r="E280" s="56">
        <v>3</v>
      </c>
      <c r="G280" s="479" t="s">
        <v>23</v>
      </c>
      <c r="J280" s="28">
        <f>'Punten per wedstrijd'!K220</f>
        <v>757.8</v>
      </c>
      <c r="K280" s="56">
        <v>3</v>
      </c>
      <c r="M280" s="479" t="s">
        <v>3631</v>
      </c>
      <c r="P280" s="28">
        <f>'Punten per wedstrijd'!R55</f>
        <v>98.199999999999989</v>
      </c>
      <c r="Q280" s="56">
        <v>3</v>
      </c>
      <c r="S280" s="479" t="s">
        <v>153</v>
      </c>
      <c r="V280" s="28">
        <f>'Punten per wedstrijd'!R23</f>
        <v>168</v>
      </c>
      <c r="W280" s="56">
        <v>3</v>
      </c>
      <c r="Y280" s="516" t="s">
        <v>18</v>
      </c>
      <c r="Z280" s="572" t="s">
        <v>4031</v>
      </c>
      <c r="AA280" s="575"/>
      <c r="AB280" s="575"/>
      <c r="AC280" s="575"/>
      <c r="AD280" s="571">
        <f>$AR$394</f>
        <v>47</v>
      </c>
      <c r="AE280" s="578">
        <f>$E$394</f>
        <v>8966.2999999999993</v>
      </c>
      <c r="AH280" s="479" t="s">
        <v>658</v>
      </c>
      <c r="AK280" s="479" t="s">
        <v>2711</v>
      </c>
      <c r="AN280" s="479" t="s">
        <v>1661</v>
      </c>
      <c r="AQ280" s="479" t="s">
        <v>2729</v>
      </c>
      <c r="AV280" s="517" t="s">
        <v>2848</v>
      </c>
      <c r="AY280" s="28">
        <v>231.4</v>
      </c>
      <c r="AZ280" s="56">
        <v>0</v>
      </c>
      <c r="BB280" s="517" t="s">
        <v>3635</v>
      </c>
      <c r="BE280" s="28">
        <v>111.10000000000001</v>
      </c>
      <c r="BF280" s="56">
        <v>1</v>
      </c>
      <c r="BH280" s="517" t="s">
        <v>2848</v>
      </c>
      <c r="BK280" s="28">
        <v>45.499999999999993</v>
      </c>
      <c r="BL280" s="56">
        <v>3</v>
      </c>
      <c r="BN280" s="517" t="s">
        <v>3648</v>
      </c>
      <c r="BQ280" s="28">
        <v>109.20000000000002</v>
      </c>
      <c r="BR280" s="56">
        <v>3</v>
      </c>
      <c r="BT280" s="517" t="s">
        <v>2711</v>
      </c>
      <c r="BW280" s="28">
        <v>612.59999999999991</v>
      </c>
      <c r="BX280" s="56">
        <v>2</v>
      </c>
      <c r="BZ280" s="517" t="s">
        <v>3635</v>
      </c>
      <c r="CC280" s="28">
        <v>168.2</v>
      </c>
      <c r="CD280" s="56">
        <v>2</v>
      </c>
      <c r="CF280" s="517" t="s">
        <v>2729</v>
      </c>
      <c r="CI280" s="28">
        <v>135.60000000000002</v>
      </c>
      <c r="CJ280" s="56">
        <v>2</v>
      </c>
      <c r="CL280" s="517" t="s">
        <v>3631</v>
      </c>
      <c r="CO280" s="28">
        <v>284.7</v>
      </c>
      <c r="CP280" s="56">
        <v>3</v>
      </c>
      <c r="CR280" s="517" t="s">
        <v>686</v>
      </c>
      <c r="CU280" s="28">
        <v>113.3</v>
      </c>
      <c r="CV280" s="56">
        <v>0</v>
      </c>
      <c r="CX280" s="517" t="s">
        <v>2720</v>
      </c>
      <c r="DA280" s="28">
        <v>352.1</v>
      </c>
      <c r="DB280" s="56">
        <v>2</v>
      </c>
      <c r="DD280" s="517" t="s">
        <v>2832</v>
      </c>
      <c r="DG280" s="28">
        <v>292.60000000000002</v>
      </c>
      <c r="DH280" s="56">
        <v>0</v>
      </c>
      <c r="DJ280" s="517" t="s">
        <v>2730</v>
      </c>
      <c r="DM280" s="28">
        <v>441.5</v>
      </c>
      <c r="DN280" s="56">
        <v>2</v>
      </c>
      <c r="DP280" s="517" t="s">
        <v>3631</v>
      </c>
      <c r="DS280" s="28">
        <v>16.5</v>
      </c>
      <c r="DT280" s="56">
        <v>1</v>
      </c>
      <c r="DV280" s="517" t="s">
        <v>3632</v>
      </c>
      <c r="DW280"/>
      <c r="DY280" s="28">
        <v>0</v>
      </c>
      <c r="DZ280" s="56">
        <v>0</v>
      </c>
      <c r="EB280" s="517" t="s">
        <v>2832</v>
      </c>
      <c r="EE280" s="28">
        <v>624.4</v>
      </c>
      <c r="EF280" s="56">
        <v>3</v>
      </c>
      <c r="EH280" s="517" t="s">
        <v>1649</v>
      </c>
      <c r="EK280" s="28">
        <v>595.60000000000014</v>
      </c>
      <c r="EL280" s="56">
        <v>0</v>
      </c>
      <c r="EN280" s="517" t="s">
        <v>2729</v>
      </c>
      <c r="EQ280" s="28">
        <v>212.5</v>
      </c>
      <c r="ER280" s="56">
        <v>1</v>
      </c>
      <c r="ET280" s="517" t="s">
        <v>1654</v>
      </c>
      <c r="EW280" s="28">
        <v>124.69999999999999</v>
      </c>
      <c r="EX280" s="56">
        <v>0</v>
      </c>
      <c r="EZ280" s="517" t="s">
        <v>3637</v>
      </c>
      <c r="FC280" s="28">
        <v>380.8</v>
      </c>
      <c r="FD280" s="56">
        <v>3</v>
      </c>
      <c r="FF280" s="517" t="s">
        <v>2848</v>
      </c>
      <c r="FG280" s="588"/>
      <c r="FH280" s="588"/>
      <c r="FI280" s="28">
        <v>322</v>
      </c>
      <c r="FJ280" s="56">
        <v>1</v>
      </c>
      <c r="FK280" s="588"/>
      <c r="FL280" s="517" t="s">
        <v>686</v>
      </c>
      <c r="FM280" s="588"/>
      <c r="FN280" s="588"/>
      <c r="FO280" s="28">
        <v>599</v>
      </c>
      <c r="FP280" s="56">
        <v>3</v>
      </c>
      <c r="FQ280" s="588"/>
      <c r="FR280" s="517" t="s">
        <v>3624</v>
      </c>
      <c r="FS280" s="588"/>
      <c r="FT280" s="588"/>
      <c r="FU280" s="28">
        <v>422.5</v>
      </c>
      <c r="FV280" s="56">
        <v>3</v>
      </c>
      <c r="FW280" s="588"/>
      <c r="FX280" s="517" t="s">
        <v>694</v>
      </c>
      <c r="FY280" s="588"/>
      <c r="FZ280" s="588"/>
      <c r="GA280" s="28">
        <v>446.5</v>
      </c>
      <c r="GB280" s="56">
        <v>2</v>
      </c>
      <c r="GC280" s="588"/>
      <c r="GD280" s="517" t="s">
        <v>3624</v>
      </c>
      <c r="GE280" s="588"/>
      <c r="GF280" s="588"/>
      <c r="GG280" s="28">
        <v>155.4</v>
      </c>
      <c r="GH280" s="56">
        <v>3</v>
      </c>
      <c r="GI280" s="588"/>
      <c r="GJ280" s="517" t="s">
        <v>2203</v>
      </c>
      <c r="GK280" s="588"/>
      <c r="GL280" s="588"/>
      <c r="GM280" s="28">
        <v>511.40000000000003</v>
      </c>
      <c r="GN280" s="56">
        <v>1</v>
      </c>
      <c r="GO280" s="588"/>
      <c r="GP280" s="517" t="s">
        <v>1345</v>
      </c>
      <c r="GQ280" s="588"/>
      <c r="GR280" s="588"/>
      <c r="GS280" s="28">
        <v>610.39999999999986</v>
      </c>
      <c r="GT280" s="56">
        <v>3</v>
      </c>
      <c r="GU280" s="588"/>
      <c r="GV280" s="517" t="s">
        <v>3631</v>
      </c>
      <c r="GW280" s="588"/>
      <c r="GX280" s="588"/>
      <c r="GY280" s="28">
        <v>473.3</v>
      </c>
      <c r="GZ280" s="56">
        <v>1</v>
      </c>
    </row>
    <row r="281" spans="1:208" ht="16.5">
      <c r="A281" s="479"/>
      <c r="D281" s="28"/>
      <c r="E281" s="56"/>
      <c r="G281" s="479"/>
      <c r="J281" s="28"/>
      <c r="K281" s="56"/>
      <c r="M281" s="479"/>
      <c r="P281" s="28"/>
      <c r="Q281" s="56"/>
      <c r="S281" s="479"/>
      <c r="V281" s="28"/>
      <c r="W281" s="56"/>
      <c r="Y281" s="516" t="s">
        <v>20</v>
      </c>
      <c r="Z281" s="524" t="s">
        <v>3993</v>
      </c>
      <c r="AA281" s="241"/>
      <c r="AB281" s="241"/>
      <c r="AC281" s="241"/>
      <c r="AD281" s="523">
        <f>$AR$338</f>
        <v>46</v>
      </c>
      <c r="AE281" s="577">
        <f>$E$338</f>
        <v>8812.2000000000007</v>
      </c>
      <c r="AH281" s="479"/>
      <c r="AK281" s="479"/>
      <c r="AN281" s="479"/>
      <c r="AQ281" s="479"/>
      <c r="AV281" s="517"/>
      <c r="AY281" s="28"/>
      <c r="AZ281" s="56"/>
      <c r="BB281" s="517"/>
      <c r="BE281" s="28"/>
      <c r="BF281" s="56"/>
      <c r="BH281" s="517"/>
      <c r="BK281" s="28"/>
      <c r="BL281" s="56"/>
      <c r="BN281" s="517"/>
      <c r="BQ281" s="28"/>
      <c r="BR281" s="56"/>
      <c r="BT281" s="517"/>
      <c r="BW281" s="28"/>
      <c r="BX281" s="56"/>
      <c r="BZ281" s="517"/>
      <c r="CC281" s="28"/>
      <c r="CD281" s="56"/>
      <c r="CF281" s="517"/>
      <c r="CI281" s="28"/>
      <c r="CJ281" s="56"/>
      <c r="CL281" s="517"/>
      <c r="CO281" s="28"/>
      <c r="CP281" s="56"/>
      <c r="CR281" s="517"/>
      <c r="CU281" s="28"/>
      <c r="CV281" s="56"/>
      <c r="CX281" s="517"/>
      <c r="DA281" s="28"/>
      <c r="DB281" s="56"/>
      <c r="DD281" s="517"/>
      <c r="DG281" s="28"/>
      <c r="DH281" s="56"/>
      <c r="DJ281" s="517"/>
      <c r="DM281" s="28"/>
      <c r="DN281" s="56"/>
      <c r="DP281" s="517"/>
      <c r="DS281" s="28"/>
      <c r="DT281" s="56"/>
      <c r="DV281" s="517"/>
      <c r="DW281"/>
      <c r="DY281" s="28"/>
      <c r="DZ281" s="56"/>
      <c r="EB281" s="517"/>
      <c r="EE281" s="28"/>
      <c r="EF281" s="56"/>
      <c r="EH281" s="517"/>
      <c r="EK281" s="28"/>
      <c r="EL281" s="56"/>
      <c r="EN281" s="517"/>
      <c r="EQ281" s="28"/>
      <c r="ER281" s="56"/>
      <c r="ET281" s="517"/>
      <c r="EW281" s="28"/>
      <c r="EX281" s="56"/>
      <c r="EZ281" s="517"/>
      <c r="FC281" s="28"/>
      <c r="FD281" s="56"/>
      <c r="FF281" s="517"/>
      <c r="FG281" s="588"/>
      <c r="FH281" s="588"/>
      <c r="FI281" s="28"/>
      <c r="FJ281" s="56"/>
      <c r="FK281" s="588"/>
      <c r="FL281" s="517"/>
      <c r="FM281" s="588"/>
      <c r="FN281" s="588"/>
      <c r="FO281" s="28"/>
      <c r="FP281" s="56"/>
      <c r="FQ281" s="588"/>
      <c r="FR281" s="517"/>
      <c r="FS281" s="588"/>
      <c r="FT281" s="588"/>
      <c r="FU281" s="28"/>
      <c r="FV281" s="56"/>
      <c r="FW281" s="588"/>
      <c r="FX281" s="517"/>
      <c r="FY281" s="588"/>
      <c r="FZ281" s="588"/>
      <c r="GA281" s="28"/>
      <c r="GB281" s="56"/>
      <c r="GC281" s="588"/>
      <c r="GD281" s="517"/>
      <c r="GE281" s="588"/>
      <c r="GF281" s="588"/>
      <c r="GG281" s="28"/>
      <c r="GH281" s="56"/>
      <c r="GI281" s="588"/>
      <c r="GJ281" s="517"/>
      <c r="GK281" s="588"/>
      <c r="GL281" s="588"/>
      <c r="GM281" s="28"/>
      <c r="GN281" s="56"/>
      <c r="GO281" s="588"/>
      <c r="GP281" s="517"/>
      <c r="GQ281" s="588"/>
      <c r="GR281" s="588"/>
      <c r="GS281" s="28"/>
      <c r="GT281" s="56"/>
      <c r="GU281" s="588"/>
      <c r="GV281" s="517"/>
      <c r="GW281" s="588"/>
      <c r="GX281" s="588"/>
      <c r="GY281" s="28"/>
      <c r="GZ281" s="56"/>
    </row>
    <row r="282" spans="1:208" ht="16.5">
      <c r="A282" s="479" t="s">
        <v>3631</v>
      </c>
      <c r="D282" s="28">
        <f>'Punten per wedstrijd'!K195</f>
        <v>234.2</v>
      </c>
      <c r="E282" s="56">
        <v>0</v>
      </c>
      <c r="G282" s="479" t="s">
        <v>153</v>
      </c>
      <c r="J282" s="28">
        <f>'Punten per wedstrijd'!K163</f>
        <v>409.40000000000003</v>
      </c>
      <c r="K282" s="56">
        <v>2</v>
      </c>
      <c r="M282" s="479" t="s">
        <v>2716</v>
      </c>
      <c r="P282" s="28">
        <f>'Punten per wedstrijd'!R36</f>
        <v>99.5</v>
      </c>
      <c r="Q282" s="56">
        <v>2</v>
      </c>
      <c r="S282" s="479" t="s">
        <v>1661</v>
      </c>
      <c r="V282" s="28">
        <f>'Punten per wedstrijd'!R29</f>
        <v>4.8</v>
      </c>
      <c r="W282" s="56">
        <v>0</v>
      </c>
      <c r="Y282" s="516" t="s">
        <v>22</v>
      </c>
      <c r="Z282" s="524" t="s">
        <v>4057</v>
      </c>
      <c r="AA282" s="241"/>
      <c r="AB282" s="241"/>
      <c r="AC282" s="241"/>
      <c r="AD282" s="523">
        <f>$AR$447</f>
        <v>45</v>
      </c>
      <c r="AE282" s="577">
        <f>$E$447</f>
        <v>10023.000000000002</v>
      </c>
      <c r="AH282" s="479" t="s">
        <v>686</v>
      </c>
      <c r="AK282" s="479" t="s">
        <v>2713</v>
      </c>
      <c r="AN282" s="479" t="s">
        <v>37</v>
      </c>
      <c r="AQ282" s="479" t="s">
        <v>2848</v>
      </c>
      <c r="AV282" s="517" t="s">
        <v>17</v>
      </c>
      <c r="AY282" s="28">
        <v>372.4</v>
      </c>
      <c r="AZ282" s="56">
        <v>0</v>
      </c>
      <c r="BB282" s="517" t="s">
        <v>3633</v>
      </c>
      <c r="BE282" s="28">
        <v>232.5</v>
      </c>
      <c r="BF282" s="56">
        <v>0</v>
      </c>
      <c r="BH282" s="517" t="s">
        <v>2203</v>
      </c>
      <c r="BK282" s="28">
        <v>126.3</v>
      </c>
      <c r="BL282" s="56">
        <v>2</v>
      </c>
      <c r="BN282" s="517" t="s">
        <v>2729</v>
      </c>
      <c r="BQ282" s="28">
        <v>39</v>
      </c>
      <c r="BR282" s="56">
        <v>1</v>
      </c>
      <c r="BT282" s="517" t="s">
        <v>2720</v>
      </c>
      <c r="BW282" s="28">
        <v>984.85</v>
      </c>
      <c r="BX282" s="56">
        <v>3</v>
      </c>
      <c r="BZ282" s="517" t="s">
        <v>37</v>
      </c>
      <c r="CC282" s="28">
        <v>252.79999999999998</v>
      </c>
      <c r="CD282" s="56">
        <v>3</v>
      </c>
      <c r="CF282" s="517" t="s">
        <v>2210</v>
      </c>
      <c r="CI282" s="28">
        <v>135.80000000000001</v>
      </c>
      <c r="CJ282" s="56">
        <v>3</v>
      </c>
      <c r="CL282" s="517" t="s">
        <v>2711</v>
      </c>
      <c r="CO282" s="28">
        <v>273</v>
      </c>
      <c r="CP282" s="56">
        <v>3</v>
      </c>
      <c r="CR282" s="517" t="s">
        <v>2720</v>
      </c>
      <c r="CU282" s="28">
        <v>154.9</v>
      </c>
      <c r="CV282" s="56">
        <v>1</v>
      </c>
      <c r="CX282" s="517" t="s">
        <v>1655</v>
      </c>
      <c r="DA282" s="28">
        <v>381.1</v>
      </c>
      <c r="DB282" s="56">
        <v>2</v>
      </c>
      <c r="DD282" s="517" t="s">
        <v>2730</v>
      </c>
      <c r="DG282" s="28">
        <v>233.60000000000002</v>
      </c>
      <c r="DH282" s="56">
        <v>0</v>
      </c>
      <c r="DJ282" s="517" t="s">
        <v>3637</v>
      </c>
      <c r="DM282" s="28">
        <v>416.8</v>
      </c>
      <c r="DN282" s="56">
        <v>0</v>
      </c>
      <c r="DP282" s="517" t="s">
        <v>2203</v>
      </c>
      <c r="DS282" s="28">
        <v>12.100000000000001</v>
      </c>
      <c r="DT282" s="56">
        <v>1</v>
      </c>
      <c r="DV282" s="517" t="s">
        <v>2729</v>
      </c>
      <c r="DW282"/>
      <c r="DY282" s="28">
        <v>14.4</v>
      </c>
      <c r="DZ282" s="56">
        <v>3</v>
      </c>
      <c r="EB282" s="517" t="s">
        <v>2203</v>
      </c>
      <c r="EE282" s="28">
        <v>437</v>
      </c>
      <c r="EF282" s="56">
        <v>1</v>
      </c>
      <c r="EH282" s="517" t="s">
        <v>2729</v>
      </c>
      <c r="EK282" s="28">
        <v>411.69999999999993</v>
      </c>
      <c r="EL282" s="56">
        <v>0</v>
      </c>
      <c r="EN282" s="517" t="s">
        <v>23</v>
      </c>
      <c r="EQ282" s="28">
        <v>4.4000000000000004</v>
      </c>
      <c r="ER282" s="56">
        <v>0</v>
      </c>
      <c r="ET282" s="517" t="s">
        <v>694</v>
      </c>
      <c r="EW282" s="28">
        <v>112.80000000000001</v>
      </c>
      <c r="EX282" s="56">
        <v>0</v>
      </c>
      <c r="EZ282" s="517" t="s">
        <v>2730</v>
      </c>
      <c r="FC282" s="28">
        <v>522</v>
      </c>
      <c r="FD282" s="56">
        <v>3</v>
      </c>
      <c r="FF282" s="517" t="s">
        <v>2203</v>
      </c>
      <c r="FG282" s="588"/>
      <c r="FH282" s="588"/>
      <c r="FI282" s="28">
        <v>327.8</v>
      </c>
      <c r="FJ282" s="56">
        <v>0</v>
      </c>
      <c r="FK282" s="588"/>
      <c r="FL282" s="517" t="s">
        <v>1649</v>
      </c>
      <c r="FM282" s="588"/>
      <c r="FN282" s="588"/>
      <c r="FO282" s="28">
        <v>303</v>
      </c>
      <c r="FP282" s="56">
        <v>0</v>
      </c>
      <c r="FQ282" s="588"/>
      <c r="FR282" s="517" t="s">
        <v>3631</v>
      </c>
      <c r="FS282" s="588"/>
      <c r="FT282" s="588"/>
      <c r="FU282" s="28">
        <v>338.7</v>
      </c>
      <c r="FV282" s="56">
        <v>0</v>
      </c>
      <c r="FW282" s="588"/>
      <c r="FX282" s="517" t="s">
        <v>17</v>
      </c>
      <c r="FY282" s="588"/>
      <c r="FZ282" s="588"/>
      <c r="GA282" s="28">
        <v>574.79999999999995</v>
      </c>
      <c r="GB282" s="56">
        <v>3</v>
      </c>
      <c r="GC282" s="588"/>
      <c r="GD282" s="517" t="s">
        <v>1649</v>
      </c>
      <c r="GE282" s="588"/>
      <c r="GF282" s="588"/>
      <c r="GG282" s="28">
        <v>58</v>
      </c>
      <c r="GH282" s="56">
        <v>0</v>
      </c>
      <c r="GI282" s="588"/>
      <c r="GJ282" s="517" t="s">
        <v>1345</v>
      </c>
      <c r="GK282" s="588"/>
      <c r="GL282" s="588"/>
      <c r="GM282" s="28">
        <v>558.79999999999995</v>
      </c>
      <c r="GN282" s="56">
        <v>1</v>
      </c>
      <c r="GO282" s="588"/>
      <c r="GP282" s="517" t="s">
        <v>2203</v>
      </c>
      <c r="GQ282" s="588"/>
      <c r="GR282" s="588"/>
      <c r="GS282" s="28">
        <v>561.5</v>
      </c>
      <c r="GT282" s="56">
        <v>3</v>
      </c>
      <c r="GU282" s="588"/>
      <c r="GV282" s="517" t="s">
        <v>153</v>
      </c>
      <c r="GW282" s="588"/>
      <c r="GX282" s="588"/>
      <c r="GY282" s="28">
        <v>259.2</v>
      </c>
      <c r="GZ282" s="56">
        <v>0</v>
      </c>
    </row>
    <row r="283" spans="1:208" ht="16.5">
      <c r="A283" s="479" t="s">
        <v>162</v>
      </c>
      <c r="D283" s="28">
        <f>'Punten per wedstrijd'!K189</f>
        <v>510.2</v>
      </c>
      <c r="E283" s="56">
        <v>3</v>
      </c>
      <c r="G283" s="479" t="s">
        <v>658</v>
      </c>
      <c r="J283" s="28">
        <f>'Punten per wedstrijd'!K279</f>
        <v>406.29999999999995</v>
      </c>
      <c r="K283" s="56">
        <v>1</v>
      </c>
      <c r="M283" s="479" t="s">
        <v>2720</v>
      </c>
      <c r="P283" s="28">
        <f>'Punten per wedstrijd'!R28</f>
        <v>90</v>
      </c>
      <c r="Q283" s="56">
        <v>1</v>
      </c>
      <c r="S283" s="479" t="s">
        <v>2711</v>
      </c>
      <c r="V283" s="28">
        <f>'Punten per wedstrijd'!R54</f>
        <v>120.10000000000001</v>
      </c>
      <c r="W283" s="56">
        <v>3</v>
      </c>
      <c r="Y283" s="516" t="s">
        <v>24</v>
      </c>
      <c r="Z283" s="524" t="s">
        <v>4012</v>
      </c>
      <c r="AA283" s="241"/>
      <c r="AB283" s="241"/>
      <c r="AC283" s="241"/>
      <c r="AD283" s="523">
        <f>$AR$375</f>
        <v>45</v>
      </c>
      <c r="AE283" s="577">
        <f>$E$375</f>
        <v>9661.7000000000007</v>
      </c>
      <c r="AH283" s="479" t="s">
        <v>1342</v>
      </c>
      <c r="AK283" s="479" t="s">
        <v>141</v>
      </c>
      <c r="AN283" s="479" t="s">
        <v>162</v>
      </c>
      <c r="AQ283" s="479" t="s">
        <v>2203</v>
      </c>
      <c r="AV283" s="517" t="s">
        <v>2730</v>
      </c>
      <c r="AY283" s="28">
        <v>586</v>
      </c>
      <c r="AZ283" s="56">
        <v>3</v>
      </c>
      <c r="BB283" s="517" t="s">
        <v>2203</v>
      </c>
      <c r="BE283" s="28">
        <v>349.40000000000003</v>
      </c>
      <c r="BF283" s="56">
        <v>3</v>
      </c>
      <c r="BH283" s="517" t="s">
        <v>2713</v>
      </c>
      <c r="BK283" s="28">
        <v>103.5</v>
      </c>
      <c r="BL283" s="56">
        <v>1</v>
      </c>
      <c r="BN283" s="517" t="s">
        <v>686</v>
      </c>
      <c r="BQ283" s="28">
        <v>39.199999999999996</v>
      </c>
      <c r="BR283" s="56">
        <v>2</v>
      </c>
      <c r="BT283" s="517" t="s">
        <v>2713</v>
      </c>
      <c r="BW283" s="28">
        <v>705.25</v>
      </c>
      <c r="BX283" s="56">
        <v>0</v>
      </c>
      <c r="BZ283" s="517" t="s">
        <v>686</v>
      </c>
      <c r="CC283" s="28">
        <v>161.10000000000002</v>
      </c>
      <c r="CD283" s="56">
        <v>0</v>
      </c>
      <c r="CF283" s="517" t="s">
        <v>2711</v>
      </c>
      <c r="CI283" s="28">
        <v>54.099999999999994</v>
      </c>
      <c r="CJ283" s="56">
        <v>0</v>
      </c>
      <c r="CL283" s="517" t="s">
        <v>2832</v>
      </c>
      <c r="CO283" s="28">
        <v>6.5</v>
      </c>
      <c r="CP283" s="56">
        <v>0</v>
      </c>
      <c r="CR283" s="517" t="s">
        <v>1342</v>
      </c>
      <c r="CU283" s="28">
        <v>170.9</v>
      </c>
      <c r="CV283" s="56">
        <v>2</v>
      </c>
      <c r="CX283" s="517" t="s">
        <v>2832</v>
      </c>
      <c r="DA283" s="28">
        <v>341.5</v>
      </c>
      <c r="DB283" s="56">
        <v>1</v>
      </c>
      <c r="DD283" s="517" t="s">
        <v>1661</v>
      </c>
      <c r="DG283" s="28">
        <v>942.2</v>
      </c>
      <c r="DH283" s="56">
        <v>3</v>
      </c>
      <c r="DJ283" s="517" t="s">
        <v>23</v>
      </c>
      <c r="DM283" s="28">
        <v>630.69999999999993</v>
      </c>
      <c r="DN283" s="56">
        <v>3</v>
      </c>
      <c r="DP283" s="517" t="s">
        <v>141</v>
      </c>
      <c r="DS283" s="28">
        <v>12.100000000000001</v>
      </c>
      <c r="DT283" s="56">
        <v>1</v>
      </c>
      <c r="DV283" s="517" t="s">
        <v>2203</v>
      </c>
      <c r="DW283"/>
      <c r="DY283" s="28">
        <v>0</v>
      </c>
      <c r="DZ283" s="56">
        <v>0</v>
      </c>
      <c r="EB283" s="517" t="s">
        <v>2711</v>
      </c>
      <c r="EE283" s="28">
        <v>583.4</v>
      </c>
      <c r="EF283" s="56">
        <v>2</v>
      </c>
      <c r="EH283" s="517" t="s">
        <v>2720</v>
      </c>
      <c r="EK283" s="28">
        <v>580.1</v>
      </c>
      <c r="EL283" s="56">
        <v>3</v>
      </c>
      <c r="EN283" s="517" t="s">
        <v>2210</v>
      </c>
      <c r="EQ283" s="28">
        <v>162.5</v>
      </c>
      <c r="ER283" s="56">
        <v>3</v>
      </c>
      <c r="ET283" s="517" t="s">
        <v>2716</v>
      </c>
      <c r="EW283" s="28">
        <v>225.6</v>
      </c>
      <c r="EX283" s="56">
        <v>3</v>
      </c>
      <c r="EZ283" s="517" t="s">
        <v>1342</v>
      </c>
      <c r="FC283" s="28">
        <v>372.5</v>
      </c>
      <c r="FD283" s="56">
        <v>0</v>
      </c>
      <c r="FF283" s="517" t="s">
        <v>2720</v>
      </c>
      <c r="FG283" s="588"/>
      <c r="FH283" s="588"/>
      <c r="FI283" s="28">
        <v>470.9</v>
      </c>
      <c r="FJ283" s="56">
        <v>3</v>
      </c>
      <c r="FK283" s="588"/>
      <c r="FL283" s="517" t="s">
        <v>2203</v>
      </c>
      <c r="FM283" s="588"/>
      <c r="FN283" s="588"/>
      <c r="FO283" s="28">
        <v>471.5</v>
      </c>
      <c r="FP283" s="56">
        <v>3</v>
      </c>
      <c r="FQ283" s="588"/>
      <c r="FR283" s="517" t="s">
        <v>2195</v>
      </c>
      <c r="FS283" s="588"/>
      <c r="FT283" s="588"/>
      <c r="FU283" s="28">
        <v>687</v>
      </c>
      <c r="FV283" s="56">
        <v>3</v>
      </c>
      <c r="FW283" s="588"/>
      <c r="FX283" s="517" t="s">
        <v>2722</v>
      </c>
      <c r="FY283" s="588"/>
      <c r="FZ283" s="588"/>
      <c r="GA283" s="28">
        <v>354</v>
      </c>
      <c r="GB283" s="56">
        <v>0</v>
      </c>
      <c r="GC283" s="588"/>
      <c r="GD283" s="517" t="s">
        <v>658</v>
      </c>
      <c r="GE283" s="588"/>
      <c r="GF283" s="588"/>
      <c r="GG283" s="28">
        <v>106.6</v>
      </c>
      <c r="GH283" s="56">
        <v>3</v>
      </c>
      <c r="GI283" s="588"/>
      <c r="GJ283" s="517" t="s">
        <v>3648</v>
      </c>
      <c r="GK283" s="588"/>
      <c r="GL283" s="588"/>
      <c r="GM283" s="28">
        <v>613.1</v>
      </c>
      <c r="GN283" s="56">
        <v>2</v>
      </c>
      <c r="GO283" s="588"/>
      <c r="GP283" s="517" t="s">
        <v>3632</v>
      </c>
      <c r="GQ283" s="588"/>
      <c r="GR283" s="588"/>
      <c r="GS283" s="28">
        <v>356.8</v>
      </c>
      <c r="GT283" s="56">
        <v>0</v>
      </c>
      <c r="GU283" s="588"/>
      <c r="GV283" s="517" t="s">
        <v>17</v>
      </c>
      <c r="GW283" s="588"/>
      <c r="GX283" s="588"/>
      <c r="GY283" s="28">
        <v>503.2</v>
      </c>
      <c r="GZ283" s="56">
        <v>3</v>
      </c>
    </row>
    <row r="284" spans="1:208" ht="16.5">
      <c r="A284" s="479"/>
      <c r="D284" s="28"/>
      <c r="E284" s="56"/>
      <c r="G284" s="479"/>
      <c r="J284" s="28"/>
      <c r="K284" s="56"/>
      <c r="M284" s="479"/>
      <c r="P284" s="28"/>
      <c r="Q284" s="56"/>
      <c r="S284" s="479"/>
      <c r="V284" s="28"/>
      <c r="W284" s="56"/>
      <c r="Y284" s="516" t="s">
        <v>26</v>
      </c>
      <c r="Z284" s="524" t="s">
        <v>4056</v>
      </c>
      <c r="AA284" s="241"/>
      <c r="AB284" s="241"/>
      <c r="AC284" s="241"/>
      <c r="AD284" s="523">
        <f>$AR$442</f>
        <v>45</v>
      </c>
      <c r="AE284" s="577">
        <f>$E$442</f>
        <v>9000.7000000000007</v>
      </c>
      <c r="AH284" s="479"/>
      <c r="AK284" s="479"/>
      <c r="AN284" s="479"/>
      <c r="AQ284" s="479"/>
      <c r="AV284" s="517"/>
      <c r="AY284" s="28"/>
      <c r="AZ284" s="56"/>
      <c r="BB284" s="517"/>
      <c r="BE284" s="28"/>
      <c r="BF284" s="56"/>
      <c r="BH284" s="517"/>
      <c r="BK284" s="28"/>
      <c r="BL284" s="56"/>
      <c r="BN284" s="517"/>
      <c r="BQ284" s="28"/>
      <c r="BR284" s="56"/>
      <c r="BT284" s="517"/>
      <c r="BW284" s="28"/>
      <c r="BX284" s="56"/>
      <c r="BZ284" s="517"/>
      <c r="CC284" s="28"/>
      <c r="CD284" s="56"/>
      <c r="CF284" s="517"/>
      <c r="CI284" s="28"/>
      <c r="CJ284" s="56"/>
      <c r="CL284" s="517"/>
      <c r="CO284" s="28"/>
      <c r="CP284" s="56"/>
      <c r="CR284" s="517"/>
      <c r="CU284" s="28"/>
      <c r="CV284" s="56"/>
      <c r="CX284" s="517"/>
      <c r="DA284" s="28"/>
      <c r="DB284" s="56"/>
      <c r="DD284" s="517"/>
      <c r="DG284" s="28"/>
      <c r="DH284" s="56"/>
      <c r="DJ284" s="517"/>
      <c r="DM284" s="28"/>
      <c r="DN284" s="56"/>
      <c r="DP284" s="517"/>
      <c r="DS284" s="28"/>
      <c r="DT284" s="56"/>
      <c r="DV284" s="517"/>
      <c r="DW284"/>
      <c r="DY284" s="28"/>
      <c r="DZ284" s="56"/>
      <c r="EB284" s="517"/>
      <c r="EE284" s="28"/>
      <c r="EF284" s="56"/>
      <c r="EH284" s="517"/>
      <c r="EK284" s="28"/>
      <c r="EL284" s="56"/>
      <c r="EN284" s="517"/>
      <c r="EQ284" s="28"/>
      <c r="ER284" s="56"/>
      <c r="ET284" s="517"/>
      <c r="EW284" s="28"/>
      <c r="EX284" s="56"/>
      <c r="EZ284" s="517"/>
      <c r="FC284" s="28"/>
      <c r="FD284" s="56"/>
      <c r="FF284" s="517"/>
      <c r="FG284" s="588"/>
      <c r="FH284" s="588"/>
      <c r="FI284" s="28"/>
      <c r="FJ284" s="56"/>
      <c r="FK284" s="588"/>
      <c r="FL284" s="517"/>
      <c r="FM284" s="588"/>
      <c r="FN284" s="588"/>
      <c r="FO284" s="28"/>
      <c r="FP284" s="56"/>
      <c r="FQ284" s="588"/>
      <c r="FR284" s="517"/>
      <c r="FS284" s="588"/>
      <c r="FT284" s="588"/>
      <c r="FU284" s="28"/>
      <c r="FV284" s="56"/>
      <c r="FW284" s="588"/>
      <c r="FX284" s="517"/>
      <c r="FY284" s="588"/>
      <c r="FZ284" s="588"/>
      <c r="GA284" s="28"/>
      <c r="GB284" s="56"/>
      <c r="GC284" s="588"/>
      <c r="GD284" s="517"/>
      <c r="GE284" s="588"/>
      <c r="GF284" s="588"/>
      <c r="GG284" s="28"/>
      <c r="GH284" s="56"/>
      <c r="GI284" s="588"/>
      <c r="GJ284" s="517"/>
      <c r="GK284" s="588"/>
      <c r="GL284" s="588"/>
      <c r="GM284" s="28"/>
      <c r="GN284" s="56"/>
      <c r="GO284" s="588"/>
      <c r="GP284" s="517"/>
      <c r="GQ284" s="588"/>
      <c r="GR284" s="588"/>
      <c r="GS284" s="28"/>
      <c r="GT284" s="56"/>
      <c r="GU284" s="588"/>
      <c r="GV284" s="517"/>
      <c r="GW284" s="588"/>
      <c r="GX284" s="588"/>
      <c r="GY284" s="28"/>
      <c r="GZ284" s="56"/>
    </row>
    <row r="285" spans="1:208" ht="16.5">
      <c r="A285" s="479" t="s">
        <v>2203</v>
      </c>
      <c r="D285" s="28">
        <f>'Punten per wedstrijd'!K211</f>
        <v>706</v>
      </c>
      <c r="E285" s="56">
        <v>3</v>
      </c>
      <c r="G285" s="479" t="s">
        <v>2729</v>
      </c>
      <c r="J285" s="28">
        <f>'Punten per wedstrijd'!K273</f>
        <v>590.20000000000005</v>
      </c>
      <c r="K285" s="56">
        <v>0</v>
      </c>
      <c r="M285" s="479" t="s">
        <v>2713</v>
      </c>
      <c r="P285" s="28">
        <f>'Punten per wedstrijd'!R85</f>
        <v>90</v>
      </c>
      <c r="Q285" s="56">
        <v>3</v>
      </c>
      <c r="S285" s="479" t="s">
        <v>3637</v>
      </c>
      <c r="V285" s="28">
        <f>'Punten per wedstrijd'!R79</f>
        <v>82.5</v>
      </c>
      <c r="W285" s="56">
        <v>1</v>
      </c>
      <c r="Y285" s="516" t="s">
        <v>28</v>
      </c>
      <c r="Z285" s="524" t="s">
        <v>3015</v>
      </c>
      <c r="AA285" s="241"/>
      <c r="AB285" s="241"/>
      <c r="AC285" s="241"/>
      <c r="AD285" s="523">
        <f>$AR$344</f>
        <v>44</v>
      </c>
      <c r="AE285" s="577">
        <f>$E$344</f>
        <v>8967.2000000000007</v>
      </c>
      <c r="AH285" s="479" t="s">
        <v>141</v>
      </c>
      <c r="AK285" s="479" t="s">
        <v>1342</v>
      </c>
      <c r="AN285" s="479" t="s">
        <v>2720</v>
      </c>
      <c r="AQ285" s="479" t="s">
        <v>2716</v>
      </c>
      <c r="AV285" s="517" t="s">
        <v>658</v>
      </c>
      <c r="AY285" s="28">
        <v>560.9</v>
      </c>
      <c r="AZ285" s="56">
        <v>3</v>
      </c>
      <c r="BB285" s="517" t="s">
        <v>3624</v>
      </c>
      <c r="BE285" s="28">
        <v>58.599999999999994</v>
      </c>
      <c r="BF285" s="56">
        <v>0</v>
      </c>
      <c r="BH285" s="517" t="s">
        <v>658</v>
      </c>
      <c r="BK285" s="28">
        <v>85.9</v>
      </c>
      <c r="BL285" s="56">
        <v>2</v>
      </c>
      <c r="BN285" s="517" t="s">
        <v>3631</v>
      </c>
      <c r="BQ285" s="28">
        <v>79.600000000000009</v>
      </c>
      <c r="BR285" s="56">
        <v>1</v>
      </c>
      <c r="BT285" s="517" t="s">
        <v>153</v>
      </c>
      <c r="BW285" s="28">
        <v>593.89999999999986</v>
      </c>
      <c r="BX285" s="56">
        <v>2</v>
      </c>
      <c r="BZ285" s="517" t="s">
        <v>162</v>
      </c>
      <c r="CC285" s="28">
        <v>219.8</v>
      </c>
      <c r="CD285" s="56">
        <v>3</v>
      </c>
      <c r="CF285" s="517" t="s">
        <v>1649</v>
      </c>
      <c r="CI285" s="28">
        <v>41.599999999999994</v>
      </c>
      <c r="CJ285" s="56">
        <v>0</v>
      </c>
      <c r="CL285" s="517" t="s">
        <v>1342</v>
      </c>
      <c r="CO285" s="28">
        <v>313.2</v>
      </c>
      <c r="CP285" s="56">
        <v>1</v>
      </c>
      <c r="CR285" s="517" t="s">
        <v>2195</v>
      </c>
      <c r="CU285" s="28">
        <v>155.55000000000001</v>
      </c>
      <c r="CV285" s="56">
        <v>3</v>
      </c>
      <c r="CX285" s="517" t="s">
        <v>1342</v>
      </c>
      <c r="DA285" s="28">
        <v>279</v>
      </c>
      <c r="DB285" s="56">
        <v>1</v>
      </c>
      <c r="DD285" s="517" t="s">
        <v>3635</v>
      </c>
      <c r="DG285" s="28">
        <v>323.29999999999995</v>
      </c>
      <c r="DH285" s="56">
        <v>1</v>
      </c>
      <c r="DJ285" s="517" t="s">
        <v>3633</v>
      </c>
      <c r="DM285" s="28">
        <v>671.20000000000016</v>
      </c>
      <c r="DN285" s="56">
        <v>3</v>
      </c>
      <c r="DP285" s="517" t="s">
        <v>1654</v>
      </c>
      <c r="DS285" s="28">
        <v>0</v>
      </c>
      <c r="DT285" s="56">
        <v>0</v>
      </c>
      <c r="DV285" s="517" t="s">
        <v>2848</v>
      </c>
      <c r="DW285"/>
      <c r="DY285" s="28">
        <v>0</v>
      </c>
      <c r="DZ285" s="56">
        <v>1</v>
      </c>
      <c r="EB285" s="517" t="s">
        <v>23</v>
      </c>
      <c r="EE285" s="28">
        <v>361.5</v>
      </c>
      <c r="EF285" s="56">
        <v>0</v>
      </c>
      <c r="EH285" s="517" t="s">
        <v>686</v>
      </c>
      <c r="EK285" s="28">
        <v>441.20000000000005</v>
      </c>
      <c r="EL285" s="56">
        <v>0</v>
      </c>
      <c r="EN285" s="517" t="s">
        <v>153</v>
      </c>
      <c r="EQ285" s="28">
        <v>136.6</v>
      </c>
      <c r="ER285" s="56">
        <v>0</v>
      </c>
      <c r="ET285" s="517" t="s">
        <v>37</v>
      </c>
      <c r="EW285" s="28">
        <v>249.20000000000002</v>
      </c>
      <c r="EX285" s="56">
        <v>0</v>
      </c>
      <c r="EZ285" s="517" t="s">
        <v>3624</v>
      </c>
      <c r="FC285" s="28">
        <v>277.7</v>
      </c>
      <c r="FD285" s="56">
        <v>1</v>
      </c>
      <c r="FF285" s="517" t="s">
        <v>1342</v>
      </c>
      <c r="FG285" s="588"/>
      <c r="FH285" s="588"/>
      <c r="FI285" s="28">
        <v>237.1</v>
      </c>
      <c r="FJ285" s="56">
        <v>0</v>
      </c>
      <c r="FK285" s="588"/>
      <c r="FL285" s="517" t="s">
        <v>2848</v>
      </c>
      <c r="FM285" s="588"/>
      <c r="FN285" s="588"/>
      <c r="FO285" s="28">
        <v>451.5</v>
      </c>
      <c r="FP285" s="56">
        <v>2</v>
      </c>
      <c r="FQ285" s="588"/>
      <c r="FR285" s="517" t="s">
        <v>2722</v>
      </c>
      <c r="FS285" s="588"/>
      <c r="FT285" s="588"/>
      <c r="FU285" s="28">
        <v>605.9</v>
      </c>
      <c r="FV285" s="56">
        <v>3</v>
      </c>
      <c r="FW285" s="588"/>
      <c r="FX285" s="517" t="s">
        <v>2713</v>
      </c>
      <c r="FY285" s="588"/>
      <c r="FZ285" s="588"/>
      <c r="GA285" s="28">
        <v>348.7</v>
      </c>
      <c r="GB285" s="56">
        <v>0</v>
      </c>
      <c r="GC285" s="588"/>
      <c r="GD285" s="517" t="s">
        <v>694</v>
      </c>
      <c r="GE285" s="588"/>
      <c r="GF285" s="588"/>
      <c r="GG285" s="28">
        <v>144.30000000000001</v>
      </c>
      <c r="GH285" s="56">
        <v>1</v>
      </c>
      <c r="GI285" s="588"/>
      <c r="GJ285" s="517" t="s">
        <v>2716</v>
      </c>
      <c r="GK285" s="588"/>
      <c r="GL285" s="588"/>
      <c r="GM285" s="28">
        <v>339.59999999999997</v>
      </c>
      <c r="GN285" s="56">
        <v>0</v>
      </c>
      <c r="GO285" s="588"/>
      <c r="GP285" s="517" t="s">
        <v>694</v>
      </c>
      <c r="GQ285" s="588"/>
      <c r="GR285" s="588"/>
      <c r="GS285" s="28">
        <v>395.5</v>
      </c>
      <c r="GT285" s="56">
        <v>0</v>
      </c>
      <c r="GU285" s="588"/>
      <c r="GV285" s="517" t="s">
        <v>3637</v>
      </c>
      <c r="GW285" s="588"/>
      <c r="GX285" s="588"/>
      <c r="GY285" s="28">
        <v>576.29999999999995</v>
      </c>
      <c r="GZ285" s="56">
        <v>3</v>
      </c>
    </row>
    <row r="286" spans="1:208" ht="16.5">
      <c r="A286" s="479" t="s">
        <v>2195</v>
      </c>
      <c r="D286" s="28">
        <f>'Punten per wedstrijd'!K149</f>
        <v>485.79999999999995</v>
      </c>
      <c r="E286" s="56">
        <v>0</v>
      </c>
      <c r="G286" s="479" t="s">
        <v>1661</v>
      </c>
      <c r="J286" s="28">
        <f>'Punten per wedstrijd'!K169</f>
        <v>761.1</v>
      </c>
      <c r="K286" s="56">
        <v>3</v>
      </c>
      <c r="M286" s="479" t="s">
        <v>2832</v>
      </c>
      <c r="P286" s="28">
        <f>'Punten per wedstrijd'!R111</f>
        <v>24.1</v>
      </c>
      <c r="Q286" s="56">
        <v>0</v>
      </c>
      <c r="S286" s="479" t="s">
        <v>694</v>
      </c>
      <c r="V286" s="28">
        <f>'Punten per wedstrijd'!R116</f>
        <v>91.5</v>
      </c>
      <c r="W286" s="56">
        <v>2</v>
      </c>
      <c r="Y286" s="516" t="s">
        <v>30</v>
      </c>
      <c r="Z286" s="524" t="s">
        <v>3997</v>
      </c>
      <c r="AA286" s="241"/>
      <c r="AB286" s="241"/>
      <c r="AC286" s="241"/>
      <c r="AD286" s="523">
        <f>$AR$346</f>
        <v>43</v>
      </c>
      <c r="AE286" s="577">
        <f>$E$346</f>
        <v>9073.1999999999989</v>
      </c>
      <c r="AH286" s="479" t="s">
        <v>3633</v>
      </c>
      <c r="AK286" s="479" t="s">
        <v>694</v>
      </c>
      <c r="AN286" s="479" t="s">
        <v>2730</v>
      </c>
      <c r="AQ286" s="479" t="s">
        <v>3635</v>
      </c>
      <c r="AV286" s="517" t="s">
        <v>3632</v>
      </c>
      <c r="AY286" s="28">
        <v>152.49999999999997</v>
      </c>
      <c r="AZ286" s="56">
        <v>0</v>
      </c>
      <c r="BB286" s="517" t="s">
        <v>17</v>
      </c>
      <c r="BE286" s="28">
        <v>125.3</v>
      </c>
      <c r="BF286" s="56">
        <v>3</v>
      </c>
      <c r="BH286" s="517" t="s">
        <v>2716</v>
      </c>
      <c r="BK286" s="28">
        <v>76.8</v>
      </c>
      <c r="BL286" s="56">
        <v>1</v>
      </c>
      <c r="BN286" s="517" t="s">
        <v>2210</v>
      </c>
      <c r="BQ286" s="28">
        <v>79.7</v>
      </c>
      <c r="BR286" s="56">
        <v>2</v>
      </c>
      <c r="BT286" s="517" t="s">
        <v>2848</v>
      </c>
      <c r="BW286" s="28">
        <v>567.5</v>
      </c>
      <c r="BX286" s="56">
        <v>1</v>
      </c>
      <c r="BZ286" s="517" t="s">
        <v>153</v>
      </c>
      <c r="CC286" s="28">
        <v>147.59999999999997</v>
      </c>
      <c r="CD286" s="56">
        <v>0</v>
      </c>
      <c r="CF286" s="517" t="s">
        <v>1345</v>
      </c>
      <c r="CI286" s="28">
        <v>72</v>
      </c>
      <c r="CJ286" s="56">
        <v>3</v>
      </c>
      <c r="CL286" s="517" t="s">
        <v>2722</v>
      </c>
      <c r="CO286" s="28">
        <v>389.5</v>
      </c>
      <c r="CP286" s="56">
        <v>2</v>
      </c>
      <c r="CR286" s="517" t="s">
        <v>1661</v>
      </c>
      <c r="CU286" s="28">
        <v>113.5</v>
      </c>
      <c r="CV286" s="56">
        <v>0</v>
      </c>
      <c r="CX286" s="517" t="s">
        <v>1649</v>
      </c>
      <c r="DA286" s="28">
        <v>325.3</v>
      </c>
      <c r="DB286" s="56">
        <v>2</v>
      </c>
      <c r="DD286" s="517" t="s">
        <v>3637</v>
      </c>
      <c r="DG286" s="28">
        <v>343.40000000000003</v>
      </c>
      <c r="DH286" s="56">
        <v>2</v>
      </c>
      <c r="DJ286" s="517" t="s">
        <v>2195</v>
      </c>
      <c r="DM286" s="28">
        <v>532.15</v>
      </c>
      <c r="DN286" s="56">
        <v>0</v>
      </c>
      <c r="DP286" s="517" t="s">
        <v>3633</v>
      </c>
      <c r="DS286" s="28">
        <v>57.2</v>
      </c>
      <c r="DT286" s="56">
        <v>3</v>
      </c>
      <c r="DV286" s="517" t="s">
        <v>1661</v>
      </c>
      <c r="DW286"/>
      <c r="DY286" s="28">
        <v>0</v>
      </c>
      <c r="DZ286" s="56">
        <v>1</v>
      </c>
      <c r="EB286" s="517" t="s">
        <v>686</v>
      </c>
      <c r="EE286" s="28">
        <v>682.65</v>
      </c>
      <c r="EF286" s="56">
        <v>3</v>
      </c>
      <c r="EH286" s="517" t="s">
        <v>3632</v>
      </c>
      <c r="EK286" s="28">
        <v>570.5</v>
      </c>
      <c r="EL286" s="56">
        <v>3</v>
      </c>
      <c r="EN286" s="517" t="s">
        <v>3631</v>
      </c>
      <c r="EQ286" s="28">
        <v>228.2</v>
      </c>
      <c r="ER286" s="56">
        <v>3</v>
      </c>
      <c r="ET286" s="517" t="s">
        <v>2720</v>
      </c>
      <c r="EW286" s="28">
        <v>335.3</v>
      </c>
      <c r="EX286" s="56">
        <v>3</v>
      </c>
      <c r="EZ286" s="517" t="s">
        <v>3648</v>
      </c>
      <c r="FC286" s="28">
        <v>303.5</v>
      </c>
      <c r="FD286" s="56">
        <v>2</v>
      </c>
      <c r="FF286" s="517" t="s">
        <v>3624</v>
      </c>
      <c r="FG286" s="588"/>
      <c r="FH286" s="588"/>
      <c r="FI286" s="28">
        <v>452.6</v>
      </c>
      <c r="FJ286" s="56">
        <v>3</v>
      </c>
      <c r="FK286" s="588"/>
      <c r="FL286" s="517" t="s">
        <v>3648</v>
      </c>
      <c r="FM286" s="588"/>
      <c r="FN286" s="588"/>
      <c r="FO286" s="28">
        <v>451</v>
      </c>
      <c r="FP286" s="56">
        <v>1</v>
      </c>
      <c r="FQ286" s="588"/>
      <c r="FR286" s="517" t="s">
        <v>1649</v>
      </c>
      <c r="FS286" s="588"/>
      <c r="FT286" s="588"/>
      <c r="FU286" s="28">
        <v>279.10000000000002</v>
      </c>
      <c r="FV286" s="56">
        <v>0</v>
      </c>
      <c r="FW286" s="588"/>
      <c r="FX286" s="517" t="s">
        <v>3637</v>
      </c>
      <c r="FY286" s="588"/>
      <c r="FZ286" s="588"/>
      <c r="GA286" s="28">
        <v>520.4</v>
      </c>
      <c r="GB286" s="56">
        <v>3</v>
      </c>
      <c r="GC286" s="588"/>
      <c r="GD286" s="517" t="s">
        <v>2848</v>
      </c>
      <c r="GE286" s="588"/>
      <c r="GF286" s="588"/>
      <c r="GG286" s="28">
        <v>161.30000000000001</v>
      </c>
      <c r="GH286" s="56">
        <v>2</v>
      </c>
      <c r="GI286" s="588"/>
      <c r="GJ286" s="517" t="s">
        <v>37</v>
      </c>
      <c r="GK286" s="588"/>
      <c r="GL286" s="588"/>
      <c r="GM286" s="28">
        <v>460.6</v>
      </c>
      <c r="GN286" s="56">
        <v>3</v>
      </c>
      <c r="GO286" s="588"/>
      <c r="GP286" s="517" t="s">
        <v>3633</v>
      </c>
      <c r="GQ286" s="588"/>
      <c r="GR286" s="588"/>
      <c r="GS286" s="28">
        <v>689.19999999999982</v>
      </c>
      <c r="GT286" s="56">
        <v>3</v>
      </c>
      <c r="GU286" s="588"/>
      <c r="GV286" s="517" t="s">
        <v>1342</v>
      </c>
      <c r="GW286" s="588"/>
      <c r="GX286" s="588"/>
      <c r="GY286" s="28">
        <v>436</v>
      </c>
      <c r="GZ286" s="56">
        <v>0</v>
      </c>
    </row>
    <row r="287" spans="1:208" ht="16.5">
      <c r="A287" s="479"/>
      <c r="D287" s="28"/>
      <c r="E287" s="56"/>
      <c r="G287" s="479"/>
      <c r="J287" s="28"/>
      <c r="K287" s="56"/>
      <c r="M287" s="479"/>
      <c r="P287" s="28"/>
      <c r="Q287" s="56"/>
      <c r="S287" s="479"/>
      <c r="V287" s="28"/>
      <c r="W287" s="56"/>
      <c r="Y287" s="516" t="s">
        <v>32</v>
      </c>
      <c r="Z287" s="524" t="s">
        <v>2268</v>
      </c>
      <c r="AA287" s="241"/>
      <c r="AB287" s="241"/>
      <c r="AC287" s="241"/>
      <c r="AD287" s="523">
        <f>$AR$370</f>
        <v>43</v>
      </c>
      <c r="AE287" s="577">
        <f>$E$370</f>
        <v>7445.4999999999991</v>
      </c>
      <c r="AH287" s="479"/>
      <c r="AK287" s="479"/>
      <c r="AN287" s="479"/>
      <c r="AQ287" s="479"/>
      <c r="AV287" s="517"/>
      <c r="AY287" s="28"/>
      <c r="AZ287" s="56"/>
      <c r="BB287" s="517"/>
      <c r="BE287" s="28"/>
      <c r="BF287" s="56"/>
      <c r="BH287" s="517"/>
      <c r="BK287" s="28"/>
      <c r="BL287" s="56"/>
      <c r="BN287" s="517"/>
      <c r="BQ287" s="28"/>
      <c r="BR287" s="56"/>
      <c r="BT287" s="517"/>
      <c r="BW287" s="28"/>
      <c r="BX287" s="56"/>
      <c r="BZ287" s="517"/>
      <c r="CC287" s="28"/>
      <c r="CD287" s="56"/>
      <c r="CF287" s="517"/>
      <c r="CI287" s="28"/>
      <c r="CJ287" s="56"/>
      <c r="CL287" s="517"/>
      <c r="CO287" s="28"/>
      <c r="CP287" s="56"/>
      <c r="CR287" s="517"/>
      <c r="CU287" s="28"/>
      <c r="CV287" s="56"/>
      <c r="CX287" s="517"/>
      <c r="DA287" s="28"/>
      <c r="DB287" s="56"/>
      <c r="DD287" s="517"/>
      <c r="DG287" s="28"/>
      <c r="DH287" s="56"/>
      <c r="DJ287" s="517"/>
      <c r="DM287" s="28"/>
      <c r="DN287" s="56"/>
      <c r="DP287" s="517"/>
      <c r="DS287" s="28"/>
      <c r="DT287" s="56"/>
      <c r="DV287" s="517"/>
      <c r="DW287"/>
      <c r="DY287" s="28"/>
      <c r="DZ287" s="56"/>
      <c r="EB287" s="517"/>
      <c r="EE287" s="28"/>
      <c r="EF287" s="56"/>
      <c r="EH287" s="517"/>
      <c r="EK287" s="28"/>
      <c r="EL287" s="56"/>
      <c r="EN287" s="517"/>
      <c r="EQ287" s="28"/>
      <c r="ER287" s="56"/>
      <c r="ET287" s="517"/>
      <c r="EW287" s="28"/>
      <c r="EX287" s="56"/>
      <c r="EZ287" s="517"/>
      <c r="FC287" s="28"/>
      <c r="FD287" s="56"/>
      <c r="FF287" s="517"/>
      <c r="FG287" s="588"/>
      <c r="FH287" s="588"/>
      <c r="FI287" s="28"/>
      <c r="FJ287" s="56"/>
      <c r="FK287" s="588"/>
      <c r="FL287" s="517"/>
      <c r="FM287" s="588"/>
      <c r="FN287" s="588"/>
      <c r="FO287" s="28"/>
      <c r="FP287" s="56"/>
      <c r="FQ287" s="588"/>
      <c r="FR287" s="517"/>
      <c r="FS287" s="588"/>
      <c r="FT287" s="588"/>
      <c r="FU287" s="28"/>
      <c r="FV287" s="56"/>
      <c r="FW287" s="588"/>
      <c r="FX287" s="517"/>
      <c r="FY287" s="588"/>
      <c r="FZ287" s="588"/>
      <c r="GA287" s="28"/>
      <c r="GB287" s="56"/>
      <c r="GC287" s="588"/>
      <c r="GD287" s="517"/>
      <c r="GE287" s="588"/>
      <c r="GF287" s="588"/>
      <c r="GG287" s="28"/>
      <c r="GH287" s="56"/>
      <c r="GI287" s="588"/>
      <c r="GJ287" s="517"/>
      <c r="GK287" s="588"/>
      <c r="GL287" s="588"/>
      <c r="GM287" s="28"/>
      <c r="GN287" s="56"/>
      <c r="GO287" s="588"/>
      <c r="GP287" s="517"/>
      <c r="GQ287" s="588"/>
      <c r="GR287" s="588"/>
      <c r="GS287" s="28"/>
      <c r="GT287" s="56"/>
      <c r="GU287" s="588"/>
      <c r="GV287" s="517"/>
      <c r="GW287" s="588"/>
      <c r="GX287" s="588"/>
      <c r="GY287" s="28"/>
      <c r="GZ287" s="56"/>
    </row>
    <row r="288" spans="1:208" ht="16.5">
      <c r="A288" s="479" t="s">
        <v>2210</v>
      </c>
      <c r="D288" s="28">
        <f>'Punten per wedstrijd'!K236</f>
        <v>391.3</v>
      </c>
      <c r="E288" s="56">
        <v>1</v>
      </c>
      <c r="G288" s="479" t="s">
        <v>2711</v>
      </c>
      <c r="J288" s="28">
        <f>'Punten per wedstrijd'!K194</f>
        <v>615.1</v>
      </c>
      <c r="K288" s="56">
        <v>1</v>
      </c>
      <c r="M288" s="479" t="s">
        <v>2848</v>
      </c>
      <c r="P288" s="28">
        <f>'Punten per wedstrijd'!R17</f>
        <v>0</v>
      </c>
      <c r="Q288" s="56">
        <v>0</v>
      </c>
      <c r="S288" s="479" t="s">
        <v>3648</v>
      </c>
      <c r="V288" s="28">
        <f>'Punten per wedstrijd'!R135</f>
        <v>12.100000000000001</v>
      </c>
      <c r="W288" s="56">
        <v>2</v>
      </c>
      <c r="Y288" s="516" t="s">
        <v>34</v>
      </c>
      <c r="Z288" s="524" t="s">
        <v>4023</v>
      </c>
      <c r="AA288" s="241"/>
      <c r="AB288" s="241"/>
      <c r="AC288" s="241"/>
      <c r="AD288" s="523">
        <f>$AR$383</f>
        <v>42</v>
      </c>
      <c r="AE288" s="577">
        <f>$E$383</f>
        <v>9998.1999999999989</v>
      </c>
      <c r="AH288" s="479" t="s">
        <v>1649</v>
      </c>
      <c r="AK288" s="479" t="s">
        <v>1345</v>
      </c>
      <c r="AN288" s="479" t="s">
        <v>23</v>
      </c>
      <c r="AQ288" s="479" t="s">
        <v>162</v>
      </c>
      <c r="AV288" s="517" t="s">
        <v>2720</v>
      </c>
      <c r="AY288" s="28">
        <v>480.39999999999992</v>
      </c>
      <c r="AZ288" s="56">
        <v>3</v>
      </c>
      <c r="BB288" s="517" t="s">
        <v>2729</v>
      </c>
      <c r="BE288" s="28">
        <v>211.5</v>
      </c>
      <c r="BF288" s="56">
        <v>2</v>
      </c>
      <c r="BH288" s="517" t="s">
        <v>694</v>
      </c>
      <c r="BK288" s="28">
        <v>14.8</v>
      </c>
      <c r="BL288" s="56">
        <v>0</v>
      </c>
      <c r="BN288" s="517" t="s">
        <v>2832</v>
      </c>
      <c r="BQ288" s="28">
        <v>120.80000000000001</v>
      </c>
      <c r="BR288" s="56">
        <v>1</v>
      </c>
      <c r="BT288" s="517" t="s">
        <v>17</v>
      </c>
      <c r="BW288" s="28">
        <v>748.1</v>
      </c>
      <c r="BX288" s="56">
        <v>3</v>
      </c>
      <c r="BZ288" s="517" t="s">
        <v>2711</v>
      </c>
      <c r="CC288" s="28">
        <v>153.29999999999998</v>
      </c>
      <c r="CD288" s="56">
        <v>2</v>
      </c>
      <c r="CF288" s="517" t="s">
        <v>2716</v>
      </c>
      <c r="CI288" s="28">
        <v>103.1</v>
      </c>
      <c r="CJ288" s="56">
        <v>3</v>
      </c>
      <c r="CL288" s="517" t="s">
        <v>1345</v>
      </c>
      <c r="CO288" s="28">
        <v>242.60000000000002</v>
      </c>
      <c r="CP288" s="56">
        <v>2</v>
      </c>
      <c r="CR288" s="517" t="s">
        <v>2832</v>
      </c>
      <c r="CU288" s="28">
        <v>21</v>
      </c>
      <c r="CV288" s="56">
        <v>0</v>
      </c>
      <c r="CX288" s="517" t="s">
        <v>3624</v>
      </c>
      <c r="DA288" s="28">
        <v>382.40000000000003</v>
      </c>
      <c r="DB288" s="56">
        <v>0</v>
      </c>
      <c r="DD288" s="517" t="s">
        <v>2722</v>
      </c>
      <c r="DG288" s="28">
        <v>344.4</v>
      </c>
      <c r="DH288" s="56">
        <v>0</v>
      </c>
      <c r="DJ288" s="517" t="s">
        <v>2832</v>
      </c>
      <c r="DM288" s="28">
        <v>722.99999999999989</v>
      </c>
      <c r="DN288" s="56">
        <v>0</v>
      </c>
      <c r="DP288" s="517" t="s">
        <v>1649</v>
      </c>
      <c r="DS288" s="28">
        <v>0</v>
      </c>
      <c r="DT288" s="56">
        <v>0</v>
      </c>
      <c r="DV288" s="517" t="s">
        <v>3633</v>
      </c>
      <c r="DW288"/>
      <c r="DY288" s="28">
        <v>45.5</v>
      </c>
      <c r="DZ288" s="56">
        <v>3</v>
      </c>
      <c r="EB288" s="517" t="s">
        <v>153</v>
      </c>
      <c r="EE288" s="28">
        <v>745.4</v>
      </c>
      <c r="EF288" s="56">
        <v>3</v>
      </c>
      <c r="EH288" s="517" t="s">
        <v>3631</v>
      </c>
      <c r="EK288" s="28">
        <v>738.3</v>
      </c>
      <c r="EL288" s="56">
        <v>2</v>
      </c>
      <c r="EN288" s="517" t="s">
        <v>2203</v>
      </c>
      <c r="EQ288" s="28">
        <v>126</v>
      </c>
      <c r="ER288" s="56">
        <v>0</v>
      </c>
      <c r="ET288" s="517" t="s">
        <v>3648</v>
      </c>
      <c r="EW288" s="28">
        <v>158.19999999999999</v>
      </c>
      <c r="EX288" s="56">
        <v>2</v>
      </c>
      <c r="EZ288" s="517" t="s">
        <v>2722</v>
      </c>
      <c r="FC288" s="28">
        <v>104.2</v>
      </c>
      <c r="FD288" s="56">
        <v>2</v>
      </c>
      <c r="FF288" s="517" t="s">
        <v>2729</v>
      </c>
      <c r="FG288" s="588"/>
      <c r="FH288" s="588"/>
      <c r="FI288" s="28">
        <v>145.1</v>
      </c>
      <c r="FJ288" s="56">
        <v>0</v>
      </c>
      <c r="FK288" s="588"/>
      <c r="FL288" s="517" t="s">
        <v>1661</v>
      </c>
      <c r="FM288" s="588"/>
      <c r="FN288" s="588"/>
      <c r="FO288" s="28">
        <v>341.8</v>
      </c>
      <c r="FP288" s="56">
        <v>0</v>
      </c>
      <c r="FQ288" s="588"/>
      <c r="FR288" s="517" t="s">
        <v>2832</v>
      </c>
      <c r="FS288" s="588"/>
      <c r="FT288" s="588"/>
      <c r="FU288" s="28">
        <v>648.30000000000007</v>
      </c>
      <c r="FV288" s="56">
        <v>3</v>
      </c>
      <c r="FW288" s="588"/>
      <c r="FX288" s="517" t="s">
        <v>3632</v>
      </c>
      <c r="FY288" s="588"/>
      <c r="FZ288" s="588"/>
      <c r="GA288" s="28">
        <v>513</v>
      </c>
      <c r="GB288" s="56">
        <v>1</v>
      </c>
      <c r="GC288" s="588"/>
      <c r="GD288" s="517" t="s">
        <v>2711</v>
      </c>
      <c r="GE288" s="588"/>
      <c r="GF288" s="588"/>
      <c r="GG288" s="28">
        <v>157.70000000000002</v>
      </c>
      <c r="GH288" s="56">
        <v>3</v>
      </c>
      <c r="GI288" s="588"/>
      <c r="GJ288" s="517" t="s">
        <v>1661</v>
      </c>
      <c r="GK288" s="588"/>
      <c r="GL288" s="588"/>
      <c r="GM288" s="28">
        <v>392.9</v>
      </c>
      <c r="GN288" s="56">
        <v>2</v>
      </c>
      <c r="GO288" s="588"/>
      <c r="GP288" s="517" t="s">
        <v>2720</v>
      </c>
      <c r="GQ288" s="588"/>
      <c r="GR288" s="588"/>
      <c r="GS288" s="28">
        <v>365</v>
      </c>
      <c r="GT288" s="56">
        <v>0</v>
      </c>
      <c r="GU288" s="588"/>
      <c r="GV288" s="517" t="s">
        <v>162</v>
      </c>
      <c r="GW288" s="588"/>
      <c r="GX288" s="588"/>
      <c r="GY288" s="28">
        <v>319</v>
      </c>
      <c r="GZ288" s="56">
        <v>0</v>
      </c>
    </row>
    <row r="289" spans="1:226" ht="16.5">
      <c r="A289" s="479" t="s">
        <v>2713</v>
      </c>
      <c r="D289" s="28">
        <f>'Punten per wedstrijd'!K225</f>
        <v>412.8</v>
      </c>
      <c r="E289" s="56">
        <v>2</v>
      </c>
      <c r="G289" s="479" t="s">
        <v>3624</v>
      </c>
      <c r="J289" s="28">
        <f>'Punten per wedstrijd'!K165</f>
        <v>716.99999999999989</v>
      </c>
      <c r="K289" s="56">
        <v>2</v>
      </c>
      <c r="M289" s="479" t="s">
        <v>2729</v>
      </c>
      <c r="P289" s="28">
        <f>'Punten per wedstrijd'!R133</f>
        <v>79.900000000000006</v>
      </c>
      <c r="Q289" s="56">
        <v>3</v>
      </c>
      <c r="S289" s="479" t="s">
        <v>686</v>
      </c>
      <c r="V289" s="28">
        <f>'Punten per wedstrijd'!R119</f>
        <v>9.7999999999999989</v>
      </c>
      <c r="W289" s="56">
        <v>1</v>
      </c>
      <c r="Y289" s="516" t="s">
        <v>36</v>
      </c>
      <c r="Z289" s="524" t="s">
        <v>4068</v>
      </c>
      <c r="AA289" s="241"/>
      <c r="AB289" s="241"/>
      <c r="AC289" s="241"/>
      <c r="AD289" s="523">
        <f>$AR$460</f>
        <v>42</v>
      </c>
      <c r="AE289" s="577">
        <f>$E$460</f>
        <v>9290.2999999999993</v>
      </c>
      <c r="AH289" s="479" t="s">
        <v>2716</v>
      </c>
      <c r="AK289" s="479" t="s">
        <v>3631</v>
      </c>
      <c r="AN289" s="479" t="s">
        <v>658</v>
      </c>
      <c r="AQ289" s="479" t="s">
        <v>1655</v>
      </c>
      <c r="AV289" s="517" t="s">
        <v>1661</v>
      </c>
      <c r="AY289" s="28">
        <v>381.44999999999993</v>
      </c>
      <c r="AZ289" s="56">
        <v>0</v>
      </c>
      <c r="BB289" s="517" t="s">
        <v>3648</v>
      </c>
      <c r="BE289" s="28">
        <v>179</v>
      </c>
      <c r="BF289" s="56">
        <v>1</v>
      </c>
      <c r="BH289" s="517" t="s">
        <v>3631</v>
      </c>
      <c r="BK289" s="28">
        <v>106.99999999999999</v>
      </c>
      <c r="BL289" s="56">
        <v>3</v>
      </c>
      <c r="BN289" s="517" t="s">
        <v>658</v>
      </c>
      <c r="BQ289" s="28">
        <v>128.9</v>
      </c>
      <c r="BR289" s="56">
        <v>2</v>
      </c>
      <c r="BT289" s="517" t="s">
        <v>162</v>
      </c>
      <c r="BW289" s="28">
        <v>340.2</v>
      </c>
      <c r="BX289" s="56">
        <v>0</v>
      </c>
      <c r="BZ289" s="517" t="s">
        <v>694</v>
      </c>
      <c r="CC289" s="28">
        <v>150.00000000000003</v>
      </c>
      <c r="CD289" s="56">
        <v>1</v>
      </c>
      <c r="CF289" s="517" t="s">
        <v>3624</v>
      </c>
      <c r="CI289" s="28">
        <v>49.300000000000004</v>
      </c>
      <c r="CJ289" s="56">
        <v>0</v>
      </c>
      <c r="CL289" s="517" t="s">
        <v>17</v>
      </c>
      <c r="CO289" s="28">
        <v>221.8</v>
      </c>
      <c r="CP289" s="56">
        <v>1</v>
      </c>
      <c r="CR289" s="517" t="s">
        <v>37</v>
      </c>
      <c r="CU289" s="28">
        <v>106.9</v>
      </c>
      <c r="CV289" s="56">
        <v>3</v>
      </c>
      <c r="CX289" s="517" t="s">
        <v>2730</v>
      </c>
      <c r="DA289" s="28">
        <v>500.30000000000007</v>
      </c>
      <c r="DB289" s="56">
        <v>3</v>
      </c>
      <c r="DD289" s="517" t="s">
        <v>2210</v>
      </c>
      <c r="DG289" s="28">
        <v>449.5</v>
      </c>
      <c r="DH289" s="56">
        <v>3</v>
      </c>
      <c r="DJ289" s="517" t="s">
        <v>2722</v>
      </c>
      <c r="DM289" s="28">
        <v>1176.2</v>
      </c>
      <c r="DN289" s="56">
        <v>3</v>
      </c>
      <c r="DP289" s="517" t="s">
        <v>2210</v>
      </c>
      <c r="DS289" s="28">
        <v>63.1</v>
      </c>
      <c r="DT289" s="56">
        <v>3</v>
      </c>
      <c r="DV289" s="517" t="s">
        <v>2730</v>
      </c>
      <c r="DW289"/>
      <c r="DY289" s="28">
        <v>0</v>
      </c>
      <c r="DZ289" s="56">
        <v>0</v>
      </c>
      <c r="EB289" s="517" t="s">
        <v>2210</v>
      </c>
      <c r="EE289" s="28">
        <v>540.80000000000007</v>
      </c>
      <c r="EF289" s="56">
        <v>0</v>
      </c>
      <c r="EH289" s="517" t="s">
        <v>17</v>
      </c>
      <c r="EK289" s="28">
        <v>725.49999999999989</v>
      </c>
      <c r="EL289" s="56">
        <v>1</v>
      </c>
      <c r="EN289" s="517" t="s">
        <v>1655</v>
      </c>
      <c r="EQ289" s="28">
        <v>232</v>
      </c>
      <c r="ER289" s="56">
        <v>3</v>
      </c>
      <c r="ET289" s="517" t="s">
        <v>2730</v>
      </c>
      <c r="EW289" s="28">
        <v>147</v>
      </c>
      <c r="EX289" s="56">
        <v>1</v>
      </c>
      <c r="EZ289" s="517" t="s">
        <v>2203</v>
      </c>
      <c r="FC289" s="28">
        <v>102</v>
      </c>
      <c r="FD289" s="56">
        <v>1</v>
      </c>
      <c r="FF289" s="517" t="s">
        <v>3635</v>
      </c>
      <c r="FG289" s="588"/>
      <c r="FH289" s="588"/>
      <c r="FI289" s="28">
        <v>517.59999999999991</v>
      </c>
      <c r="FJ289" s="56">
        <v>3</v>
      </c>
      <c r="FK289" s="588"/>
      <c r="FL289" s="517" t="s">
        <v>1342</v>
      </c>
      <c r="FM289" s="588"/>
      <c r="FN289" s="588"/>
      <c r="FO289" s="28">
        <v>655</v>
      </c>
      <c r="FP289" s="56">
        <v>3</v>
      </c>
      <c r="FQ289" s="588"/>
      <c r="FR289" s="517" t="s">
        <v>1654</v>
      </c>
      <c r="FS289" s="588"/>
      <c r="FT289" s="588"/>
      <c r="FU289" s="28">
        <v>454.8</v>
      </c>
      <c r="FV289" s="56">
        <v>0</v>
      </c>
      <c r="FW289" s="588"/>
      <c r="FX289" s="517" t="s">
        <v>2711</v>
      </c>
      <c r="FY289" s="588"/>
      <c r="FZ289" s="588"/>
      <c r="GA289" s="28">
        <v>576.70000000000005</v>
      </c>
      <c r="GB289" s="56">
        <v>2</v>
      </c>
      <c r="GC289" s="588"/>
      <c r="GD289" s="517" t="s">
        <v>2716</v>
      </c>
      <c r="GE289" s="588"/>
      <c r="GF289" s="588"/>
      <c r="GG289" s="28">
        <v>105.8</v>
      </c>
      <c r="GH289" s="56">
        <v>0</v>
      </c>
      <c r="GI289" s="588"/>
      <c r="GJ289" s="517" t="s">
        <v>2832</v>
      </c>
      <c r="GK289" s="588"/>
      <c r="GL289" s="588"/>
      <c r="GM289" s="28">
        <v>326.8</v>
      </c>
      <c r="GN289" s="56">
        <v>1</v>
      </c>
      <c r="GO289" s="588"/>
      <c r="GP289" s="517" t="s">
        <v>3635</v>
      </c>
      <c r="GQ289" s="588"/>
      <c r="GR289" s="588"/>
      <c r="GS289" s="28">
        <v>548.29999999999995</v>
      </c>
      <c r="GT289" s="56">
        <v>3</v>
      </c>
      <c r="GU289" s="588"/>
      <c r="GV289" s="517" t="s">
        <v>2832</v>
      </c>
      <c r="GW289" s="588"/>
      <c r="GX289" s="588"/>
      <c r="GY289" s="28">
        <v>405.4</v>
      </c>
      <c r="GZ289" s="56">
        <v>3</v>
      </c>
    </row>
    <row r="290" spans="1:226" ht="16.5">
      <c r="A290" s="479"/>
      <c r="D290" s="28"/>
      <c r="E290" s="56"/>
      <c r="G290" s="479"/>
      <c r="J290" s="28"/>
      <c r="K290" s="56"/>
      <c r="M290" s="479"/>
      <c r="P290" s="28"/>
      <c r="Q290" s="56"/>
      <c r="S290" s="479"/>
      <c r="V290" s="28"/>
      <c r="W290" s="56"/>
      <c r="Y290" s="516" t="s">
        <v>38</v>
      </c>
      <c r="Z290" s="524" t="s">
        <v>3004</v>
      </c>
      <c r="AA290" s="241"/>
      <c r="AB290" s="241"/>
      <c r="AC290" s="241"/>
      <c r="AD290" s="523">
        <f>$AR$357</f>
        <v>42</v>
      </c>
      <c r="AE290" s="577">
        <f>$E$357</f>
        <v>8551.8000000000011</v>
      </c>
      <c r="AH290" s="479"/>
      <c r="AK290" s="479"/>
      <c r="AN290" s="479"/>
      <c r="AQ290" s="479"/>
      <c r="AV290" s="517"/>
      <c r="AY290" s="28"/>
      <c r="AZ290" s="56"/>
      <c r="BB290" s="517"/>
      <c r="BE290" s="28"/>
      <c r="BF290" s="56"/>
      <c r="BH290" s="517"/>
      <c r="BK290" s="28"/>
      <c r="BL290" s="56"/>
      <c r="BN290" s="517"/>
      <c r="BQ290" s="28"/>
      <c r="BR290" s="56"/>
      <c r="BT290" s="517"/>
      <c r="BW290" s="28"/>
      <c r="BX290" s="56"/>
      <c r="BZ290" s="517"/>
      <c r="CC290" s="28"/>
      <c r="CD290" s="56"/>
      <c r="CF290" s="517"/>
      <c r="CI290" s="28"/>
      <c r="CJ290" s="56"/>
      <c r="CL290" s="517"/>
      <c r="CO290" s="28"/>
      <c r="CP290" s="56"/>
      <c r="CR290" s="517"/>
      <c r="CU290" s="28"/>
      <c r="CV290" s="56"/>
      <c r="CX290" s="517"/>
      <c r="DA290" s="28"/>
      <c r="DB290" s="56"/>
      <c r="DD290" s="517"/>
      <c r="DG290" s="28"/>
      <c r="DH290" s="56"/>
      <c r="DJ290" s="517"/>
      <c r="DM290" s="28"/>
      <c r="DN290" s="56"/>
      <c r="DP290" s="517"/>
      <c r="DS290" s="28"/>
      <c r="DT290" s="56"/>
      <c r="DV290" s="517"/>
      <c r="DW290"/>
      <c r="DY290" s="28"/>
      <c r="DZ290" s="56"/>
      <c r="EB290" s="517"/>
      <c r="EE290" s="28"/>
      <c r="EF290" s="56"/>
      <c r="EH290" s="517"/>
      <c r="EK290" s="28"/>
      <c r="EL290" s="56"/>
      <c r="EN290" s="517"/>
      <c r="EQ290" s="28"/>
      <c r="ER290" s="56"/>
      <c r="ET290" s="517"/>
      <c r="EW290" s="28"/>
      <c r="EX290" s="56"/>
      <c r="EZ290" s="517"/>
      <c r="FC290" s="28"/>
      <c r="FD290" s="56"/>
      <c r="FF290" s="517"/>
      <c r="FG290" s="588"/>
      <c r="FH290" s="588"/>
      <c r="FI290" s="28"/>
      <c r="FJ290" s="56"/>
      <c r="FK290" s="588"/>
      <c r="FL290" s="517"/>
      <c r="FM290" s="588"/>
      <c r="FN290" s="588"/>
      <c r="FO290" s="28"/>
      <c r="FP290" s="56"/>
      <c r="FQ290" s="588"/>
      <c r="FR290" s="517"/>
      <c r="FS290" s="588"/>
      <c r="FT290" s="588"/>
      <c r="FU290" s="28"/>
      <c r="FV290" s="56"/>
      <c r="FW290" s="588"/>
      <c r="FX290" s="517"/>
      <c r="FY290" s="588"/>
      <c r="FZ290" s="588"/>
      <c r="GA290" s="28"/>
      <c r="GB290" s="56"/>
      <c r="GC290" s="588"/>
      <c r="GD290" s="517"/>
      <c r="GE290" s="588"/>
      <c r="GF290" s="588"/>
      <c r="GG290" s="28"/>
      <c r="GH290" s="56"/>
      <c r="GI290" s="588"/>
      <c r="GJ290" s="517"/>
      <c r="GK290" s="588"/>
      <c r="GL290" s="588"/>
      <c r="GM290" s="28"/>
      <c r="GN290" s="56"/>
      <c r="GO290" s="588"/>
      <c r="GP290" s="517"/>
      <c r="GQ290" s="588"/>
      <c r="GR290" s="588"/>
      <c r="GS290" s="28"/>
      <c r="GT290" s="56"/>
      <c r="GU290" s="588"/>
      <c r="GV290" s="517"/>
      <c r="GW290" s="588"/>
      <c r="GX290" s="588"/>
      <c r="GY290" s="28"/>
      <c r="GZ290" s="56"/>
    </row>
    <row r="291" spans="1:226" ht="16.5">
      <c r="A291" s="479" t="s">
        <v>686</v>
      </c>
      <c r="D291" s="28">
        <f>'Punten per wedstrijd'!K259</f>
        <v>279.90000000000003</v>
      </c>
      <c r="E291" s="56">
        <v>0</v>
      </c>
      <c r="G291" s="479" t="s">
        <v>2722</v>
      </c>
      <c r="J291" s="28">
        <f>'Punten per wedstrijd'!K266</f>
        <v>726.9</v>
      </c>
      <c r="K291" s="56">
        <v>1</v>
      </c>
      <c r="M291" s="479" t="s">
        <v>658</v>
      </c>
      <c r="P291" s="28">
        <f>'Punten per wedstrijd'!R139</f>
        <v>0</v>
      </c>
      <c r="Q291" s="56">
        <v>0</v>
      </c>
      <c r="S291" s="479" t="s">
        <v>3632</v>
      </c>
      <c r="V291" s="28">
        <f>'Punten per wedstrijd'!R57</f>
        <v>191.5</v>
      </c>
      <c r="W291" s="56">
        <v>3</v>
      </c>
      <c r="Y291" s="516" t="s">
        <v>145</v>
      </c>
      <c r="Z291" s="524" t="s">
        <v>4028</v>
      </c>
      <c r="AA291" s="241"/>
      <c r="AB291" s="241"/>
      <c r="AC291" s="241"/>
      <c r="AD291" s="523">
        <f>$AR$392</f>
        <v>41</v>
      </c>
      <c r="AE291" s="577">
        <f>$E$392</f>
        <v>9982.8999999999978</v>
      </c>
      <c r="AH291" s="479" t="s">
        <v>2722</v>
      </c>
      <c r="AK291" s="479" t="s">
        <v>3624</v>
      </c>
      <c r="AN291" s="479" t="s">
        <v>2711</v>
      </c>
      <c r="AQ291" s="479" t="s">
        <v>686</v>
      </c>
      <c r="AV291" s="517" t="s">
        <v>23</v>
      </c>
      <c r="AY291" s="28">
        <v>208.9</v>
      </c>
      <c r="AZ291" s="56">
        <v>0</v>
      </c>
      <c r="BB291" s="517" t="s">
        <v>141</v>
      </c>
      <c r="BE291" s="28">
        <v>254.5</v>
      </c>
      <c r="BF291" s="56">
        <v>1</v>
      </c>
      <c r="BH291" s="517" t="s">
        <v>686</v>
      </c>
      <c r="BK291" s="28">
        <v>38.799999999999997</v>
      </c>
      <c r="BL291" s="56">
        <v>0</v>
      </c>
      <c r="BN291" s="517" t="s">
        <v>1655</v>
      </c>
      <c r="BQ291" s="28">
        <v>134.4</v>
      </c>
      <c r="BR291" s="56">
        <v>2</v>
      </c>
      <c r="BT291" s="517" t="s">
        <v>2203</v>
      </c>
      <c r="BW291" s="28">
        <v>579.1</v>
      </c>
      <c r="BX291" s="56">
        <v>3</v>
      </c>
      <c r="BZ291" s="517" t="s">
        <v>3633</v>
      </c>
      <c r="CC291" s="28">
        <v>240.09999999999997</v>
      </c>
      <c r="CD291" s="56">
        <v>1</v>
      </c>
      <c r="CF291" s="517" t="s">
        <v>2195</v>
      </c>
      <c r="CI291" s="28">
        <v>1.4</v>
      </c>
      <c r="CJ291" s="56">
        <v>0</v>
      </c>
      <c r="CL291" s="517" t="s">
        <v>3648</v>
      </c>
      <c r="CO291" s="28">
        <v>257.3</v>
      </c>
      <c r="CP291" s="56">
        <v>0</v>
      </c>
      <c r="CR291" s="517" t="s">
        <v>17</v>
      </c>
      <c r="CU291" s="28">
        <v>52</v>
      </c>
      <c r="CV291" s="56">
        <v>0</v>
      </c>
      <c r="CX291" s="517" t="s">
        <v>162</v>
      </c>
      <c r="DA291" s="28">
        <v>381.8</v>
      </c>
      <c r="DB291" s="56">
        <v>1</v>
      </c>
      <c r="DD291" s="517" t="s">
        <v>2195</v>
      </c>
      <c r="DG291" s="28">
        <v>205.20000000000002</v>
      </c>
      <c r="DH291" s="56">
        <v>0</v>
      </c>
      <c r="DJ291" s="517" t="s">
        <v>2711</v>
      </c>
      <c r="DM291" s="28">
        <v>904.69999999999993</v>
      </c>
      <c r="DN291" s="56">
        <v>3</v>
      </c>
      <c r="DP291" s="517" t="s">
        <v>3635</v>
      </c>
      <c r="DS291" s="28">
        <v>60</v>
      </c>
      <c r="DT291" s="56">
        <v>3</v>
      </c>
      <c r="DV291" s="517" t="s">
        <v>694</v>
      </c>
      <c r="DW291"/>
      <c r="DY291" s="28">
        <v>77.099999999999994</v>
      </c>
      <c r="DZ291" s="56">
        <v>3</v>
      </c>
      <c r="EB291" s="517" t="s">
        <v>1649</v>
      </c>
      <c r="EE291" s="28">
        <v>226.5</v>
      </c>
      <c r="EF291" s="56">
        <v>0</v>
      </c>
      <c r="EH291" s="517" t="s">
        <v>3633</v>
      </c>
      <c r="EK291" s="28">
        <v>760.59999999999991</v>
      </c>
      <c r="EL291" s="56">
        <v>2</v>
      </c>
      <c r="EN291" s="517" t="s">
        <v>2195</v>
      </c>
      <c r="EQ291" s="28">
        <v>382</v>
      </c>
      <c r="ER291" s="56">
        <v>3</v>
      </c>
      <c r="ET291" s="517" t="s">
        <v>2729</v>
      </c>
      <c r="EW291" s="28">
        <v>322.8</v>
      </c>
      <c r="EX291" s="56">
        <v>3</v>
      </c>
      <c r="EZ291" s="517" t="s">
        <v>153</v>
      </c>
      <c r="FC291" s="28">
        <v>378.3</v>
      </c>
      <c r="FD291" s="56">
        <v>3</v>
      </c>
      <c r="FF291" s="517" t="s">
        <v>694</v>
      </c>
      <c r="FG291" s="588"/>
      <c r="FH291" s="588"/>
      <c r="FI291" s="28">
        <v>355.5</v>
      </c>
      <c r="FJ291" s="56">
        <v>3</v>
      </c>
      <c r="FK291" s="588"/>
      <c r="FL291" s="517" t="s">
        <v>2716</v>
      </c>
      <c r="FM291" s="588"/>
      <c r="FN291" s="588"/>
      <c r="FO291" s="28">
        <v>415.5</v>
      </c>
      <c r="FP291" s="56">
        <v>0</v>
      </c>
      <c r="FQ291" s="588"/>
      <c r="FR291" s="517" t="s">
        <v>2720</v>
      </c>
      <c r="FS291" s="588"/>
      <c r="FT291" s="588"/>
      <c r="FU291" s="28">
        <v>420.7</v>
      </c>
      <c r="FV291" s="56">
        <v>3</v>
      </c>
      <c r="FW291" s="588"/>
      <c r="FX291" s="517" t="s">
        <v>2730</v>
      </c>
      <c r="FY291" s="588"/>
      <c r="FZ291" s="588"/>
      <c r="GA291" s="28">
        <v>426</v>
      </c>
      <c r="GB291" s="56">
        <v>1</v>
      </c>
      <c r="GC291" s="588"/>
      <c r="GD291" s="517" t="s">
        <v>2722</v>
      </c>
      <c r="GE291" s="588"/>
      <c r="GF291" s="588"/>
      <c r="GG291" s="28">
        <v>97.3</v>
      </c>
      <c r="GH291" s="56">
        <v>1</v>
      </c>
      <c r="GI291" s="588"/>
      <c r="GJ291" s="517" t="s">
        <v>2730</v>
      </c>
      <c r="GK291" s="588"/>
      <c r="GL291" s="588"/>
      <c r="GM291" s="28">
        <v>446.5</v>
      </c>
      <c r="GN291" s="56">
        <v>1</v>
      </c>
      <c r="GO291" s="588"/>
      <c r="GP291" s="517" t="s">
        <v>2729</v>
      </c>
      <c r="GQ291" s="588"/>
      <c r="GR291" s="588"/>
      <c r="GS291" s="28">
        <v>481.7</v>
      </c>
      <c r="GT291" s="56">
        <v>2</v>
      </c>
      <c r="GU291" s="588"/>
      <c r="GV291" s="517" t="s">
        <v>2716</v>
      </c>
      <c r="GW291" s="588"/>
      <c r="GX291" s="588"/>
      <c r="GY291" s="28">
        <v>381.1</v>
      </c>
      <c r="GZ291" s="56">
        <v>2</v>
      </c>
    </row>
    <row r="292" spans="1:226" ht="16.5">
      <c r="A292" s="479" t="s">
        <v>3637</v>
      </c>
      <c r="D292" s="28">
        <f>'Punten per wedstrijd'!K219</f>
        <v>396.49999999999994</v>
      </c>
      <c r="E292" s="56">
        <v>3</v>
      </c>
      <c r="G292" s="479" t="s">
        <v>2716</v>
      </c>
      <c r="J292" s="28">
        <f>'Punten per wedstrijd'!K176</f>
        <v>743.9</v>
      </c>
      <c r="K292" s="56">
        <v>2</v>
      </c>
      <c r="M292" s="479" t="s">
        <v>1342</v>
      </c>
      <c r="P292" s="28">
        <f>'Punten per wedstrijd'!R16</f>
        <v>25.2</v>
      </c>
      <c r="Q292" s="56">
        <v>3</v>
      </c>
      <c r="S292" s="479" t="s">
        <v>1649</v>
      </c>
      <c r="V292" s="28">
        <f>'Punten per wedstrijd'!R109</f>
        <v>112.5</v>
      </c>
      <c r="W292" s="56">
        <v>0</v>
      </c>
      <c r="Y292" s="516" t="s">
        <v>146</v>
      </c>
      <c r="Z292" s="524" t="s">
        <v>4060</v>
      </c>
      <c r="AA292" s="241"/>
      <c r="AB292" s="241"/>
      <c r="AC292" s="241"/>
      <c r="AD292" s="523">
        <f>$AR$454</f>
        <v>41</v>
      </c>
      <c r="AE292" s="577">
        <f>$E$454</f>
        <v>7996.2</v>
      </c>
      <c r="AH292" s="479" t="s">
        <v>1654</v>
      </c>
      <c r="AK292" s="479" t="s">
        <v>2203</v>
      </c>
      <c r="AN292" s="479" t="s">
        <v>3633</v>
      </c>
      <c r="AQ292" s="479" t="s">
        <v>2210</v>
      </c>
      <c r="AV292" s="517" t="s">
        <v>2716</v>
      </c>
      <c r="AY292" s="28">
        <v>300.5</v>
      </c>
      <c r="AZ292" s="56">
        <v>3</v>
      </c>
      <c r="BB292" s="517" t="s">
        <v>1342</v>
      </c>
      <c r="BE292" s="28">
        <v>309.3</v>
      </c>
      <c r="BF292" s="56">
        <v>2</v>
      </c>
      <c r="BH292" s="517" t="s">
        <v>141</v>
      </c>
      <c r="BK292" s="28">
        <v>162</v>
      </c>
      <c r="BL292" s="56">
        <v>3</v>
      </c>
      <c r="BN292" s="517" t="s">
        <v>3637</v>
      </c>
      <c r="BQ292" s="28">
        <v>127.7</v>
      </c>
      <c r="BR292" s="56">
        <v>1</v>
      </c>
      <c r="BT292" s="517" t="s">
        <v>3637</v>
      </c>
      <c r="BW292" s="28">
        <v>451.8</v>
      </c>
      <c r="BX292" s="56">
        <v>0</v>
      </c>
      <c r="BZ292" s="517" t="s">
        <v>17</v>
      </c>
      <c r="CC292" s="28">
        <v>283.79999999999995</v>
      </c>
      <c r="CD292" s="56">
        <v>2</v>
      </c>
      <c r="CF292" s="517" t="s">
        <v>2730</v>
      </c>
      <c r="CI292" s="28">
        <v>57.2</v>
      </c>
      <c r="CJ292" s="56">
        <v>3</v>
      </c>
      <c r="CL292" s="517" t="s">
        <v>2720</v>
      </c>
      <c r="CO292" s="28">
        <v>445.6</v>
      </c>
      <c r="CP292" s="56">
        <v>3</v>
      </c>
      <c r="CR292" s="517" t="s">
        <v>3637</v>
      </c>
      <c r="CU292" s="28">
        <v>116.1</v>
      </c>
      <c r="CV292" s="56">
        <v>3</v>
      </c>
      <c r="CX292" s="517" t="s">
        <v>2716</v>
      </c>
      <c r="DA292" s="28">
        <v>404.2</v>
      </c>
      <c r="DB292" s="56">
        <v>2</v>
      </c>
      <c r="DD292" s="517" t="s">
        <v>162</v>
      </c>
      <c r="DG292" s="28">
        <v>268.2</v>
      </c>
      <c r="DH292" s="56">
        <v>3</v>
      </c>
      <c r="DJ292" s="517" t="s">
        <v>658</v>
      </c>
      <c r="DM292" s="28">
        <v>697.50000000000011</v>
      </c>
      <c r="DN292" s="56">
        <v>0</v>
      </c>
      <c r="DP292" s="517" t="s">
        <v>1342</v>
      </c>
      <c r="DS292" s="28">
        <v>16.5</v>
      </c>
      <c r="DT292" s="56">
        <v>0</v>
      </c>
      <c r="DV292" s="517" t="s">
        <v>153</v>
      </c>
      <c r="DW292"/>
      <c r="DY292" s="28">
        <v>60.7</v>
      </c>
      <c r="DZ292" s="56">
        <v>0</v>
      </c>
      <c r="EB292" s="517" t="s">
        <v>3631</v>
      </c>
      <c r="EE292" s="28">
        <v>638.74999999999989</v>
      </c>
      <c r="EF292" s="56">
        <v>3</v>
      </c>
      <c r="EH292" s="517" t="s">
        <v>1661</v>
      </c>
      <c r="EK292" s="28">
        <v>743.80000000000007</v>
      </c>
      <c r="EL292" s="56">
        <v>1</v>
      </c>
      <c r="EN292" s="517" t="s">
        <v>1342</v>
      </c>
      <c r="EQ292" s="28">
        <v>172.5</v>
      </c>
      <c r="ER292" s="56">
        <v>0</v>
      </c>
      <c r="ET292" s="517" t="s">
        <v>17</v>
      </c>
      <c r="EW292" s="28">
        <v>190.4</v>
      </c>
      <c r="EX292" s="56">
        <v>0</v>
      </c>
      <c r="EZ292" s="517" t="s">
        <v>2729</v>
      </c>
      <c r="FC292" s="28">
        <v>218.5</v>
      </c>
      <c r="FD292" s="56">
        <v>0</v>
      </c>
      <c r="FF292" s="517" t="s">
        <v>1654</v>
      </c>
      <c r="FG292" s="588"/>
      <c r="FH292" s="588"/>
      <c r="FI292" s="28">
        <v>62.1</v>
      </c>
      <c r="FJ292" s="56">
        <v>0</v>
      </c>
      <c r="FK292" s="588"/>
      <c r="FL292" s="517" t="s">
        <v>3631</v>
      </c>
      <c r="FM292" s="588"/>
      <c r="FN292" s="588"/>
      <c r="FO292" s="28">
        <v>558</v>
      </c>
      <c r="FP292" s="56">
        <v>3</v>
      </c>
      <c r="FQ292" s="588"/>
      <c r="FR292" s="517" t="s">
        <v>658</v>
      </c>
      <c r="FS292" s="588"/>
      <c r="FT292" s="588"/>
      <c r="FU292" s="28">
        <v>291.70000000000005</v>
      </c>
      <c r="FV292" s="56">
        <v>0</v>
      </c>
      <c r="FW292" s="588"/>
      <c r="FX292" s="517" t="s">
        <v>2832</v>
      </c>
      <c r="FY292" s="588"/>
      <c r="FZ292" s="588"/>
      <c r="GA292" s="28">
        <v>464.6</v>
      </c>
      <c r="GB292" s="56">
        <v>2</v>
      </c>
      <c r="GC292" s="588"/>
      <c r="GD292" s="517" t="s">
        <v>153</v>
      </c>
      <c r="GE292" s="588"/>
      <c r="GF292" s="588"/>
      <c r="GG292" s="28">
        <v>103.4</v>
      </c>
      <c r="GH292" s="56">
        <v>2</v>
      </c>
      <c r="GI292" s="588"/>
      <c r="GJ292" s="517" t="s">
        <v>141</v>
      </c>
      <c r="GK292" s="588"/>
      <c r="GL292" s="588"/>
      <c r="GM292" s="28">
        <v>544.20000000000005</v>
      </c>
      <c r="GN292" s="56">
        <v>2</v>
      </c>
      <c r="GO292" s="588"/>
      <c r="GP292" s="517" t="s">
        <v>2730</v>
      </c>
      <c r="GQ292" s="588"/>
      <c r="GR292" s="588"/>
      <c r="GS292" s="28">
        <v>469.7</v>
      </c>
      <c r="GT292" s="56">
        <v>1</v>
      </c>
      <c r="GU292" s="588"/>
      <c r="GV292" s="517" t="s">
        <v>2203</v>
      </c>
      <c r="GW292" s="588"/>
      <c r="GX292" s="588"/>
      <c r="GY292" s="28">
        <v>380.29999999999995</v>
      </c>
      <c r="GZ292" s="56">
        <v>1</v>
      </c>
    </row>
    <row r="293" spans="1:226" ht="16.5">
      <c r="A293" s="479"/>
      <c r="D293" s="28"/>
      <c r="E293" s="56"/>
      <c r="J293" s="28"/>
      <c r="K293" s="56"/>
      <c r="M293" s="479"/>
      <c r="P293" s="28"/>
      <c r="Q293" s="56"/>
      <c r="V293" s="28"/>
      <c r="W293" s="56"/>
      <c r="Y293" s="516" t="s">
        <v>147</v>
      </c>
      <c r="Z293" s="524" t="s">
        <v>4039</v>
      </c>
      <c r="AA293" s="241"/>
      <c r="AB293" s="241"/>
      <c r="AC293" s="241"/>
      <c r="AD293" s="523">
        <f>$AR$406</f>
        <v>40</v>
      </c>
      <c r="AE293" s="577">
        <f>$E$406</f>
        <v>9048.1</v>
      </c>
      <c r="AH293" s="479"/>
      <c r="AK293" s="479"/>
      <c r="AN293" s="479"/>
      <c r="AQ293" s="479"/>
      <c r="AV293" s="517"/>
      <c r="AY293" s="28"/>
      <c r="AZ293" s="56"/>
      <c r="BB293" s="517"/>
      <c r="BE293" s="28"/>
      <c r="BF293" s="56"/>
      <c r="BH293" s="517"/>
      <c r="BK293" s="28"/>
      <c r="BL293" s="56"/>
      <c r="BN293" s="517"/>
      <c r="BQ293" s="28"/>
      <c r="BR293" s="56"/>
      <c r="BT293" s="517"/>
      <c r="BW293" s="28"/>
      <c r="BX293" s="56"/>
      <c r="BZ293" s="517"/>
      <c r="CC293" s="28"/>
      <c r="CD293" s="56"/>
      <c r="CF293" s="517"/>
      <c r="CI293" s="28"/>
      <c r="CJ293" s="56"/>
      <c r="CL293" s="517"/>
      <c r="CO293" s="28"/>
      <c r="CP293" s="56"/>
      <c r="CR293" s="517"/>
      <c r="CU293" s="28"/>
      <c r="CV293" s="56"/>
      <c r="CX293" s="517"/>
      <c r="DA293" s="28"/>
      <c r="DB293" s="56"/>
      <c r="DD293" s="517"/>
      <c r="DG293" s="28"/>
      <c r="DH293" s="56"/>
      <c r="DJ293" s="517"/>
      <c r="DM293" s="28"/>
      <c r="DN293" s="56"/>
      <c r="DP293" s="517"/>
      <c r="DS293" s="28"/>
      <c r="DT293" s="56"/>
      <c r="DV293" s="517"/>
      <c r="DW293"/>
      <c r="DY293" s="28"/>
      <c r="DZ293" s="56"/>
      <c r="EB293" s="517"/>
      <c r="EE293" s="28"/>
      <c r="EF293" s="56"/>
      <c r="EH293" s="517"/>
      <c r="EK293" s="28"/>
      <c r="EL293" s="56"/>
      <c r="EN293" s="517"/>
      <c r="EQ293" s="28"/>
      <c r="ER293" s="56"/>
      <c r="ET293" s="517"/>
      <c r="EW293" s="28"/>
      <c r="EX293" s="56"/>
      <c r="EZ293" s="517"/>
      <c r="FC293" s="28"/>
      <c r="FD293" s="56"/>
      <c r="FF293" s="517"/>
      <c r="FG293" s="588"/>
      <c r="FH293" s="588"/>
      <c r="FI293" s="28"/>
      <c r="FJ293" s="56"/>
      <c r="FK293" s="588"/>
      <c r="FL293" s="517"/>
      <c r="FM293" s="588"/>
      <c r="FN293" s="588"/>
      <c r="FO293" s="28"/>
      <c r="FP293" s="56"/>
      <c r="FQ293" s="588"/>
      <c r="FR293" s="517"/>
      <c r="FS293" s="588"/>
      <c r="FT293" s="588"/>
      <c r="FU293" s="28"/>
      <c r="FV293" s="56"/>
      <c r="FW293" s="588"/>
      <c r="FX293" s="517"/>
      <c r="FY293" s="588"/>
      <c r="FZ293" s="588"/>
      <c r="GA293" s="28"/>
      <c r="GB293" s="56"/>
      <c r="GC293" s="588"/>
      <c r="GD293" s="517"/>
      <c r="GE293" s="588"/>
      <c r="GF293" s="588"/>
      <c r="GG293" s="28"/>
      <c r="GH293" s="56"/>
      <c r="GI293" s="588"/>
      <c r="GJ293" s="517"/>
      <c r="GK293" s="588"/>
      <c r="GL293" s="588"/>
      <c r="GM293" s="28"/>
      <c r="GN293" s="56"/>
      <c r="GO293" s="588"/>
      <c r="GP293" s="517"/>
      <c r="GQ293" s="588"/>
      <c r="GR293" s="588"/>
      <c r="GS293" s="28"/>
      <c r="GT293" s="56"/>
      <c r="GU293" s="588"/>
      <c r="GV293" s="517"/>
      <c r="GW293" s="588"/>
      <c r="GX293" s="588"/>
      <c r="GY293" s="28"/>
      <c r="GZ293" s="56"/>
      <c r="HQ293" s="28"/>
      <c r="HR293" s="56"/>
    </row>
    <row r="294" spans="1:226" ht="16.5">
      <c r="A294" s="479" t="s">
        <v>17</v>
      </c>
      <c r="D294" s="28">
        <f>'Punten per wedstrijd'!K187</f>
        <v>894.7</v>
      </c>
      <c r="E294" s="56">
        <v>3</v>
      </c>
      <c r="J294" s="28"/>
      <c r="K294" s="56"/>
      <c r="M294" s="479" t="s">
        <v>3624</v>
      </c>
      <c r="P294" s="28">
        <f>'Punten per wedstrijd'!R25</f>
        <v>83.6</v>
      </c>
      <c r="Q294" s="56">
        <v>3</v>
      </c>
      <c r="V294" s="28"/>
      <c r="W294" s="56"/>
      <c r="Y294" s="516" t="s">
        <v>151</v>
      </c>
      <c r="Z294" s="524" t="s">
        <v>4004</v>
      </c>
      <c r="AA294" s="241"/>
      <c r="AB294" s="241"/>
      <c r="AC294" s="241"/>
      <c r="AD294" s="523">
        <f>$AR$350</f>
        <v>38</v>
      </c>
      <c r="AE294" s="577">
        <f>$E$350</f>
        <v>9696.5499999999975</v>
      </c>
      <c r="AH294" s="479" t="s">
        <v>2711</v>
      </c>
      <c r="AK294" s="479" t="s">
        <v>658</v>
      </c>
      <c r="AN294" s="479" t="s">
        <v>153</v>
      </c>
      <c r="AQ294" s="479" t="s">
        <v>1342</v>
      </c>
      <c r="AV294" s="517" t="s">
        <v>3648</v>
      </c>
      <c r="AY294" s="28">
        <v>59.4</v>
      </c>
      <c r="AZ294" s="56">
        <v>0</v>
      </c>
      <c r="BB294" s="517" t="s">
        <v>2832</v>
      </c>
      <c r="BE294" s="28">
        <v>58.2</v>
      </c>
      <c r="BF294" s="56">
        <v>3</v>
      </c>
      <c r="BH294" s="517" t="s">
        <v>1345</v>
      </c>
      <c r="BK294" s="28">
        <v>77.3</v>
      </c>
      <c r="BL294" s="56">
        <v>0</v>
      </c>
      <c r="BN294" s="517" t="s">
        <v>2711</v>
      </c>
      <c r="BQ294" s="28">
        <v>48.599999999999994</v>
      </c>
      <c r="BR294" s="56">
        <v>0</v>
      </c>
      <c r="BT294" s="517" t="s">
        <v>2832</v>
      </c>
      <c r="BW294" s="28">
        <v>578.20000000000005</v>
      </c>
      <c r="BX294" s="56">
        <v>1</v>
      </c>
      <c r="BZ294" s="517" t="s">
        <v>2713</v>
      </c>
      <c r="CC294" s="28">
        <v>294.39999999999998</v>
      </c>
      <c r="CD294" s="56">
        <v>3</v>
      </c>
      <c r="CF294" s="517" t="s">
        <v>3631</v>
      </c>
      <c r="CI294" s="28">
        <v>15.400000000000002</v>
      </c>
      <c r="CJ294" s="56">
        <v>2</v>
      </c>
      <c r="CL294" s="517" t="s">
        <v>2713</v>
      </c>
      <c r="CO294" s="28">
        <v>302.10000000000002</v>
      </c>
      <c r="CP294" s="56">
        <v>0</v>
      </c>
      <c r="CR294" s="517" t="s">
        <v>1654</v>
      </c>
      <c r="CU294" s="28">
        <v>0</v>
      </c>
      <c r="CV294" s="56">
        <v>0</v>
      </c>
      <c r="CX294" s="517" t="s">
        <v>2713</v>
      </c>
      <c r="DA294" s="28">
        <v>293</v>
      </c>
      <c r="DB294" s="56">
        <v>1</v>
      </c>
      <c r="DD294" s="517" t="s">
        <v>153</v>
      </c>
      <c r="DG294" s="28">
        <v>424.00000000000011</v>
      </c>
      <c r="DH294" s="56">
        <v>2</v>
      </c>
      <c r="DJ294" s="517" t="s">
        <v>694</v>
      </c>
      <c r="DM294" s="28">
        <v>251.55</v>
      </c>
      <c r="DN294" s="56">
        <v>0</v>
      </c>
      <c r="DP294" s="517" t="s">
        <v>2195</v>
      </c>
      <c r="DS294" s="28">
        <v>24</v>
      </c>
      <c r="DT294" s="56">
        <v>3</v>
      </c>
      <c r="DV294" s="517" t="s">
        <v>3631</v>
      </c>
      <c r="DW294"/>
      <c r="DY294" s="28">
        <v>0</v>
      </c>
      <c r="DZ294" s="56">
        <v>0</v>
      </c>
      <c r="EB294" s="517" t="s">
        <v>1661</v>
      </c>
      <c r="EE294" s="28">
        <v>392.1</v>
      </c>
      <c r="EF294" s="56">
        <v>2</v>
      </c>
      <c r="EH294" s="517" t="s">
        <v>2713</v>
      </c>
      <c r="EK294" s="28">
        <v>628</v>
      </c>
      <c r="EL294" s="56">
        <v>1</v>
      </c>
      <c r="EN294" s="517" t="s">
        <v>17</v>
      </c>
      <c r="EQ294" s="28">
        <v>10.4</v>
      </c>
      <c r="ER294" s="56">
        <v>0</v>
      </c>
      <c r="ET294" s="517" t="s">
        <v>2711</v>
      </c>
      <c r="EW294" s="28">
        <v>414.7</v>
      </c>
      <c r="EX294" s="56">
        <v>3</v>
      </c>
      <c r="EZ294" s="517" t="s">
        <v>2720</v>
      </c>
      <c r="FC294" s="28">
        <v>267.5</v>
      </c>
      <c r="FD294" s="56">
        <v>0</v>
      </c>
      <c r="FF294" s="517" t="s">
        <v>686</v>
      </c>
      <c r="FG294" s="588"/>
      <c r="FH294" s="588"/>
      <c r="FI294" s="28">
        <v>233.5</v>
      </c>
      <c r="FJ294" s="56">
        <v>1</v>
      </c>
      <c r="FK294" s="588"/>
      <c r="FL294" s="517" t="s">
        <v>23</v>
      </c>
      <c r="FM294" s="588"/>
      <c r="FN294" s="588"/>
      <c r="FO294" s="28">
        <v>487</v>
      </c>
      <c r="FP294" s="56">
        <v>3</v>
      </c>
      <c r="FQ294" s="588"/>
      <c r="FR294" s="517" t="s">
        <v>141</v>
      </c>
      <c r="FS294" s="588"/>
      <c r="FT294" s="588"/>
      <c r="FU294" s="28">
        <v>599.1</v>
      </c>
      <c r="FV294" s="56">
        <v>3</v>
      </c>
      <c r="FW294" s="588"/>
      <c r="FX294" s="517" t="s">
        <v>1654</v>
      </c>
      <c r="FY294" s="588"/>
      <c r="FZ294" s="588"/>
      <c r="GA294" s="28">
        <v>348.9</v>
      </c>
      <c r="GB294" s="56">
        <v>0</v>
      </c>
      <c r="GC294" s="588"/>
      <c r="GD294" s="517" t="s">
        <v>1342</v>
      </c>
      <c r="GE294" s="588"/>
      <c r="GF294" s="588"/>
      <c r="GG294" s="28">
        <v>157.70000000000002</v>
      </c>
      <c r="GH294" s="56">
        <v>3</v>
      </c>
      <c r="GI294" s="588"/>
      <c r="GJ294" s="517" t="s">
        <v>153</v>
      </c>
      <c r="GK294" s="588"/>
      <c r="GL294" s="588"/>
      <c r="GM294" s="28">
        <v>478.1</v>
      </c>
      <c r="GN294" s="56">
        <v>3</v>
      </c>
      <c r="GO294" s="588"/>
      <c r="GP294" s="517" t="s">
        <v>2832</v>
      </c>
      <c r="GQ294" s="588"/>
      <c r="GR294" s="588"/>
      <c r="GS294" s="28">
        <v>431</v>
      </c>
      <c r="GT294" s="56">
        <v>0</v>
      </c>
      <c r="GU294" s="588"/>
      <c r="GV294" s="517" t="s">
        <v>2730</v>
      </c>
      <c r="GW294" s="588"/>
      <c r="GX294" s="588"/>
      <c r="GY294" s="28">
        <v>620.80000000000007</v>
      </c>
      <c r="GZ294" s="56">
        <v>3</v>
      </c>
      <c r="HQ294" s="28"/>
      <c r="HR294" s="56"/>
    </row>
    <row r="295" spans="1:226" ht="16.5">
      <c r="A295" s="479" t="s">
        <v>3635</v>
      </c>
      <c r="D295" s="28">
        <f>'Punten per wedstrijd'!K213</f>
        <v>259</v>
      </c>
      <c r="E295" s="56">
        <v>0</v>
      </c>
      <c r="J295" s="28"/>
      <c r="K295" s="56"/>
      <c r="M295" s="479" t="s">
        <v>37</v>
      </c>
      <c r="P295" s="28">
        <f>'Punten per wedstrijd'!R121</f>
        <v>27.3</v>
      </c>
      <c r="Q295" s="56">
        <v>0</v>
      </c>
      <c r="V295" s="28"/>
      <c r="W295" s="56"/>
      <c r="Y295" s="516" t="s">
        <v>157</v>
      </c>
      <c r="Z295" s="524" t="s">
        <v>2269</v>
      </c>
      <c r="AA295" s="241"/>
      <c r="AB295" s="241"/>
      <c r="AC295" s="241"/>
      <c r="AD295" s="523">
        <f>$AR$368</f>
        <v>38</v>
      </c>
      <c r="AE295" s="577">
        <f>$E$368</f>
        <v>9366.5</v>
      </c>
      <c r="AH295" s="479" t="s">
        <v>2848</v>
      </c>
      <c r="AK295" s="479" t="s">
        <v>686</v>
      </c>
      <c r="AN295" s="479" t="s">
        <v>2716</v>
      </c>
      <c r="AQ295" s="479" t="s">
        <v>2832</v>
      </c>
      <c r="AV295" s="517" t="s">
        <v>141</v>
      </c>
      <c r="AY295" s="28">
        <v>304.8</v>
      </c>
      <c r="AZ295" s="56">
        <v>3</v>
      </c>
      <c r="BB295" s="517" t="s">
        <v>694</v>
      </c>
      <c r="BE295" s="28">
        <v>26.400000000000002</v>
      </c>
      <c r="BF295" s="56">
        <v>0</v>
      </c>
      <c r="BH295" s="517" t="s">
        <v>1655</v>
      </c>
      <c r="BK295" s="28">
        <v>110.8</v>
      </c>
      <c r="BL295" s="56">
        <v>3</v>
      </c>
      <c r="BN295" s="517" t="s">
        <v>1342</v>
      </c>
      <c r="BQ295" s="28">
        <v>87.6</v>
      </c>
      <c r="BR295" s="56">
        <v>3</v>
      </c>
      <c r="BT295" s="517" t="s">
        <v>3631</v>
      </c>
      <c r="BW295" s="28">
        <v>622.35</v>
      </c>
      <c r="BX295" s="56">
        <v>2</v>
      </c>
      <c r="BZ295" s="517" t="s">
        <v>1649</v>
      </c>
      <c r="CC295" s="28">
        <v>141.5</v>
      </c>
      <c r="CD295" s="56">
        <v>0</v>
      </c>
      <c r="CF295" s="517" t="s">
        <v>141</v>
      </c>
      <c r="CI295" s="28">
        <v>12.399999999999999</v>
      </c>
      <c r="CJ295" s="56">
        <v>1</v>
      </c>
      <c r="CL295" s="517" t="s">
        <v>153</v>
      </c>
      <c r="CO295" s="28">
        <v>388.5</v>
      </c>
      <c r="CP295" s="56">
        <v>3</v>
      </c>
      <c r="CR295" s="517" t="s">
        <v>3624</v>
      </c>
      <c r="CU295" s="28">
        <v>123</v>
      </c>
      <c r="CV295" s="56">
        <v>3</v>
      </c>
      <c r="CX295" s="517" t="s">
        <v>23</v>
      </c>
      <c r="DA295" s="28">
        <v>354</v>
      </c>
      <c r="DB295" s="56">
        <v>2</v>
      </c>
      <c r="DD295" s="517" t="s">
        <v>3648</v>
      </c>
      <c r="DG295" s="28">
        <v>396.8</v>
      </c>
      <c r="DH295" s="56">
        <v>1</v>
      </c>
      <c r="DJ295" s="517" t="s">
        <v>1649</v>
      </c>
      <c r="DM295" s="28">
        <v>598.80000000000018</v>
      </c>
      <c r="DN295" s="56">
        <v>3</v>
      </c>
      <c r="DP295" s="517" t="s">
        <v>2713</v>
      </c>
      <c r="DS295" s="28">
        <v>0</v>
      </c>
      <c r="DT295" s="56">
        <v>0</v>
      </c>
      <c r="DV295" s="517" t="s">
        <v>2720</v>
      </c>
      <c r="DW295"/>
      <c r="DY295" s="28">
        <v>36.799999999999997</v>
      </c>
      <c r="DZ295" s="56">
        <v>3</v>
      </c>
      <c r="EB295" s="517" t="s">
        <v>162</v>
      </c>
      <c r="EE295" s="28">
        <v>349</v>
      </c>
      <c r="EF295" s="56">
        <v>1</v>
      </c>
      <c r="EH295" s="517" t="s">
        <v>3624</v>
      </c>
      <c r="EK295" s="28">
        <v>741.90000000000009</v>
      </c>
      <c r="EL295" s="56">
        <v>2</v>
      </c>
      <c r="EN295" s="517" t="s">
        <v>141</v>
      </c>
      <c r="EQ295" s="28">
        <v>50</v>
      </c>
      <c r="ER295" s="56">
        <v>3</v>
      </c>
      <c r="ET295" s="517" t="s">
        <v>1649</v>
      </c>
      <c r="EW295" s="28">
        <v>81.7</v>
      </c>
      <c r="EX295" s="56">
        <v>0</v>
      </c>
      <c r="EZ295" s="517" t="s">
        <v>1655</v>
      </c>
      <c r="FC295" s="28">
        <v>390.8</v>
      </c>
      <c r="FD295" s="56">
        <v>3</v>
      </c>
      <c r="FF295" s="517" t="s">
        <v>2730</v>
      </c>
      <c r="FG295" s="588"/>
      <c r="FH295" s="588"/>
      <c r="FI295" s="28">
        <v>277.5</v>
      </c>
      <c r="FJ295" s="56">
        <v>2</v>
      </c>
      <c r="FK295" s="588"/>
      <c r="FL295" s="517" t="s">
        <v>2729</v>
      </c>
      <c r="FM295" s="588"/>
      <c r="FN295" s="588"/>
      <c r="FO295" s="28">
        <v>387</v>
      </c>
      <c r="FP295" s="56">
        <v>0</v>
      </c>
      <c r="FQ295" s="588"/>
      <c r="FR295" s="517" t="s">
        <v>2716</v>
      </c>
      <c r="FS295" s="588"/>
      <c r="FT295" s="588"/>
      <c r="FU295" s="28">
        <v>471.8</v>
      </c>
      <c r="FV295" s="56">
        <v>0</v>
      </c>
      <c r="FW295" s="588"/>
      <c r="FX295" s="517" t="s">
        <v>3631</v>
      </c>
      <c r="FY295" s="588"/>
      <c r="FZ295" s="588"/>
      <c r="GA295" s="28">
        <v>457.5</v>
      </c>
      <c r="GB295" s="56">
        <v>3</v>
      </c>
      <c r="GC295" s="588"/>
      <c r="GD295" s="517" t="s">
        <v>3633</v>
      </c>
      <c r="GE295" s="588"/>
      <c r="GF295" s="588"/>
      <c r="GG295" s="28">
        <v>56.5</v>
      </c>
      <c r="GH295" s="56">
        <v>0</v>
      </c>
      <c r="GI295" s="588"/>
      <c r="GJ295" s="517" t="s">
        <v>2720</v>
      </c>
      <c r="GK295" s="588"/>
      <c r="GL295" s="588"/>
      <c r="GM295" s="28">
        <v>321.8</v>
      </c>
      <c r="GN295" s="56">
        <v>0</v>
      </c>
      <c r="GO295" s="588"/>
      <c r="GP295" s="517" t="s">
        <v>2848</v>
      </c>
      <c r="GQ295" s="588"/>
      <c r="GR295" s="588"/>
      <c r="GS295" s="28">
        <v>591.20000000000005</v>
      </c>
      <c r="GT295" s="56">
        <v>3</v>
      </c>
      <c r="GU295" s="588"/>
      <c r="GV295" s="517" t="s">
        <v>2711</v>
      </c>
      <c r="GW295" s="588"/>
      <c r="GX295" s="588"/>
      <c r="GY295" s="28">
        <v>369.79999999999995</v>
      </c>
      <c r="GZ295" s="56">
        <v>0</v>
      </c>
      <c r="HQ295" s="28"/>
      <c r="HR295" s="56"/>
    </row>
    <row r="296" spans="1:226" ht="16.5">
      <c r="A296" s="479"/>
      <c r="D296" s="244"/>
      <c r="E296" s="505"/>
      <c r="M296" s="479"/>
      <c r="Y296" s="516" t="s">
        <v>159</v>
      </c>
      <c r="Z296" s="574" t="s">
        <v>4019</v>
      </c>
      <c r="AA296" s="241"/>
      <c r="AB296" s="241"/>
      <c r="AC296" s="241"/>
      <c r="AD296" s="523">
        <f>$AR$378</f>
        <v>35</v>
      </c>
      <c r="AE296" s="577">
        <f>$E$378</f>
        <v>8910.9</v>
      </c>
      <c r="AH296" s="479"/>
      <c r="AK296" s="479"/>
      <c r="AN296" s="479"/>
      <c r="AQ296" s="479"/>
      <c r="AV296" s="517"/>
      <c r="AY296" s="28"/>
      <c r="AZ296" s="56"/>
      <c r="DW296"/>
      <c r="FF296" s="588"/>
      <c r="FG296" s="588"/>
      <c r="FH296" s="588"/>
      <c r="FI296" s="588"/>
      <c r="FJ296" s="588"/>
      <c r="FK296" s="588"/>
      <c r="FL296" s="588"/>
      <c r="FM296" s="588"/>
      <c r="FN296" s="588"/>
      <c r="FO296" s="588"/>
      <c r="FP296" s="588"/>
      <c r="FQ296" s="588"/>
      <c r="FR296" s="588"/>
      <c r="FS296" s="588"/>
      <c r="FT296" s="588"/>
      <c r="FU296" s="588"/>
      <c r="FV296" s="588"/>
      <c r="FW296" s="588"/>
      <c r="FX296" s="588"/>
      <c r="FY296" s="588"/>
      <c r="FZ296" s="588"/>
      <c r="GA296" s="588"/>
      <c r="GB296" s="588"/>
      <c r="GC296" s="588"/>
      <c r="GD296" s="588"/>
      <c r="GE296" s="588"/>
      <c r="GF296" s="588"/>
      <c r="GG296" s="588"/>
      <c r="GH296" s="588"/>
      <c r="GI296" s="588"/>
      <c r="GJ296" s="588"/>
      <c r="GK296" s="588"/>
      <c r="GL296" s="588"/>
      <c r="GM296" s="588"/>
      <c r="GN296" s="588"/>
      <c r="GO296" s="588"/>
      <c r="GP296" s="588"/>
      <c r="GQ296" s="588"/>
      <c r="GR296" s="588"/>
      <c r="GS296" s="588"/>
      <c r="GT296" s="588"/>
      <c r="GU296" s="588"/>
      <c r="GV296" s="588"/>
      <c r="GW296" s="588"/>
      <c r="GX296" s="588"/>
      <c r="GY296" s="588"/>
      <c r="GZ296" s="588"/>
    </row>
    <row r="297" spans="1:226" ht="16.5">
      <c r="D297" s="244"/>
      <c r="E297" s="505"/>
      <c r="Y297" s="516" t="s">
        <v>160</v>
      </c>
      <c r="Z297" s="574" t="s">
        <v>3012</v>
      </c>
      <c r="AA297" s="241"/>
      <c r="AB297" s="241"/>
      <c r="AC297" s="241"/>
      <c r="AD297" s="523">
        <f>$AR$367</f>
        <v>35</v>
      </c>
      <c r="AE297" s="577">
        <f>$E$367</f>
        <v>7455.1</v>
      </c>
      <c r="AH297" s="479" t="s">
        <v>694</v>
      </c>
      <c r="AK297" s="479" t="s">
        <v>1661</v>
      </c>
      <c r="AN297" s="479" t="s">
        <v>2210</v>
      </c>
      <c r="AQ297" s="479" t="s">
        <v>3632</v>
      </c>
      <c r="AV297" s="517" t="s">
        <v>1342</v>
      </c>
      <c r="AY297" s="28">
        <v>452.8</v>
      </c>
      <c r="AZ297" s="56">
        <v>3</v>
      </c>
      <c r="BB297" s="517" t="s">
        <v>2210</v>
      </c>
      <c r="BE297" s="28">
        <v>138</v>
      </c>
      <c r="BF297" s="56">
        <v>1</v>
      </c>
      <c r="BH297" s="517" t="s">
        <v>23</v>
      </c>
      <c r="BK297" s="28">
        <v>95.2</v>
      </c>
      <c r="BL297" s="56">
        <v>0</v>
      </c>
      <c r="BN297" s="517" t="s">
        <v>2713</v>
      </c>
      <c r="BQ297" s="28">
        <v>81.400000000000006</v>
      </c>
      <c r="BR297" s="56">
        <v>0</v>
      </c>
      <c r="BT297" s="517" t="s">
        <v>658</v>
      </c>
      <c r="BW297" s="28">
        <v>533.70000000000005</v>
      </c>
      <c r="BX297" s="56">
        <v>2</v>
      </c>
      <c r="BZ297" s="517" t="s">
        <v>1345</v>
      </c>
      <c r="CC297" s="28">
        <v>195</v>
      </c>
      <c r="CD297" s="56">
        <v>2</v>
      </c>
      <c r="CF297" s="517" t="s">
        <v>2203</v>
      </c>
      <c r="CI297" s="28">
        <v>12.5</v>
      </c>
      <c r="CJ297" s="56">
        <v>3</v>
      </c>
      <c r="CL297" s="517" t="s">
        <v>1655</v>
      </c>
      <c r="CO297" s="28">
        <v>195</v>
      </c>
      <c r="CP297" s="56">
        <v>1</v>
      </c>
      <c r="CR297" s="517" t="s">
        <v>2203</v>
      </c>
      <c r="CU297" s="28">
        <v>70.5</v>
      </c>
      <c r="CV297" s="56">
        <v>0</v>
      </c>
      <c r="CX297" s="517" t="s">
        <v>2729</v>
      </c>
      <c r="DA297" s="28">
        <v>348.2</v>
      </c>
      <c r="DB297" s="56">
        <v>3</v>
      </c>
      <c r="DD297" s="517" t="s">
        <v>3632</v>
      </c>
      <c r="DG297" s="28">
        <v>599.79999999999995</v>
      </c>
      <c r="DH297" s="56">
        <v>3</v>
      </c>
      <c r="DJ297" s="517" t="s">
        <v>3631</v>
      </c>
      <c r="DM297" s="28">
        <v>1039.2</v>
      </c>
      <c r="DN297" s="56">
        <v>2</v>
      </c>
      <c r="DP297" s="517" t="s">
        <v>2716</v>
      </c>
      <c r="DS297" s="28">
        <v>24</v>
      </c>
      <c r="DT297" s="56">
        <v>2</v>
      </c>
      <c r="DV297" s="517" t="s">
        <v>1342</v>
      </c>
      <c r="DW297"/>
      <c r="DY297" s="28">
        <v>22.5</v>
      </c>
      <c r="DZ297" s="56">
        <v>3</v>
      </c>
      <c r="EB297" s="517" t="s">
        <v>3635</v>
      </c>
      <c r="EE297" s="28">
        <v>583.25</v>
      </c>
      <c r="EF297" s="56">
        <v>3</v>
      </c>
      <c r="EH297" s="517" t="s">
        <v>37</v>
      </c>
      <c r="EK297" s="28">
        <v>592.20000000000005</v>
      </c>
      <c r="EL297" s="56">
        <v>0</v>
      </c>
      <c r="EN297" s="517" t="s">
        <v>3624</v>
      </c>
      <c r="EQ297" s="28">
        <v>223.1</v>
      </c>
      <c r="ER297" s="56">
        <v>3</v>
      </c>
      <c r="ET297" s="517" t="s">
        <v>3637</v>
      </c>
      <c r="EW297" s="28">
        <v>273.3</v>
      </c>
      <c r="EX297" s="56">
        <v>3</v>
      </c>
      <c r="EZ297" s="517" t="s">
        <v>2195</v>
      </c>
      <c r="FC297" s="28">
        <v>266.8</v>
      </c>
      <c r="FD297" s="56">
        <v>0</v>
      </c>
      <c r="FF297" s="517" t="s">
        <v>2210</v>
      </c>
      <c r="FG297" s="588"/>
      <c r="FH297" s="588"/>
      <c r="FI297" s="28">
        <v>519.79999999999995</v>
      </c>
      <c r="FJ297" s="56">
        <v>3</v>
      </c>
      <c r="FK297" s="588"/>
      <c r="FL297" s="517" t="s">
        <v>2730</v>
      </c>
      <c r="FM297" s="588"/>
      <c r="FN297" s="588"/>
      <c r="FO297" s="28">
        <v>442.6</v>
      </c>
      <c r="FP297" s="56">
        <v>3</v>
      </c>
      <c r="FQ297" s="588"/>
      <c r="FR297" s="517" t="s">
        <v>686</v>
      </c>
      <c r="FS297" s="588"/>
      <c r="FT297" s="588"/>
      <c r="FU297" s="28">
        <v>418.79999999999995</v>
      </c>
      <c r="FV297" s="56">
        <v>0</v>
      </c>
      <c r="FW297" s="588"/>
      <c r="FX297" s="517" t="s">
        <v>3635</v>
      </c>
      <c r="FY297" s="588"/>
      <c r="FZ297" s="588"/>
      <c r="GA297" s="28">
        <v>673.69999999999993</v>
      </c>
      <c r="GB297" s="56">
        <v>2</v>
      </c>
      <c r="GC297" s="588"/>
      <c r="GD297" s="517" t="s">
        <v>141</v>
      </c>
      <c r="GE297" s="588"/>
      <c r="GF297" s="588"/>
      <c r="GG297" s="28">
        <v>116.9</v>
      </c>
      <c r="GH297" s="56">
        <v>3</v>
      </c>
      <c r="GI297" s="588"/>
      <c r="GJ297" s="517" t="s">
        <v>1654</v>
      </c>
      <c r="GK297" s="588"/>
      <c r="GL297" s="588"/>
      <c r="GM297" s="28">
        <v>236.29999999999998</v>
      </c>
      <c r="GN297" s="56">
        <v>0</v>
      </c>
      <c r="GO297" s="588"/>
      <c r="GP297" s="517" t="s">
        <v>17</v>
      </c>
      <c r="GQ297" s="588"/>
      <c r="GR297" s="588"/>
      <c r="GS297" s="28">
        <v>622.29999999999995</v>
      </c>
      <c r="GT297" s="56">
        <v>2</v>
      </c>
      <c r="GU297" s="588"/>
      <c r="GV297" s="517" t="s">
        <v>3632</v>
      </c>
      <c r="GW297" s="588"/>
      <c r="GX297" s="588"/>
      <c r="GY297" s="28">
        <v>325.8</v>
      </c>
      <c r="GZ297" s="56">
        <v>0</v>
      </c>
    </row>
    <row r="298" spans="1:226" ht="16.5">
      <c r="D298" s="244"/>
      <c r="E298" s="505"/>
      <c r="Y298" s="516" t="s">
        <v>161</v>
      </c>
      <c r="Z298" s="574" t="s">
        <v>4052</v>
      </c>
      <c r="AA298" s="241"/>
      <c r="AB298" s="241"/>
      <c r="AC298" s="241"/>
      <c r="AD298" s="523">
        <f>$AR$440</f>
        <v>34</v>
      </c>
      <c r="AE298" s="577">
        <f>$E$440</f>
        <v>8464.4999999999982</v>
      </c>
      <c r="AH298" s="479" t="s">
        <v>3648</v>
      </c>
      <c r="AK298" s="479" t="s">
        <v>1655</v>
      </c>
      <c r="AN298" s="479" t="s">
        <v>1342</v>
      </c>
      <c r="AQ298" s="479" t="s">
        <v>23</v>
      </c>
      <c r="AV298" s="517" t="s">
        <v>3631</v>
      </c>
      <c r="AY298" s="28">
        <v>298.5</v>
      </c>
      <c r="AZ298" s="56">
        <v>0</v>
      </c>
      <c r="BB298" s="517" t="s">
        <v>658</v>
      </c>
      <c r="BE298" s="28">
        <v>168</v>
      </c>
      <c r="BF298" s="56">
        <v>2</v>
      </c>
      <c r="BH298" s="517" t="s">
        <v>1654</v>
      </c>
      <c r="BK298" s="28">
        <v>197.79999999999998</v>
      </c>
      <c r="BL298" s="56">
        <v>3</v>
      </c>
      <c r="BN298" s="517" t="s">
        <v>2722</v>
      </c>
      <c r="BQ298" s="28">
        <v>147.20000000000002</v>
      </c>
      <c r="BR298" s="56">
        <v>3</v>
      </c>
      <c r="BT298" s="517" t="s">
        <v>2195</v>
      </c>
      <c r="BW298" s="28">
        <v>457.4</v>
      </c>
      <c r="BX298" s="56">
        <v>1</v>
      </c>
      <c r="BZ298" s="517" t="s">
        <v>2720</v>
      </c>
      <c r="CC298" s="28">
        <v>184.49999999999997</v>
      </c>
      <c r="CD298" s="56">
        <v>1</v>
      </c>
      <c r="CF298" s="517" t="s">
        <v>1342</v>
      </c>
      <c r="CI298" s="28">
        <v>0</v>
      </c>
      <c r="CJ298" s="56">
        <v>0</v>
      </c>
      <c r="CL298" s="517" t="s">
        <v>694</v>
      </c>
      <c r="CO298" s="28">
        <v>198.9</v>
      </c>
      <c r="CP298" s="56">
        <v>2</v>
      </c>
      <c r="CR298" s="517" t="s">
        <v>694</v>
      </c>
      <c r="CU298" s="28">
        <v>209.75</v>
      </c>
      <c r="CV298" s="56">
        <v>3</v>
      </c>
      <c r="CX298" s="517" t="s">
        <v>658</v>
      </c>
      <c r="DA298" s="28">
        <v>276.59999999999997</v>
      </c>
      <c r="DB298" s="56">
        <v>0</v>
      </c>
      <c r="DD298" s="517" t="s">
        <v>2713</v>
      </c>
      <c r="DG298" s="28">
        <v>453.39999999999992</v>
      </c>
      <c r="DH298" s="56">
        <v>0</v>
      </c>
      <c r="DJ298" s="517" t="s">
        <v>2203</v>
      </c>
      <c r="DM298" s="28">
        <v>841.09999999999991</v>
      </c>
      <c r="DN298" s="56">
        <v>1</v>
      </c>
      <c r="DP298" s="517" t="s">
        <v>1345</v>
      </c>
      <c r="DS298" s="28">
        <v>21.9</v>
      </c>
      <c r="DT298" s="56">
        <v>1</v>
      </c>
      <c r="DV298" s="517" t="s">
        <v>23</v>
      </c>
      <c r="DW298"/>
      <c r="DY298" s="28">
        <v>14.3</v>
      </c>
      <c r="DZ298" s="56">
        <v>0</v>
      </c>
      <c r="EB298" s="517" t="s">
        <v>694</v>
      </c>
      <c r="EE298" s="28">
        <v>375.25000000000006</v>
      </c>
      <c r="EF298" s="56">
        <v>0</v>
      </c>
      <c r="EH298" s="517" t="s">
        <v>2203</v>
      </c>
      <c r="EK298" s="28">
        <v>1173.8999999999996</v>
      </c>
      <c r="EL298" s="56">
        <v>3</v>
      </c>
      <c r="EN298" s="517" t="s">
        <v>1345</v>
      </c>
      <c r="EQ298" s="28">
        <v>168</v>
      </c>
      <c r="ER298" s="56">
        <v>0</v>
      </c>
      <c r="ET298" s="517" t="s">
        <v>3624</v>
      </c>
      <c r="EW298" s="28">
        <v>167</v>
      </c>
      <c r="EX298" s="56">
        <v>0</v>
      </c>
      <c r="EZ298" s="517" t="s">
        <v>694</v>
      </c>
      <c r="FC298" s="28">
        <v>516.1</v>
      </c>
      <c r="FD298" s="56">
        <v>3</v>
      </c>
      <c r="FF298" s="517" t="s">
        <v>2195</v>
      </c>
      <c r="FG298" s="588"/>
      <c r="FH298" s="588"/>
      <c r="FI298" s="28">
        <v>253</v>
      </c>
      <c r="FJ298" s="56">
        <v>0</v>
      </c>
      <c r="FK298" s="588"/>
      <c r="FL298" s="517" t="s">
        <v>694</v>
      </c>
      <c r="FM298" s="588"/>
      <c r="FN298" s="588"/>
      <c r="FO298" s="28">
        <v>297.5</v>
      </c>
      <c r="FP298" s="56">
        <v>0</v>
      </c>
      <c r="FQ298" s="588"/>
      <c r="FR298" s="517" t="s">
        <v>1661</v>
      </c>
      <c r="FS298" s="588"/>
      <c r="FT298" s="588"/>
      <c r="FU298" s="28">
        <v>663.90000000000009</v>
      </c>
      <c r="FV298" s="56">
        <v>3</v>
      </c>
      <c r="FW298" s="588"/>
      <c r="FX298" s="517" t="s">
        <v>1655</v>
      </c>
      <c r="FY298" s="588"/>
      <c r="FZ298" s="588"/>
      <c r="GA298" s="28">
        <v>611.20000000000005</v>
      </c>
      <c r="GB298" s="56">
        <v>1</v>
      </c>
      <c r="GC298" s="588"/>
      <c r="GD298" s="517" t="s">
        <v>1654</v>
      </c>
      <c r="GE298" s="588"/>
      <c r="GF298" s="588"/>
      <c r="GG298" s="28">
        <v>45</v>
      </c>
      <c r="GH298" s="56">
        <v>0</v>
      </c>
      <c r="GI298" s="588"/>
      <c r="GJ298" s="517" t="s">
        <v>2729</v>
      </c>
      <c r="GK298" s="588"/>
      <c r="GL298" s="588"/>
      <c r="GM298" s="28">
        <v>341.4</v>
      </c>
      <c r="GN298" s="56">
        <v>3</v>
      </c>
      <c r="GO298" s="588"/>
      <c r="GP298" s="517" t="s">
        <v>658</v>
      </c>
      <c r="GQ298" s="588"/>
      <c r="GR298" s="588"/>
      <c r="GS298" s="28">
        <v>527.4</v>
      </c>
      <c r="GT298" s="56">
        <v>1</v>
      </c>
      <c r="GU298" s="588"/>
      <c r="GV298" s="517" t="s">
        <v>2722</v>
      </c>
      <c r="GW298" s="588"/>
      <c r="GX298" s="588"/>
      <c r="GY298" s="28">
        <v>432.7</v>
      </c>
      <c r="GZ298" s="56">
        <v>3</v>
      </c>
    </row>
    <row r="299" spans="1:226" ht="16.5">
      <c r="D299" s="244"/>
      <c r="E299" s="505"/>
      <c r="Y299" s="516" t="s">
        <v>163</v>
      </c>
      <c r="Z299" s="574" t="s">
        <v>4047</v>
      </c>
      <c r="AA299" s="241"/>
      <c r="AB299" s="241"/>
      <c r="AC299" s="241"/>
      <c r="AD299" s="523">
        <f>$AR$432</f>
        <v>34</v>
      </c>
      <c r="AE299" s="577">
        <f>$E$432</f>
        <v>8389.6</v>
      </c>
      <c r="AH299" s="479"/>
      <c r="AK299" s="479"/>
      <c r="AN299" s="479"/>
      <c r="AQ299" s="479"/>
      <c r="AV299" s="517"/>
      <c r="AY299" s="28"/>
      <c r="AZ299" s="56"/>
      <c r="BB299" s="517"/>
      <c r="BE299" s="28"/>
      <c r="BF299" s="56"/>
      <c r="BH299" s="517"/>
      <c r="BK299" s="28"/>
      <c r="BL299" s="56"/>
      <c r="BN299" s="517"/>
      <c r="BQ299" s="28"/>
      <c r="BR299" s="56"/>
      <c r="BT299" s="517"/>
      <c r="BW299" s="28"/>
      <c r="BX299" s="56"/>
      <c r="BZ299" s="517"/>
      <c r="CC299" s="28"/>
      <c r="CD299" s="56"/>
      <c r="CF299" s="517"/>
      <c r="CI299" s="28"/>
      <c r="CJ299" s="56"/>
      <c r="CL299" s="517"/>
      <c r="CO299" s="28"/>
      <c r="CP299" s="56"/>
      <c r="CR299" s="517"/>
      <c r="CU299" s="28"/>
      <c r="CV299" s="56"/>
      <c r="CX299" s="517"/>
      <c r="DA299" s="28"/>
      <c r="DB299" s="56"/>
      <c r="DD299" s="517"/>
      <c r="DG299" s="28"/>
      <c r="DH299" s="56"/>
      <c r="DJ299" s="517"/>
      <c r="DM299" s="28"/>
      <c r="DN299" s="56"/>
      <c r="DP299" s="517"/>
      <c r="DS299" s="28"/>
      <c r="DT299" s="56"/>
      <c r="DV299" s="517"/>
      <c r="DW299"/>
      <c r="DY299" s="28"/>
      <c r="DZ299" s="56"/>
      <c r="EB299" s="517"/>
      <c r="EE299" s="28"/>
      <c r="EF299" s="56"/>
      <c r="EH299" s="517"/>
      <c r="EK299" s="28"/>
      <c r="EL299" s="56"/>
      <c r="EN299" s="517"/>
      <c r="EQ299" s="28"/>
      <c r="ER299" s="56"/>
      <c r="ET299" s="517"/>
      <c r="EW299" s="28"/>
      <c r="EX299" s="56"/>
      <c r="EZ299" s="517"/>
      <c r="FC299" s="28"/>
      <c r="FD299" s="56"/>
      <c r="FF299" s="517"/>
      <c r="FG299" s="588"/>
      <c r="FH299" s="588"/>
      <c r="FI299" s="28"/>
      <c r="FJ299" s="56"/>
      <c r="FK299" s="588"/>
      <c r="FL299" s="517"/>
      <c r="FM299" s="588"/>
      <c r="FN299" s="588"/>
      <c r="FO299" s="28"/>
      <c r="FP299" s="56"/>
      <c r="FQ299" s="588"/>
      <c r="FR299" s="517"/>
      <c r="FS299" s="588"/>
      <c r="FT299" s="588"/>
      <c r="FU299" s="28"/>
      <c r="FV299" s="56"/>
      <c r="FW299" s="588"/>
      <c r="FX299" s="517"/>
      <c r="FY299" s="588"/>
      <c r="FZ299" s="588"/>
      <c r="GA299" s="28"/>
      <c r="GB299" s="56"/>
      <c r="GC299" s="588"/>
      <c r="GD299" s="517"/>
      <c r="GE299" s="588"/>
      <c r="GF299" s="588"/>
      <c r="GG299" s="28"/>
      <c r="GH299" s="56"/>
      <c r="GI299" s="588"/>
      <c r="GJ299" s="517"/>
      <c r="GK299" s="588"/>
      <c r="GL299" s="588"/>
      <c r="GM299" s="28"/>
      <c r="GN299" s="56"/>
      <c r="GO299" s="588"/>
      <c r="GP299" s="517"/>
      <c r="GQ299" s="588"/>
      <c r="GR299" s="588"/>
      <c r="GS299" s="28"/>
      <c r="GT299" s="56"/>
      <c r="GU299" s="588"/>
      <c r="GV299" s="517"/>
      <c r="GW299" s="588"/>
      <c r="GX299" s="588"/>
      <c r="GY299" s="28"/>
      <c r="GZ299" s="56"/>
    </row>
    <row r="300" spans="1:226" ht="16.5">
      <c r="D300" s="244"/>
      <c r="E300" s="505"/>
      <c r="Y300" s="516" t="s">
        <v>274</v>
      </c>
      <c r="Z300" s="574" t="s">
        <v>4049</v>
      </c>
      <c r="AA300" s="241"/>
      <c r="AB300" s="241"/>
      <c r="AC300" s="241"/>
      <c r="AD300" s="523">
        <f>$AR$437</f>
        <v>34</v>
      </c>
      <c r="AE300" s="577">
        <f>$E$437</f>
        <v>6959.6</v>
      </c>
      <c r="AH300" s="479" t="s">
        <v>2203</v>
      </c>
      <c r="AK300" s="479" t="s">
        <v>3632</v>
      </c>
      <c r="AN300" s="479" t="s">
        <v>2832</v>
      </c>
      <c r="AQ300" s="479" t="s">
        <v>2730</v>
      </c>
      <c r="AV300" s="517" t="s">
        <v>1345</v>
      </c>
      <c r="AY300" s="28">
        <v>151</v>
      </c>
      <c r="AZ300" s="56">
        <v>0</v>
      </c>
      <c r="BB300" s="517" t="s">
        <v>1661</v>
      </c>
      <c r="BE300" s="28">
        <v>279.39999999999998</v>
      </c>
      <c r="BF300" s="56">
        <v>1</v>
      </c>
      <c r="BH300" s="517" t="s">
        <v>2722</v>
      </c>
      <c r="BK300" s="28">
        <v>117.89999999999999</v>
      </c>
      <c r="BL300" s="56">
        <v>0</v>
      </c>
      <c r="BN300" s="517" t="s">
        <v>2195</v>
      </c>
      <c r="BQ300" s="28">
        <v>88.05</v>
      </c>
      <c r="BR300" s="56">
        <v>0</v>
      </c>
      <c r="BT300" s="517" t="s">
        <v>2722</v>
      </c>
      <c r="BW300" s="28">
        <v>613.9</v>
      </c>
      <c r="BX300" s="56">
        <v>2</v>
      </c>
      <c r="BZ300" s="517" t="s">
        <v>3648</v>
      </c>
      <c r="CC300" s="28">
        <v>204.8</v>
      </c>
      <c r="CD300" s="56">
        <v>0</v>
      </c>
      <c r="CF300" s="517" t="s">
        <v>3635</v>
      </c>
      <c r="CI300" s="28">
        <v>99.800000000000011</v>
      </c>
      <c r="CJ300" s="56">
        <v>0</v>
      </c>
      <c r="CL300" s="517" t="s">
        <v>3633</v>
      </c>
      <c r="CO300" s="28">
        <v>314</v>
      </c>
      <c r="CP300" s="56">
        <v>1</v>
      </c>
      <c r="CR300" s="517" t="s">
        <v>2210</v>
      </c>
      <c r="CU300" s="28">
        <v>180.20000000000002</v>
      </c>
      <c r="CV300" s="56">
        <v>3</v>
      </c>
      <c r="CX300" s="517" t="s">
        <v>3633</v>
      </c>
      <c r="DA300" s="28">
        <v>394.3</v>
      </c>
      <c r="DB300" s="56">
        <v>2</v>
      </c>
      <c r="DD300" s="517" t="s">
        <v>2729</v>
      </c>
      <c r="DG300" s="28">
        <v>301.60000000000002</v>
      </c>
      <c r="DH300" s="56">
        <v>1</v>
      </c>
      <c r="DJ300" s="517" t="s">
        <v>1345</v>
      </c>
      <c r="DM300" s="28">
        <v>402.69999999999993</v>
      </c>
      <c r="DN300" s="56">
        <v>0</v>
      </c>
      <c r="DP300" s="517" t="s">
        <v>2730</v>
      </c>
      <c r="DS300" s="28">
        <v>43.8</v>
      </c>
      <c r="DT300" s="56">
        <v>0</v>
      </c>
      <c r="DV300" s="517" t="s">
        <v>162</v>
      </c>
      <c r="DW300"/>
      <c r="DY300" s="28">
        <v>12.6</v>
      </c>
      <c r="DZ300" s="56">
        <v>3</v>
      </c>
      <c r="EB300" s="517" t="s">
        <v>3624</v>
      </c>
      <c r="EE300" s="28">
        <v>273.25</v>
      </c>
      <c r="EF300" s="56">
        <v>1</v>
      </c>
      <c r="EH300" s="517" t="s">
        <v>162</v>
      </c>
      <c r="EK300" s="28">
        <v>436.7</v>
      </c>
      <c r="EL300" s="56">
        <v>1</v>
      </c>
      <c r="EN300" s="517" t="s">
        <v>2848</v>
      </c>
      <c r="EQ300" s="28">
        <v>372.5</v>
      </c>
      <c r="ER300" s="56">
        <v>2</v>
      </c>
      <c r="ET300" s="517" t="s">
        <v>1655</v>
      </c>
      <c r="EW300" s="28">
        <v>408.5</v>
      </c>
      <c r="EX300" s="56">
        <v>3</v>
      </c>
      <c r="EZ300" s="517" t="s">
        <v>2848</v>
      </c>
      <c r="FC300" s="28">
        <v>404.7</v>
      </c>
      <c r="FD300" s="56">
        <v>1</v>
      </c>
      <c r="FF300" s="517" t="s">
        <v>3631</v>
      </c>
      <c r="FG300" s="588"/>
      <c r="FH300" s="588"/>
      <c r="FI300" s="28">
        <v>276.7</v>
      </c>
      <c r="FJ300" s="56">
        <v>2</v>
      </c>
      <c r="FK300" s="588"/>
      <c r="FL300" s="517" t="s">
        <v>2195</v>
      </c>
      <c r="FM300" s="588"/>
      <c r="FN300" s="588"/>
      <c r="FO300" s="28">
        <v>376.5</v>
      </c>
      <c r="FP300" s="56">
        <v>0</v>
      </c>
      <c r="FQ300" s="588"/>
      <c r="FR300" s="517" t="s">
        <v>37</v>
      </c>
      <c r="FS300" s="588"/>
      <c r="FT300" s="588"/>
      <c r="FU300" s="28">
        <v>508.3</v>
      </c>
      <c r="FV300" s="56">
        <v>3</v>
      </c>
      <c r="FW300" s="588"/>
      <c r="FX300" s="517" t="s">
        <v>2848</v>
      </c>
      <c r="FY300" s="588"/>
      <c r="FZ300" s="588"/>
      <c r="GA300" s="28">
        <v>485.3</v>
      </c>
      <c r="GB300" s="56">
        <v>0</v>
      </c>
      <c r="GC300" s="588"/>
      <c r="GD300" s="517" t="s">
        <v>3637</v>
      </c>
      <c r="GE300" s="588"/>
      <c r="GF300" s="588"/>
      <c r="GG300" s="28">
        <v>121.8</v>
      </c>
      <c r="GH300" s="56">
        <v>2</v>
      </c>
      <c r="GI300" s="588"/>
      <c r="GJ300" s="517" t="s">
        <v>2848</v>
      </c>
      <c r="GK300" s="588"/>
      <c r="GL300" s="588"/>
      <c r="GM300" s="28">
        <v>595.50000000000011</v>
      </c>
      <c r="GN300" s="56">
        <v>2</v>
      </c>
      <c r="GO300" s="588"/>
      <c r="GP300" s="517" t="s">
        <v>2722</v>
      </c>
      <c r="GQ300" s="588"/>
      <c r="GR300" s="588"/>
      <c r="GS300" s="28">
        <v>593</v>
      </c>
      <c r="GT300" s="56">
        <v>2</v>
      </c>
      <c r="GU300" s="588"/>
      <c r="GV300" s="517" t="s">
        <v>3633</v>
      </c>
      <c r="GW300" s="588"/>
      <c r="GX300" s="588"/>
      <c r="GY300" s="28">
        <v>515.80000000000007</v>
      </c>
      <c r="GZ300" s="56">
        <v>1</v>
      </c>
    </row>
    <row r="301" spans="1:226" ht="16.5">
      <c r="D301" s="244"/>
      <c r="E301" s="505"/>
      <c r="Y301" s="516" t="s">
        <v>275</v>
      </c>
      <c r="Z301" s="574" t="s">
        <v>3018</v>
      </c>
      <c r="AA301" s="241"/>
      <c r="AB301" s="241"/>
      <c r="AC301" s="241"/>
      <c r="AD301" s="523">
        <f>$AR$330</f>
        <v>33</v>
      </c>
      <c r="AE301" s="577">
        <f>$E$330</f>
        <v>8391.2999999999993</v>
      </c>
      <c r="AH301" s="479" t="s">
        <v>2730</v>
      </c>
      <c r="AK301" s="479" t="s">
        <v>153</v>
      </c>
      <c r="AN301" s="479" t="s">
        <v>3648</v>
      </c>
      <c r="AQ301" s="479" t="s">
        <v>1649</v>
      </c>
      <c r="AV301" s="517" t="s">
        <v>2711</v>
      </c>
      <c r="AY301" s="28">
        <v>291.8</v>
      </c>
      <c r="AZ301" s="56">
        <v>3</v>
      </c>
      <c r="BB301" s="517" t="s">
        <v>1649</v>
      </c>
      <c r="BE301" s="28">
        <v>345.1</v>
      </c>
      <c r="BF301" s="56">
        <v>2</v>
      </c>
      <c r="BH301" s="517" t="s">
        <v>3633</v>
      </c>
      <c r="BK301" s="28">
        <v>162.69999999999999</v>
      </c>
      <c r="BL301" s="56">
        <v>3</v>
      </c>
      <c r="BN301" s="517" t="s">
        <v>2716</v>
      </c>
      <c r="BQ301" s="28">
        <v>207.89999999999998</v>
      </c>
      <c r="BR301" s="56">
        <v>3</v>
      </c>
      <c r="BT301" s="517" t="s">
        <v>1345</v>
      </c>
      <c r="BW301" s="28">
        <v>523.75000000000011</v>
      </c>
      <c r="BX301" s="56">
        <v>1</v>
      </c>
      <c r="BZ301" s="517" t="s">
        <v>2203</v>
      </c>
      <c r="CC301" s="28">
        <v>309.40000000000003</v>
      </c>
      <c r="CD301" s="56">
        <v>3</v>
      </c>
      <c r="CF301" s="517" t="s">
        <v>162</v>
      </c>
      <c r="CI301" s="28">
        <v>145.9</v>
      </c>
      <c r="CJ301" s="56">
        <v>3</v>
      </c>
      <c r="CL301" s="517" t="s">
        <v>3635</v>
      </c>
      <c r="CO301" s="28">
        <v>328.2</v>
      </c>
      <c r="CP301" s="56">
        <v>2</v>
      </c>
      <c r="CR301" s="517" t="s">
        <v>1655</v>
      </c>
      <c r="CU301" s="28">
        <v>62.6</v>
      </c>
      <c r="CV301" s="56">
        <v>0</v>
      </c>
      <c r="CX301" s="517" t="s">
        <v>3632</v>
      </c>
      <c r="DA301" s="28">
        <v>345.6</v>
      </c>
      <c r="DB301" s="56">
        <v>1</v>
      </c>
      <c r="DD301" s="517" t="s">
        <v>2711</v>
      </c>
      <c r="DG301" s="28">
        <v>340.09999999999997</v>
      </c>
      <c r="DH301" s="56">
        <v>2</v>
      </c>
      <c r="DJ301" s="517" t="s">
        <v>3632</v>
      </c>
      <c r="DM301" s="28">
        <v>726.80000000000007</v>
      </c>
      <c r="DN301" s="56">
        <v>3</v>
      </c>
      <c r="DP301" s="517" t="s">
        <v>162</v>
      </c>
      <c r="DS301" s="28">
        <v>76.599999999999994</v>
      </c>
      <c r="DT301" s="56">
        <v>3</v>
      </c>
      <c r="DV301" s="517" t="s">
        <v>3624</v>
      </c>
      <c r="DW301"/>
      <c r="DY301" s="28">
        <v>0</v>
      </c>
      <c r="DZ301" s="56">
        <v>0</v>
      </c>
      <c r="EB301" s="517" t="s">
        <v>3633</v>
      </c>
      <c r="EE301" s="28">
        <v>289.5</v>
      </c>
      <c r="EF301" s="56">
        <v>2</v>
      </c>
      <c r="EH301" s="517" t="s">
        <v>2848</v>
      </c>
      <c r="EK301" s="28">
        <v>513.05000000000007</v>
      </c>
      <c r="EL301" s="56">
        <v>2</v>
      </c>
      <c r="EN301" s="517" t="s">
        <v>3633</v>
      </c>
      <c r="EQ301" s="28">
        <v>326.89999999999998</v>
      </c>
      <c r="ER301" s="56">
        <v>1</v>
      </c>
      <c r="ET301" s="517" t="s">
        <v>2722</v>
      </c>
      <c r="EW301" s="28">
        <v>260.60000000000002</v>
      </c>
      <c r="EX301" s="56">
        <v>0</v>
      </c>
      <c r="EZ301" s="517" t="s">
        <v>1345</v>
      </c>
      <c r="FC301" s="28">
        <v>465</v>
      </c>
      <c r="FD301" s="56">
        <v>2</v>
      </c>
      <c r="FF301" s="517" t="s">
        <v>3632</v>
      </c>
      <c r="FG301" s="588"/>
      <c r="FH301" s="588"/>
      <c r="FI301" s="28">
        <v>267.69999999999993</v>
      </c>
      <c r="FJ301" s="56">
        <v>1</v>
      </c>
      <c r="FK301" s="588"/>
      <c r="FL301" s="517" t="s">
        <v>2832</v>
      </c>
      <c r="FM301" s="588"/>
      <c r="FN301" s="588"/>
      <c r="FO301" s="28">
        <v>519.5</v>
      </c>
      <c r="FP301" s="56">
        <v>3</v>
      </c>
      <c r="FQ301" s="588"/>
      <c r="FR301" s="517" t="s">
        <v>3635</v>
      </c>
      <c r="FS301" s="588"/>
      <c r="FT301" s="588"/>
      <c r="FU301" s="28">
        <v>60.600000000000009</v>
      </c>
      <c r="FV301" s="56">
        <v>0</v>
      </c>
      <c r="FW301" s="588"/>
      <c r="FX301" s="517" t="s">
        <v>686</v>
      </c>
      <c r="FY301" s="588"/>
      <c r="FZ301" s="588"/>
      <c r="GA301" s="28">
        <v>743</v>
      </c>
      <c r="GB301" s="56">
        <v>3</v>
      </c>
      <c r="GC301" s="588"/>
      <c r="GD301" s="517" t="s">
        <v>1345</v>
      </c>
      <c r="GE301" s="588"/>
      <c r="GF301" s="588"/>
      <c r="GG301" s="28">
        <v>108</v>
      </c>
      <c r="GH301" s="56">
        <v>1</v>
      </c>
      <c r="GI301" s="588"/>
      <c r="GJ301" s="517" t="s">
        <v>2210</v>
      </c>
      <c r="GK301" s="588"/>
      <c r="GL301" s="588"/>
      <c r="GM301" s="28">
        <v>553.5</v>
      </c>
      <c r="GN301" s="56">
        <v>1</v>
      </c>
      <c r="GO301" s="588"/>
      <c r="GP301" s="517" t="s">
        <v>23</v>
      </c>
      <c r="GQ301" s="588"/>
      <c r="GR301" s="588"/>
      <c r="GS301" s="28">
        <v>583</v>
      </c>
      <c r="GT301" s="56">
        <v>1</v>
      </c>
      <c r="GU301" s="588"/>
      <c r="GV301" s="517" t="s">
        <v>2210</v>
      </c>
      <c r="GW301" s="588"/>
      <c r="GX301" s="588"/>
      <c r="GY301" s="28">
        <v>596.30000000000007</v>
      </c>
      <c r="GZ301" s="56">
        <v>2</v>
      </c>
    </row>
    <row r="302" spans="1:226" ht="16.5">
      <c r="D302" s="244"/>
      <c r="E302" s="505"/>
      <c r="Y302" s="516" t="s">
        <v>276</v>
      </c>
      <c r="Z302" s="574" t="s">
        <v>4034</v>
      </c>
      <c r="AA302" s="241"/>
      <c r="AB302" s="241"/>
      <c r="AC302" s="241"/>
      <c r="AD302" s="523">
        <f>$AR$401</f>
        <v>31</v>
      </c>
      <c r="AE302" s="577">
        <f>$E$401</f>
        <v>8826.6999999999989</v>
      </c>
      <c r="AH302" s="479"/>
      <c r="AK302" s="479"/>
      <c r="AN302" s="479"/>
      <c r="AQ302" s="479"/>
      <c r="AV302" s="517"/>
      <c r="AY302" s="28"/>
      <c r="AZ302" s="56"/>
      <c r="BB302" s="517"/>
      <c r="BE302" s="28"/>
      <c r="BF302" s="56"/>
      <c r="BH302" s="517"/>
      <c r="BK302" s="28"/>
      <c r="BL302" s="56"/>
      <c r="BN302" s="517"/>
      <c r="BQ302" s="28"/>
      <c r="BR302" s="56"/>
      <c r="BT302" s="517"/>
      <c r="BW302" s="28"/>
      <c r="BX302" s="56"/>
      <c r="BZ302" s="517"/>
      <c r="CC302" s="28"/>
      <c r="CD302" s="56"/>
      <c r="CF302" s="517"/>
      <c r="CI302" s="28"/>
      <c r="CJ302" s="56"/>
      <c r="CL302" s="517"/>
      <c r="CO302" s="28"/>
      <c r="CP302" s="56"/>
      <c r="CR302" s="517"/>
      <c r="CU302" s="28"/>
      <c r="CV302" s="56"/>
      <c r="CX302" s="517"/>
      <c r="DA302" s="28"/>
      <c r="DB302" s="56"/>
      <c r="DD302" s="517"/>
      <c r="DG302" s="28"/>
      <c r="DH302" s="56"/>
      <c r="DJ302" s="517"/>
      <c r="DM302" s="28"/>
      <c r="DN302" s="56"/>
      <c r="DP302" s="517"/>
      <c r="DS302" s="28"/>
      <c r="DT302" s="56"/>
      <c r="DV302" s="517"/>
      <c r="DW302"/>
      <c r="DY302" s="28"/>
      <c r="DZ302" s="56"/>
      <c r="EB302" s="517"/>
      <c r="EE302" s="28"/>
      <c r="EF302" s="56"/>
      <c r="EH302" s="517"/>
      <c r="EK302" s="28"/>
      <c r="EL302" s="56"/>
      <c r="EN302" s="517"/>
      <c r="EQ302" s="28"/>
      <c r="ER302" s="56"/>
      <c r="ET302" s="517"/>
      <c r="EW302" s="28"/>
      <c r="EX302" s="56"/>
      <c r="EZ302" s="517"/>
      <c r="FC302" s="28"/>
      <c r="FD302" s="56"/>
      <c r="FF302" s="517"/>
      <c r="FG302" s="588"/>
      <c r="FH302" s="588"/>
      <c r="FI302" s="28"/>
      <c r="FJ302" s="56"/>
      <c r="FK302" s="588"/>
      <c r="FL302" s="517"/>
      <c r="FM302" s="588"/>
      <c r="FN302" s="588"/>
      <c r="FO302" s="28"/>
      <c r="FP302" s="56"/>
      <c r="FQ302" s="588"/>
      <c r="FR302" s="517"/>
      <c r="FS302" s="588"/>
      <c r="FT302" s="588"/>
      <c r="FU302" s="28"/>
      <c r="FV302" s="56"/>
      <c r="FW302" s="588"/>
      <c r="FX302" s="517"/>
      <c r="FY302" s="588"/>
      <c r="FZ302" s="588"/>
      <c r="GA302" s="28"/>
      <c r="GB302" s="56"/>
      <c r="GC302" s="588"/>
      <c r="GD302" s="517"/>
      <c r="GE302" s="588"/>
      <c r="GF302" s="588"/>
      <c r="GG302" s="28"/>
      <c r="GH302" s="56"/>
      <c r="GI302" s="588"/>
      <c r="GJ302" s="517"/>
      <c r="GK302" s="588"/>
      <c r="GL302" s="588"/>
      <c r="GM302" s="28"/>
      <c r="GN302" s="56"/>
      <c r="GO302" s="588"/>
      <c r="GP302" s="517"/>
      <c r="GQ302" s="588"/>
      <c r="GR302" s="588"/>
      <c r="GS302" s="28"/>
      <c r="GT302" s="56"/>
      <c r="GU302" s="588"/>
      <c r="GV302" s="517"/>
      <c r="GW302" s="588"/>
      <c r="GX302" s="588"/>
      <c r="GY302" s="28"/>
      <c r="GZ302" s="56"/>
    </row>
    <row r="303" spans="1:226" ht="16.5">
      <c r="D303" s="244"/>
      <c r="E303" s="505"/>
      <c r="Y303" s="516" t="s">
        <v>277</v>
      </c>
      <c r="Z303" s="574" t="s">
        <v>3010</v>
      </c>
      <c r="AA303" s="241"/>
      <c r="AB303" s="241"/>
      <c r="AC303" s="241"/>
      <c r="AD303" s="523">
        <f>$AR$430</f>
        <v>29</v>
      </c>
      <c r="AE303" s="577">
        <f>$E$430</f>
        <v>8805.5500000000011</v>
      </c>
      <c r="AH303" s="479" t="s">
        <v>2832</v>
      </c>
      <c r="AK303" s="479" t="s">
        <v>2848</v>
      </c>
      <c r="AN303" s="479" t="s">
        <v>1655</v>
      </c>
      <c r="AQ303" s="479" t="s">
        <v>1661</v>
      </c>
      <c r="AV303" s="517" t="s">
        <v>2203</v>
      </c>
      <c r="AY303" s="28">
        <v>546.20000000000005</v>
      </c>
      <c r="AZ303" s="56">
        <v>3</v>
      </c>
      <c r="BB303" s="517" t="s">
        <v>3631</v>
      </c>
      <c r="BE303" s="28">
        <v>237.5</v>
      </c>
      <c r="BF303" s="56">
        <v>3</v>
      </c>
      <c r="BH303" s="517" t="s">
        <v>3637</v>
      </c>
      <c r="BK303" s="28">
        <v>120.6</v>
      </c>
      <c r="BL303" s="56">
        <v>2</v>
      </c>
      <c r="BN303" s="517" t="s">
        <v>2730</v>
      </c>
      <c r="BQ303" s="28">
        <v>93.3</v>
      </c>
      <c r="BR303" s="56">
        <v>3</v>
      </c>
      <c r="BT303" s="517" t="s">
        <v>2716</v>
      </c>
      <c r="BW303" s="28">
        <v>554</v>
      </c>
      <c r="BX303" s="56">
        <v>2</v>
      </c>
      <c r="BZ303" s="517" t="s">
        <v>1655</v>
      </c>
      <c r="CC303" s="28">
        <v>200.1</v>
      </c>
      <c r="CD303" s="56">
        <v>1</v>
      </c>
      <c r="CF303" s="517" t="s">
        <v>23</v>
      </c>
      <c r="CI303" s="28">
        <v>133.30000000000001</v>
      </c>
      <c r="CJ303" s="56">
        <v>1</v>
      </c>
      <c r="CL303" s="517" t="s">
        <v>3637</v>
      </c>
      <c r="CO303" s="28">
        <v>426.6</v>
      </c>
      <c r="CP303" s="56">
        <v>2</v>
      </c>
      <c r="CR303" s="517" t="s">
        <v>3631</v>
      </c>
      <c r="CU303" s="28">
        <v>180.9</v>
      </c>
      <c r="CV303" s="56">
        <v>3</v>
      </c>
      <c r="CX303" s="517" t="s">
        <v>1661</v>
      </c>
      <c r="DA303" s="28">
        <v>236</v>
      </c>
      <c r="DB303" s="56">
        <v>0</v>
      </c>
      <c r="DD303" s="517" t="s">
        <v>1654</v>
      </c>
      <c r="DG303" s="28">
        <v>324.29999999999995</v>
      </c>
      <c r="DH303" s="56">
        <v>1</v>
      </c>
      <c r="DJ303" s="517" t="s">
        <v>686</v>
      </c>
      <c r="DM303" s="28">
        <v>658.5999999999998</v>
      </c>
      <c r="DN303" s="56">
        <v>3</v>
      </c>
      <c r="DP303" s="517" t="s">
        <v>3624</v>
      </c>
      <c r="DS303" s="28">
        <v>43.2</v>
      </c>
      <c r="DT303" s="56">
        <v>2</v>
      </c>
      <c r="DV303" s="517" t="s">
        <v>3637</v>
      </c>
      <c r="DW303"/>
      <c r="DY303" s="28">
        <v>22.5</v>
      </c>
      <c r="DZ303" s="56">
        <v>3</v>
      </c>
      <c r="EB303" s="517" t="s">
        <v>3632</v>
      </c>
      <c r="EE303" s="28">
        <v>492.15</v>
      </c>
      <c r="EF303" s="56">
        <v>0</v>
      </c>
      <c r="EH303" s="517" t="s">
        <v>3648</v>
      </c>
      <c r="EK303" s="28">
        <v>653.34999999999991</v>
      </c>
      <c r="EL303" s="56">
        <v>1</v>
      </c>
      <c r="EN303" s="517" t="s">
        <v>2716</v>
      </c>
      <c r="EQ303" s="28">
        <v>42</v>
      </c>
      <c r="ER303" s="56">
        <v>0</v>
      </c>
      <c r="ET303" s="517" t="s">
        <v>2832</v>
      </c>
      <c r="EW303" s="28">
        <v>461</v>
      </c>
      <c r="EX303" s="56">
        <v>3</v>
      </c>
      <c r="EZ303" s="517" t="s">
        <v>2716</v>
      </c>
      <c r="FC303" s="28">
        <v>231.9</v>
      </c>
      <c r="FD303" s="56">
        <v>0</v>
      </c>
      <c r="FF303" s="517" t="s">
        <v>2722</v>
      </c>
      <c r="FG303" s="588"/>
      <c r="FH303" s="588"/>
      <c r="FI303" s="28">
        <v>136.1</v>
      </c>
      <c r="FJ303" s="56">
        <v>0</v>
      </c>
      <c r="FK303" s="588"/>
      <c r="FL303" s="517" t="s">
        <v>17</v>
      </c>
      <c r="FM303" s="588"/>
      <c r="FN303" s="588"/>
      <c r="FO303" s="28">
        <v>404.4</v>
      </c>
      <c r="FP303" s="56">
        <v>0</v>
      </c>
      <c r="FQ303" s="588"/>
      <c r="FR303" s="517" t="s">
        <v>1345</v>
      </c>
      <c r="FS303" s="588"/>
      <c r="FT303" s="588"/>
      <c r="FU303" s="28">
        <v>456.59999999999997</v>
      </c>
      <c r="FV303" s="56">
        <v>1</v>
      </c>
      <c r="FW303" s="588"/>
      <c r="FX303" s="517" t="s">
        <v>153</v>
      </c>
      <c r="FY303" s="588"/>
      <c r="FZ303" s="588"/>
      <c r="GA303" s="28">
        <v>686</v>
      </c>
      <c r="GB303" s="56">
        <v>3</v>
      </c>
      <c r="GC303" s="588"/>
      <c r="GD303" s="517" t="s">
        <v>37</v>
      </c>
      <c r="GE303" s="588"/>
      <c r="GF303" s="588"/>
      <c r="GG303" s="28">
        <v>133.1</v>
      </c>
      <c r="GH303" s="56">
        <v>3</v>
      </c>
      <c r="GI303" s="588"/>
      <c r="GJ303" s="517" t="s">
        <v>3632</v>
      </c>
      <c r="GK303" s="588"/>
      <c r="GL303" s="588"/>
      <c r="GM303" s="28">
        <v>428.8</v>
      </c>
      <c r="GN303" s="56">
        <v>0</v>
      </c>
      <c r="GO303" s="588"/>
      <c r="GP303" s="517" t="s">
        <v>1655</v>
      </c>
      <c r="GQ303" s="588"/>
      <c r="GR303" s="588"/>
      <c r="GS303" s="28">
        <v>672.80000000000007</v>
      </c>
      <c r="GT303" s="56">
        <v>2</v>
      </c>
      <c r="GU303" s="588"/>
      <c r="GV303" s="517" t="s">
        <v>658</v>
      </c>
      <c r="GW303" s="588"/>
      <c r="GX303" s="588"/>
      <c r="GY303" s="28">
        <v>402.5</v>
      </c>
      <c r="GZ303" s="56">
        <v>0</v>
      </c>
    </row>
    <row r="304" spans="1:226" ht="15.75">
      <c r="D304" s="244"/>
      <c r="E304" s="505"/>
      <c r="AH304" s="479" t="s">
        <v>1345</v>
      </c>
      <c r="AK304" s="479" t="s">
        <v>37</v>
      </c>
      <c r="AN304" s="479" t="s">
        <v>2848</v>
      </c>
      <c r="AQ304" s="479" t="s">
        <v>2722</v>
      </c>
      <c r="AV304" s="517" t="s">
        <v>162</v>
      </c>
      <c r="AY304" s="28">
        <v>100.2</v>
      </c>
      <c r="AZ304" s="56">
        <v>0</v>
      </c>
      <c r="BB304" s="517" t="s">
        <v>686</v>
      </c>
      <c r="BE304" s="28">
        <v>118</v>
      </c>
      <c r="BF304" s="56">
        <v>0</v>
      </c>
      <c r="BH304" s="517" t="s">
        <v>37</v>
      </c>
      <c r="BK304" s="28">
        <v>118.3</v>
      </c>
      <c r="BL304" s="56">
        <v>1</v>
      </c>
      <c r="BN304" s="517" t="s">
        <v>23</v>
      </c>
      <c r="BQ304" s="28">
        <v>25.599999999999998</v>
      </c>
      <c r="BR304" s="56">
        <v>0</v>
      </c>
      <c r="BT304" s="517" t="s">
        <v>1654</v>
      </c>
      <c r="BW304" s="28">
        <v>455.05</v>
      </c>
      <c r="BX304" s="56">
        <v>1</v>
      </c>
      <c r="BZ304" s="517" t="s">
        <v>1342</v>
      </c>
      <c r="CC304" s="28">
        <v>203.79999999999998</v>
      </c>
      <c r="CD304" s="56">
        <v>2</v>
      </c>
      <c r="CF304" s="517" t="s">
        <v>2848</v>
      </c>
      <c r="CI304" s="28">
        <v>152.6</v>
      </c>
      <c r="CJ304" s="56">
        <v>2</v>
      </c>
      <c r="CL304" s="517" t="s">
        <v>1649</v>
      </c>
      <c r="CO304" s="28">
        <v>392.3</v>
      </c>
      <c r="CP304" s="56">
        <v>1</v>
      </c>
      <c r="CR304" s="517" t="s">
        <v>2711</v>
      </c>
      <c r="CU304" s="28">
        <v>118.2</v>
      </c>
      <c r="CV304" s="56">
        <v>0</v>
      </c>
      <c r="CX304" s="517" t="s">
        <v>1654</v>
      </c>
      <c r="DA304" s="28">
        <v>440.8</v>
      </c>
      <c r="DB304" s="56">
        <v>3</v>
      </c>
      <c r="DD304" s="517" t="s">
        <v>2848</v>
      </c>
      <c r="DG304" s="28">
        <v>389.6</v>
      </c>
      <c r="DH304" s="56">
        <v>2</v>
      </c>
      <c r="DJ304" s="517" t="s">
        <v>17</v>
      </c>
      <c r="DM304" s="28">
        <v>442</v>
      </c>
      <c r="DN304" s="56">
        <v>0</v>
      </c>
      <c r="DP304" s="517" t="s">
        <v>2848</v>
      </c>
      <c r="DS304" s="28">
        <v>39.6</v>
      </c>
      <c r="DT304" s="56">
        <v>1</v>
      </c>
      <c r="DV304" s="517" t="s">
        <v>2716</v>
      </c>
      <c r="DW304"/>
      <c r="DY304" s="28">
        <v>16.5</v>
      </c>
      <c r="DZ304" s="56">
        <v>0</v>
      </c>
      <c r="EB304" s="517" t="s">
        <v>1342</v>
      </c>
      <c r="EE304" s="28">
        <v>692.4</v>
      </c>
      <c r="EF304" s="56">
        <v>3</v>
      </c>
      <c r="EH304" s="517" t="s">
        <v>2195</v>
      </c>
      <c r="EK304" s="28">
        <v>691.09999999999991</v>
      </c>
      <c r="EL304" s="56">
        <v>2</v>
      </c>
      <c r="EN304" s="517" t="s">
        <v>686</v>
      </c>
      <c r="EQ304" s="28">
        <v>54</v>
      </c>
      <c r="ER304" s="56">
        <v>3</v>
      </c>
      <c r="ET304" s="517" t="s">
        <v>23</v>
      </c>
      <c r="EW304" s="28">
        <v>336.2</v>
      </c>
      <c r="EX304" s="56">
        <v>0</v>
      </c>
      <c r="EZ304" s="517" t="s">
        <v>2210</v>
      </c>
      <c r="FC304" s="28">
        <v>361.1</v>
      </c>
      <c r="FD304" s="56">
        <v>3</v>
      </c>
      <c r="FF304" s="517" t="s">
        <v>658</v>
      </c>
      <c r="FG304" s="588"/>
      <c r="FH304" s="588"/>
      <c r="FI304" s="28">
        <v>500.3</v>
      </c>
      <c r="FJ304" s="56">
        <v>3</v>
      </c>
      <c r="FK304" s="588"/>
      <c r="FL304" s="517" t="s">
        <v>1655</v>
      </c>
      <c r="FM304" s="588"/>
      <c r="FN304" s="588"/>
      <c r="FO304" s="28">
        <v>641.79999999999995</v>
      </c>
      <c r="FP304" s="56">
        <v>3</v>
      </c>
      <c r="FQ304" s="588"/>
      <c r="FR304" s="517" t="s">
        <v>2713</v>
      </c>
      <c r="FS304" s="588"/>
      <c r="FT304" s="588"/>
      <c r="FU304" s="28">
        <v>596.29999999999995</v>
      </c>
      <c r="FV304" s="56">
        <v>2</v>
      </c>
      <c r="FW304" s="588"/>
      <c r="FX304" s="517" t="s">
        <v>2203</v>
      </c>
      <c r="FY304" s="588"/>
      <c r="FZ304" s="588"/>
      <c r="GA304" s="28">
        <v>439.2</v>
      </c>
      <c r="GB304" s="56">
        <v>0</v>
      </c>
      <c r="GC304" s="588"/>
      <c r="GD304" s="517" t="s">
        <v>3632</v>
      </c>
      <c r="GE304" s="588"/>
      <c r="GF304" s="588"/>
      <c r="GG304" s="28">
        <v>58.2</v>
      </c>
      <c r="GH304" s="56">
        <v>0</v>
      </c>
      <c r="GI304" s="588"/>
      <c r="GJ304" s="517" t="s">
        <v>1655</v>
      </c>
      <c r="GK304" s="588"/>
      <c r="GL304" s="588"/>
      <c r="GM304" s="28">
        <v>647</v>
      </c>
      <c r="GN304" s="56">
        <v>3</v>
      </c>
      <c r="GO304" s="588"/>
      <c r="GP304" s="517" t="s">
        <v>2716</v>
      </c>
      <c r="GQ304" s="588"/>
      <c r="GR304" s="588"/>
      <c r="GS304" s="28">
        <v>558.5</v>
      </c>
      <c r="GT304" s="56">
        <v>1</v>
      </c>
      <c r="GU304" s="588"/>
      <c r="GV304" s="517" t="s">
        <v>3648</v>
      </c>
      <c r="GW304" s="588"/>
      <c r="GX304" s="588"/>
      <c r="GY304" s="28">
        <v>534.54999999999995</v>
      </c>
      <c r="GZ304" s="56">
        <v>3</v>
      </c>
    </row>
    <row r="305" spans="29:208" ht="15.75">
      <c r="AC305" s="539">
        <v>5</v>
      </c>
      <c r="AD305" s="539">
        <f>SUM(AD270:AD304)</f>
        <v>1474</v>
      </c>
      <c r="AE305" s="551">
        <f>SUM(AE270:AE304)</f>
        <v>306980.69999999995</v>
      </c>
      <c r="AH305" s="479"/>
      <c r="AK305" s="479"/>
      <c r="AN305" s="479"/>
      <c r="AQ305" s="479"/>
      <c r="AV305" s="517"/>
      <c r="AY305" s="28"/>
      <c r="AZ305" s="56"/>
      <c r="BB305" s="517"/>
      <c r="BE305" s="28"/>
      <c r="BF305" s="56"/>
      <c r="BH305" s="517"/>
      <c r="BK305" s="28"/>
      <c r="BL305" s="56"/>
      <c r="BN305" s="517"/>
      <c r="BQ305" s="28"/>
      <c r="BR305" s="56"/>
      <c r="BT305" s="517"/>
      <c r="BW305" s="28"/>
      <c r="BX305" s="56"/>
      <c r="BZ305" s="517"/>
      <c r="CC305" s="28"/>
      <c r="CD305" s="56"/>
      <c r="CF305" s="517"/>
      <c r="CI305" s="28"/>
      <c r="CJ305" s="56"/>
      <c r="CL305" s="517"/>
      <c r="CO305" s="28"/>
      <c r="CP305" s="56"/>
      <c r="CR305" s="517"/>
      <c r="CU305" s="28"/>
      <c r="CV305" s="56"/>
      <c r="CX305" s="517"/>
      <c r="DA305" s="28"/>
      <c r="DB305" s="56"/>
      <c r="DD305" s="517"/>
      <c r="DG305" s="28"/>
      <c r="DH305" s="56"/>
      <c r="DJ305" s="517"/>
      <c r="DM305" s="28"/>
      <c r="DN305" s="56"/>
      <c r="DP305" s="517"/>
      <c r="DS305" s="28"/>
      <c r="DT305" s="56"/>
      <c r="DV305" s="517"/>
      <c r="DW305"/>
      <c r="DY305" s="28"/>
      <c r="DZ305" s="56"/>
      <c r="EB305" s="517"/>
      <c r="EE305" s="28"/>
      <c r="EF305" s="56"/>
      <c r="EH305" s="517"/>
      <c r="EK305" s="28"/>
      <c r="EL305" s="56"/>
      <c r="EN305" s="517"/>
      <c r="EQ305" s="28"/>
      <c r="ER305" s="56"/>
      <c r="ET305" s="517"/>
      <c r="EW305" s="28"/>
      <c r="EX305" s="56"/>
      <c r="EZ305" s="517"/>
      <c r="FC305" s="28"/>
      <c r="FD305" s="56"/>
      <c r="FF305" s="517"/>
      <c r="FG305" s="588"/>
      <c r="FH305" s="588"/>
      <c r="FI305" s="28"/>
      <c r="FJ305" s="56"/>
      <c r="FK305" s="588"/>
      <c r="FL305" s="517"/>
      <c r="FM305" s="588"/>
      <c r="FN305" s="588"/>
      <c r="FO305" s="28"/>
      <c r="FP305" s="56"/>
      <c r="FQ305" s="588"/>
      <c r="FR305" s="517"/>
      <c r="FS305" s="588"/>
      <c r="FT305" s="588"/>
      <c r="FU305" s="28"/>
      <c r="FV305" s="56"/>
      <c r="FW305" s="588"/>
      <c r="FX305" s="517"/>
      <c r="FY305" s="588"/>
      <c r="FZ305" s="588"/>
      <c r="GA305" s="28"/>
      <c r="GB305" s="56"/>
      <c r="GC305" s="588"/>
      <c r="GD305" s="517"/>
      <c r="GE305" s="588"/>
      <c r="GF305" s="588"/>
      <c r="GG305" s="28"/>
      <c r="GH305" s="56"/>
      <c r="GI305" s="588"/>
      <c r="GJ305" s="517"/>
      <c r="GK305" s="588"/>
      <c r="GL305" s="588"/>
      <c r="GM305" s="28"/>
      <c r="GN305" s="56"/>
      <c r="GO305" s="588"/>
      <c r="GP305" s="517"/>
      <c r="GQ305" s="588"/>
      <c r="GR305" s="588"/>
      <c r="GS305" s="28"/>
      <c r="GT305" s="56"/>
      <c r="GU305" s="588"/>
      <c r="GV305" s="517"/>
      <c r="GW305" s="588"/>
      <c r="GX305" s="588"/>
      <c r="GY305" s="28"/>
      <c r="GZ305" s="56"/>
    </row>
    <row r="306" spans="29:208" ht="15.75">
      <c r="AH306" s="479" t="s">
        <v>2720</v>
      </c>
      <c r="AK306" s="479" t="s">
        <v>23</v>
      </c>
      <c r="AN306" s="479" t="s">
        <v>694</v>
      </c>
      <c r="AQ306" s="479" t="s">
        <v>1654</v>
      </c>
      <c r="AV306" s="517" t="s">
        <v>3637</v>
      </c>
      <c r="AY306" s="28">
        <v>518.79999999999995</v>
      </c>
      <c r="AZ306" s="56">
        <v>3</v>
      </c>
      <c r="BB306" s="517" t="s">
        <v>2848</v>
      </c>
      <c r="BE306" s="28">
        <v>153.9</v>
      </c>
      <c r="BF306" s="56">
        <v>1</v>
      </c>
      <c r="BH306" s="517" t="s">
        <v>3635</v>
      </c>
      <c r="BK306" s="28">
        <v>0</v>
      </c>
      <c r="BL306" s="56">
        <v>0</v>
      </c>
      <c r="BN306" s="517" t="s">
        <v>1661</v>
      </c>
      <c r="BQ306" s="28">
        <v>97.600000000000009</v>
      </c>
      <c r="BR306" s="56">
        <v>3</v>
      </c>
      <c r="BT306" s="517" t="s">
        <v>2210</v>
      </c>
      <c r="BW306" s="28">
        <v>694.9</v>
      </c>
      <c r="BX306" s="56">
        <v>3</v>
      </c>
      <c r="BZ306" s="517" t="s">
        <v>3637</v>
      </c>
      <c r="CC306" s="28">
        <v>235.7</v>
      </c>
      <c r="CD306" s="56">
        <v>1</v>
      </c>
      <c r="CF306" s="517" t="s">
        <v>658</v>
      </c>
      <c r="CI306" s="28">
        <v>51.9</v>
      </c>
      <c r="CJ306" s="56">
        <v>0</v>
      </c>
      <c r="CL306" s="517" t="s">
        <v>2848</v>
      </c>
      <c r="CO306" s="28">
        <v>283.29999999999995</v>
      </c>
      <c r="CP306" s="56">
        <v>3</v>
      </c>
      <c r="CR306" s="517" t="s">
        <v>141</v>
      </c>
      <c r="CU306" s="28">
        <v>2.2000000000000002</v>
      </c>
      <c r="CV306" s="56">
        <v>0</v>
      </c>
      <c r="CX306" s="517" t="s">
        <v>3637</v>
      </c>
      <c r="DA306" s="28">
        <v>386.8</v>
      </c>
      <c r="DB306" s="56">
        <v>3</v>
      </c>
      <c r="DD306" s="517" t="s">
        <v>2720</v>
      </c>
      <c r="DG306" s="28">
        <v>510.5</v>
      </c>
      <c r="DH306" s="56">
        <v>1</v>
      </c>
      <c r="DJ306" s="517" t="s">
        <v>1342</v>
      </c>
      <c r="DM306" s="28">
        <v>543.80000000000007</v>
      </c>
      <c r="DN306" s="56">
        <v>3</v>
      </c>
      <c r="DP306" s="517" t="s">
        <v>2711</v>
      </c>
      <c r="DS306" s="28">
        <v>0</v>
      </c>
      <c r="DT306" s="56">
        <v>1</v>
      </c>
      <c r="DV306" s="517" t="s">
        <v>141</v>
      </c>
      <c r="DW306"/>
      <c r="DY306" s="28">
        <v>28</v>
      </c>
      <c r="DZ306" s="56">
        <v>3</v>
      </c>
      <c r="EB306" s="517" t="s">
        <v>658</v>
      </c>
      <c r="EE306" s="28">
        <v>479</v>
      </c>
      <c r="EF306" s="56">
        <v>3</v>
      </c>
      <c r="EH306" s="517" t="s">
        <v>1342</v>
      </c>
      <c r="EK306" s="28">
        <v>415.1</v>
      </c>
      <c r="EL306" s="56">
        <v>1</v>
      </c>
      <c r="EN306" s="517" t="s">
        <v>2720</v>
      </c>
      <c r="EQ306" s="28">
        <v>156.5</v>
      </c>
      <c r="ER306" s="56">
        <v>0</v>
      </c>
      <c r="ET306" s="517" t="s">
        <v>686</v>
      </c>
      <c r="EW306" s="28">
        <v>409</v>
      </c>
      <c r="EX306" s="56">
        <v>3</v>
      </c>
      <c r="EZ306" s="517" t="s">
        <v>3635</v>
      </c>
      <c r="FC306" s="28">
        <v>237.79999999999998</v>
      </c>
      <c r="FD306" s="56">
        <v>3</v>
      </c>
      <c r="FF306" s="517" t="s">
        <v>2832</v>
      </c>
      <c r="FG306" s="588"/>
      <c r="FH306" s="588"/>
      <c r="FI306" s="28">
        <v>93.4</v>
      </c>
      <c r="FJ306" s="56">
        <v>0</v>
      </c>
      <c r="FK306" s="588"/>
      <c r="FL306" s="517" t="s">
        <v>153</v>
      </c>
      <c r="FM306" s="588"/>
      <c r="FN306" s="588"/>
      <c r="FO306" s="28">
        <v>682.6</v>
      </c>
      <c r="FP306" s="56">
        <v>3</v>
      </c>
      <c r="FQ306" s="588"/>
      <c r="FR306" s="517" t="s">
        <v>3637</v>
      </c>
      <c r="FS306" s="588"/>
      <c r="FT306" s="588"/>
      <c r="FU306" s="28">
        <v>554.5</v>
      </c>
      <c r="FV306" s="56">
        <v>2</v>
      </c>
      <c r="FW306" s="588"/>
      <c r="FX306" s="517" t="s">
        <v>2716</v>
      </c>
      <c r="FY306" s="588"/>
      <c r="FZ306" s="588"/>
      <c r="GA306" s="28">
        <v>504.6</v>
      </c>
      <c r="GB306" s="56">
        <v>2</v>
      </c>
      <c r="GC306" s="588"/>
      <c r="GD306" s="517" t="s">
        <v>3648</v>
      </c>
      <c r="GE306" s="588"/>
      <c r="GF306" s="588"/>
      <c r="GG306" s="28">
        <v>141.30000000000001</v>
      </c>
      <c r="GH306" s="56">
        <v>3</v>
      </c>
      <c r="GI306" s="588"/>
      <c r="GJ306" s="517" t="s">
        <v>17</v>
      </c>
      <c r="GK306" s="588"/>
      <c r="GL306" s="588"/>
      <c r="GM306" s="28">
        <v>542.29999999999995</v>
      </c>
      <c r="GN306" s="56">
        <v>3</v>
      </c>
      <c r="GO306" s="588"/>
      <c r="GP306" s="517" t="s">
        <v>1649</v>
      </c>
      <c r="GQ306" s="588"/>
      <c r="GR306" s="588"/>
      <c r="GS306" s="28">
        <v>404.8</v>
      </c>
      <c r="GT306" s="56">
        <v>3</v>
      </c>
      <c r="GU306" s="588"/>
      <c r="GV306" s="517" t="s">
        <v>2713</v>
      </c>
      <c r="GW306" s="588"/>
      <c r="GX306" s="588"/>
      <c r="GY306" s="28">
        <v>662.7</v>
      </c>
      <c r="GZ306" s="56">
        <v>3</v>
      </c>
    </row>
    <row r="307" spans="29:208" ht="15.75">
      <c r="AH307" s="479" t="s">
        <v>2195</v>
      </c>
      <c r="AK307" s="479" t="s">
        <v>3635</v>
      </c>
      <c r="AN307" s="479" t="s">
        <v>686</v>
      </c>
      <c r="AQ307" s="479" t="s">
        <v>17</v>
      </c>
      <c r="AV307" s="517" t="s">
        <v>2729</v>
      </c>
      <c r="AY307" s="28">
        <v>359.9</v>
      </c>
      <c r="AZ307" s="56">
        <v>0</v>
      </c>
      <c r="BB307" s="517" t="s">
        <v>2720</v>
      </c>
      <c r="BE307" s="28">
        <v>169.9</v>
      </c>
      <c r="BF307" s="56">
        <v>2</v>
      </c>
      <c r="BH307" s="517" t="s">
        <v>2730</v>
      </c>
      <c r="BK307" s="28">
        <v>28.3</v>
      </c>
      <c r="BL307" s="56">
        <v>3</v>
      </c>
      <c r="BN307" s="517" t="s">
        <v>153</v>
      </c>
      <c r="BQ307" s="28">
        <v>29.700000000000003</v>
      </c>
      <c r="BR307" s="56">
        <v>0</v>
      </c>
      <c r="BT307" s="517" t="s">
        <v>141</v>
      </c>
      <c r="BW307" s="28">
        <v>460.29999999999995</v>
      </c>
      <c r="BX307" s="56">
        <v>0</v>
      </c>
      <c r="BZ307" s="517" t="s">
        <v>2722</v>
      </c>
      <c r="CC307" s="28">
        <v>246.8</v>
      </c>
      <c r="CD307" s="56">
        <v>2</v>
      </c>
      <c r="CF307" s="517" t="s">
        <v>1654</v>
      </c>
      <c r="CI307" s="28">
        <v>138.39999999999998</v>
      </c>
      <c r="CJ307" s="56">
        <v>3</v>
      </c>
      <c r="CL307" s="517" t="s">
        <v>3632</v>
      </c>
      <c r="CO307" s="28">
        <v>173.5</v>
      </c>
      <c r="CP307" s="56">
        <v>0</v>
      </c>
      <c r="CR307" s="517" t="s">
        <v>2729</v>
      </c>
      <c r="CU307" s="28">
        <v>81.5</v>
      </c>
      <c r="CV307" s="56">
        <v>3</v>
      </c>
      <c r="CX307" s="517" t="s">
        <v>153</v>
      </c>
      <c r="DA307" s="28">
        <v>202</v>
      </c>
      <c r="DB307" s="56">
        <v>0</v>
      </c>
      <c r="DD307" s="517" t="s">
        <v>694</v>
      </c>
      <c r="DG307" s="28">
        <v>515.1</v>
      </c>
      <c r="DH307" s="56">
        <v>2</v>
      </c>
      <c r="DJ307" s="517" t="s">
        <v>153</v>
      </c>
      <c r="DM307" s="28">
        <v>312.40000000000003</v>
      </c>
      <c r="DN307" s="56">
        <v>0</v>
      </c>
      <c r="DP307" s="517" t="s">
        <v>37</v>
      </c>
      <c r="DS307" s="28">
        <v>0</v>
      </c>
      <c r="DT307" s="56">
        <v>1</v>
      </c>
      <c r="DV307" s="517" t="s">
        <v>2722</v>
      </c>
      <c r="DW307"/>
      <c r="DY307" s="28">
        <v>0</v>
      </c>
      <c r="DZ307" s="56">
        <v>0</v>
      </c>
      <c r="EB307" s="517" t="s">
        <v>2848</v>
      </c>
      <c r="EE307" s="28">
        <v>245.8</v>
      </c>
      <c r="EF307" s="56">
        <v>0</v>
      </c>
      <c r="EH307" s="517" t="s">
        <v>2716</v>
      </c>
      <c r="EK307" s="28">
        <v>458.49999999999994</v>
      </c>
      <c r="EL307" s="56">
        <v>2</v>
      </c>
      <c r="EN307" s="517" t="s">
        <v>2711</v>
      </c>
      <c r="EQ307" s="28">
        <v>351</v>
      </c>
      <c r="ER307" s="56">
        <v>3</v>
      </c>
      <c r="ET307" s="517" t="s">
        <v>2195</v>
      </c>
      <c r="EW307" s="28">
        <v>147.19999999999999</v>
      </c>
      <c r="EX307" s="56">
        <v>0</v>
      </c>
      <c r="EZ307" s="517" t="s">
        <v>141</v>
      </c>
      <c r="FC307" s="28">
        <v>4.5</v>
      </c>
      <c r="FD307" s="56">
        <v>0</v>
      </c>
      <c r="FF307" s="517" t="s">
        <v>2716</v>
      </c>
      <c r="FG307" s="588"/>
      <c r="FH307" s="588"/>
      <c r="FI307" s="28">
        <v>342.7</v>
      </c>
      <c r="FJ307" s="56">
        <v>3</v>
      </c>
      <c r="FK307" s="588"/>
      <c r="FL307" s="517" t="s">
        <v>37</v>
      </c>
      <c r="FM307" s="588"/>
      <c r="FN307" s="588"/>
      <c r="FO307" s="28">
        <v>448</v>
      </c>
      <c r="FP307" s="56">
        <v>0</v>
      </c>
      <c r="FQ307" s="588"/>
      <c r="FR307" s="517" t="s">
        <v>3633</v>
      </c>
      <c r="FS307" s="588"/>
      <c r="FT307" s="588"/>
      <c r="FU307" s="28">
        <v>489.2</v>
      </c>
      <c r="FV307" s="56">
        <v>1</v>
      </c>
      <c r="FW307" s="588"/>
      <c r="FX307" s="517" t="s">
        <v>2729</v>
      </c>
      <c r="FY307" s="588"/>
      <c r="FZ307" s="588"/>
      <c r="GA307" s="28">
        <v>461.00000000000006</v>
      </c>
      <c r="GB307" s="56">
        <v>1</v>
      </c>
      <c r="GC307" s="588"/>
      <c r="GD307" s="517" t="s">
        <v>2713</v>
      </c>
      <c r="GE307" s="588"/>
      <c r="GF307" s="588"/>
      <c r="GG307" s="28">
        <v>101.1</v>
      </c>
      <c r="GH307" s="56">
        <v>0</v>
      </c>
      <c r="GI307" s="588"/>
      <c r="GJ307" s="517" t="s">
        <v>1649</v>
      </c>
      <c r="GK307" s="588"/>
      <c r="GL307" s="588"/>
      <c r="GM307" s="28">
        <v>400.3</v>
      </c>
      <c r="GN307" s="56">
        <v>0</v>
      </c>
      <c r="GO307" s="588"/>
      <c r="GP307" s="517" t="s">
        <v>153</v>
      </c>
      <c r="GQ307" s="588"/>
      <c r="GR307" s="588"/>
      <c r="GS307" s="28">
        <v>274</v>
      </c>
      <c r="GT307" s="56">
        <v>0</v>
      </c>
      <c r="GU307" s="588"/>
      <c r="GV307" s="517" t="s">
        <v>694</v>
      </c>
      <c r="GW307" s="588"/>
      <c r="GX307" s="588"/>
      <c r="GY307" s="28">
        <v>214.5</v>
      </c>
      <c r="GZ307" s="56">
        <v>0</v>
      </c>
    </row>
    <row r="308" spans="29:208" ht="15.75">
      <c r="AH308" s="479"/>
      <c r="AK308" s="479"/>
      <c r="AN308" s="479"/>
      <c r="AQ308" s="479"/>
      <c r="AV308" s="517"/>
      <c r="AY308" s="28"/>
      <c r="AZ308" s="56"/>
      <c r="BB308" s="517"/>
      <c r="BE308" s="28"/>
      <c r="BF308" s="56"/>
      <c r="BH308" s="517"/>
      <c r="BK308" s="28"/>
      <c r="BL308" s="56"/>
      <c r="BN308" s="517"/>
      <c r="BQ308" s="28"/>
      <c r="BR308" s="56"/>
      <c r="BT308" s="517"/>
      <c r="BW308" s="28"/>
      <c r="BX308" s="56"/>
      <c r="BZ308" s="517"/>
      <c r="CC308" s="28"/>
      <c r="CD308" s="56"/>
      <c r="CF308" s="517"/>
      <c r="CI308" s="28"/>
      <c r="CJ308" s="56"/>
      <c r="CL308" s="517"/>
      <c r="CO308" s="28"/>
      <c r="CP308" s="56"/>
      <c r="CR308" s="517"/>
      <c r="CU308" s="28"/>
      <c r="CV308" s="56"/>
      <c r="CX308" s="517"/>
      <c r="DA308" s="28"/>
      <c r="DB308" s="56"/>
      <c r="DD308" s="517"/>
      <c r="DG308" s="28"/>
      <c r="DH308" s="56"/>
      <c r="DJ308" s="517"/>
      <c r="DM308" s="28"/>
      <c r="DN308" s="56"/>
      <c r="DP308" s="517"/>
      <c r="DS308" s="28"/>
      <c r="DT308" s="56"/>
      <c r="DV308" s="517"/>
      <c r="DW308"/>
      <c r="DY308" s="28"/>
      <c r="DZ308" s="56"/>
      <c r="EB308" s="517"/>
      <c r="EE308" s="28"/>
      <c r="EF308" s="56"/>
      <c r="EH308" s="517"/>
      <c r="EK308" s="28"/>
      <c r="EL308" s="56"/>
      <c r="EN308" s="517"/>
      <c r="EQ308" s="28"/>
      <c r="ER308" s="56"/>
      <c r="ET308" s="517"/>
      <c r="EW308" s="28"/>
      <c r="EX308" s="56"/>
      <c r="EZ308" s="517"/>
      <c r="FC308" s="28"/>
      <c r="FD308" s="56"/>
      <c r="FF308" s="517"/>
      <c r="FG308" s="588"/>
      <c r="FH308" s="588"/>
      <c r="FI308" s="28"/>
      <c r="FJ308" s="56"/>
      <c r="FK308" s="588"/>
      <c r="FL308" s="517"/>
      <c r="FM308" s="588"/>
      <c r="FN308" s="588"/>
      <c r="FO308" s="28"/>
      <c r="FP308" s="56"/>
      <c r="FQ308" s="588"/>
      <c r="FR308" s="517"/>
      <c r="FS308" s="588"/>
      <c r="FT308" s="588"/>
      <c r="FU308" s="28"/>
      <c r="FV308" s="56"/>
      <c r="FW308" s="588"/>
      <c r="FX308" s="517"/>
      <c r="FY308" s="588"/>
      <c r="FZ308" s="588"/>
      <c r="GA308" s="28"/>
      <c r="GB308" s="56"/>
      <c r="GC308" s="588"/>
      <c r="GD308" s="517"/>
      <c r="GE308" s="588"/>
      <c r="GF308" s="588"/>
      <c r="GG308" s="28"/>
      <c r="GH308" s="56"/>
      <c r="GI308" s="588"/>
      <c r="GJ308" s="517"/>
      <c r="GK308" s="588"/>
      <c r="GL308" s="588"/>
      <c r="GM308" s="28"/>
      <c r="GN308" s="56"/>
      <c r="GO308" s="588"/>
      <c r="GP308" s="517"/>
      <c r="GQ308" s="588"/>
      <c r="GR308" s="588"/>
      <c r="GS308" s="28"/>
      <c r="GT308" s="56"/>
      <c r="GU308" s="588"/>
      <c r="GV308" s="517"/>
      <c r="GW308" s="588"/>
      <c r="GX308" s="588"/>
      <c r="GY308" s="28"/>
      <c r="GZ308" s="56"/>
    </row>
    <row r="309" spans="29:208" ht="15.75">
      <c r="AH309" s="479" t="s">
        <v>37</v>
      </c>
      <c r="AK309" s="479" t="s">
        <v>3637</v>
      </c>
      <c r="AN309" s="479" t="s">
        <v>17</v>
      </c>
      <c r="AQ309" s="479" t="s">
        <v>2195</v>
      </c>
      <c r="AV309" s="517" t="s">
        <v>694</v>
      </c>
      <c r="AY309" s="28">
        <v>36.1</v>
      </c>
      <c r="AZ309" s="56">
        <v>0</v>
      </c>
      <c r="BB309" s="517" t="s">
        <v>162</v>
      </c>
      <c r="BE309" s="28">
        <v>4.4000000000000004</v>
      </c>
      <c r="BF309" s="56">
        <v>0</v>
      </c>
      <c r="BH309" s="517" t="s">
        <v>17</v>
      </c>
      <c r="BK309" s="28">
        <v>135.5</v>
      </c>
      <c r="BL309" s="56">
        <v>0</v>
      </c>
      <c r="BN309" s="517" t="s">
        <v>1654</v>
      </c>
      <c r="BQ309" s="28">
        <v>70.7</v>
      </c>
      <c r="BR309" s="56">
        <v>3</v>
      </c>
      <c r="BT309" s="517" t="s">
        <v>3635</v>
      </c>
      <c r="BW309" s="28">
        <v>477.15000000000003</v>
      </c>
      <c r="BX309" s="56">
        <v>0</v>
      </c>
      <c r="BZ309" s="517" t="s">
        <v>1654</v>
      </c>
      <c r="CC309" s="28">
        <v>210.4</v>
      </c>
      <c r="CD309" s="56">
        <v>2</v>
      </c>
      <c r="CF309" s="517" t="s">
        <v>694</v>
      </c>
      <c r="CI309" s="28">
        <v>75.5</v>
      </c>
      <c r="CJ309" s="56">
        <v>3</v>
      </c>
      <c r="CL309" s="517" t="s">
        <v>162</v>
      </c>
      <c r="CO309" s="28">
        <v>199.1</v>
      </c>
      <c r="CP309" s="56">
        <v>1</v>
      </c>
      <c r="CR309" s="517" t="s">
        <v>2716</v>
      </c>
      <c r="CU309" s="28">
        <v>75.5</v>
      </c>
      <c r="CV309" s="56">
        <v>0</v>
      </c>
      <c r="CX309" s="517" t="s">
        <v>2848</v>
      </c>
      <c r="DA309" s="28">
        <v>566.29999999999995</v>
      </c>
      <c r="DB309" s="56">
        <v>3</v>
      </c>
      <c r="DD309" s="517" t="s">
        <v>3631</v>
      </c>
      <c r="DG309" s="28">
        <v>155.1</v>
      </c>
      <c r="DH309" s="56">
        <v>0</v>
      </c>
      <c r="DJ309" s="517" t="s">
        <v>37</v>
      </c>
      <c r="DM309" s="28">
        <v>297.49999999999994</v>
      </c>
      <c r="DN309" s="56">
        <v>0</v>
      </c>
      <c r="DP309" s="517" t="s">
        <v>2720</v>
      </c>
      <c r="DS309" s="28">
        <v>80.7</v>
      </c>
      <c r="DT309" s="56">
        <v>3</v>
      </c>
      <c r="DV309" s="517" t="s">
        <v>1345</v>
      </c>
      <c r="DW309"/>
      <c r="DY309" s="28">
        <v>22.5</v>
      </c>
      <c r="DZ309" s="56">
        <v>0</v>
      </c>
      <c r="EB309" s="517" t="s">
        <v>2720</v>
      </c>
      <c r="EE309" s="28">
        <v>497.25</v>
      </c>
      <c r="EF309" s="56">
        <v>3</v>
      </c>
      <c r="EH309" s="517" t="s">
        <v>1345</v>
      </c>
      <c r="EK309" s="28">
        <v>145.80000000000001</v>
      </c>
      <c r="EL309" s="56">
        <v>0</v>
      </c>
      <c r="EN309" s="517" t="s">
        <v>1661</v>
      </c>
      <c r="EQ309" s="28">
        <v>130</v>
      </c>
      <c r="ER309" s="56">
        <v>3</v>
      </c>
      <c r="ET309" s="517" t="s">
        <v>141</v>
      </c>
      <c r="EW309" s="28">
        <v>162</v>
      </c>
      <c r="EX309" s="56">
        <v>0</v>
      </c>
      <c r="EZ309" s="517" t="s">
        <v>1649</v>
      </c>
      <c r="FC309" s="28">
        <v>305.5</v>
      </c>
      <c r="FD309" s="56">
        <v>3</v>
      </c>
      <c r="FF309" s="517" t="s">
        <v>3648</v>
      </c>
      <c r="FG309" s="588"/>
      <c r="FH309" s="588"/>
      <c r="FI309" s="28">
        <v>275.5</v>
      </c>
      <c r="FJ309" s="56">
        <v>3</v>
      </c>
      <c r="FK309" s="588"/>
      <c r="FL309" s="517" t="s">
        <v>162</v>
      </c>
      <c r="FM309" s="588"/>
      <c r="FN309" s="588"/>
      <c r="FO309" s="28">
        <v>449</v>
      </c>
      <c r="FP309" s="56">
        <v>1</v>
      </c>
      <c r="FQ309" s="588"/>
      <c r="FR309" s="517" t="s">
        <v>2711</v>
      </c>
      <c r="FS309" s="588"/>
      <c r="FT309" s="588"/>
      <c r="FU309" s="28">
        <v>436</v>
      </c>
      <c r="FV309" s="56">
        <v>0</v>
      </c>
      <c r="FW309" s="588"/>
      <c r="FX309" s="517" t="s">
        <v>2195</v>
      </c>
      <c r="FY309" s="588"/>
      <c r="FZ309" s="588"/>
      <c r="GA309" s="28">
        <v>367.50000000000006</v>
      </c>
      <c r="GB309" s="56">
        <v>0</v>
      </c>
      <c r="GC309" s="588"/>
      <c r="GD309" s="517" t="s">
        <v>1655</v>
      </c>
      <c r="GE309" s="588"/>
      <c r="GF309" s="588"/>
      <c r="GG309" s="28">
        <v>125.5</v>
      </c>
      <c r="GH309" s="56">
        <v>1</v>
      </c>
      <c r="GI309" s="588"/>
      <c r="GJ309" s="517" t="s">
        <v>3624</v>
      </c>
      <c r="GK309" s="588"/>
      <c r="GL309" s="588"/>
      <c r="GM309" s="28">
        <v>509.79999999999995</v>
      </c>
      <c r="GN309" s="56">
        <v>2</v>
      </c>
      <c r="GO309" s="588"/>
      <c r="GP309" s="517" t="s">
        <v>2210</v>
      </c>
      <c r="GQ309" s="588"/>
      <c r="GR309" s="588"/>
      <c r="GS309" s="28">
        <v>551.4</v>
      </c>
      <c r="GT309" s="56">
        <v>3</v>
      </c>
      <c r="GU309" s="588"/>
      <c r="GV309" s="517" t="s">
        <v>1345</v>
      </c>
      <c r="GW309" s="588"/>
      <c r="GX309" s="588"/>
      <c r="GY309" s="28">
        <v>548.70000000000005</v>
      </c>
      <c r="GZ309" s="56">
        <v>3</v>
      </c>
    </row>
    <row r="310" spans="29:208" ht="15.75">
      <c r="AH310" s="479" t="s">
        <v>1661</v>
      </c>
      <c r="AK310" s="479" t="s">
        <v>2832</v>
      </c>
      <c r="AN310" s="479" t="s">
        <v>2195</v>
      </c>
      <c r="AQ310" s="479" t="s">
        <v>153</v>
      </c>
      <c r="AV310" s="517" t="s">
        <v>2210</v>
      </c>
      <c r="AY310" s="28">
        <v>168.5</v>
      </c>
      <c r="AZ310" s="56">
        <v>3</v>
      </c>
      <c r="BB310" s="517" t="s">
        <v>2722</v>
      </c>
      <c r="BE310" s="28">
        <v>296.8</v>
      </c>
      <c r="BF310" s="56">
        <v>3</v>
      </c>
      <c r="BH310" s="517" t="s">
        <v>1661</v>
      </c>
      <c r="BK310" s="28">
        <v>180.7</v>
      </c>
      <c r="BL310" s="56">
        <v>3</v>
      </c>
      <c r="BN310" s="517" t="s">
        <v>3632</v>
      </c>
      <c r="BQ310" s="28">
        <v>40.1</v>
      </c>
      <c r="BR310" s="56">
        <v>0</v>
      </c>
      <c r="BT310" s="517" t="s">
        <v>1661</v>
      </c>
      <c r="BW310" s="28">
        <v>1117.2</v>
      </c>
      <c r="BX310" s="56">
        <v>3</v>
      </c>
      <c r="BZ310" s="517" t="s">
        <v>2195</v>
      </c>
      <c r="CC310" s="28">
        <v>181</v>
      </c>
      <c r="CD310" s="56">
        <v>1</v>
      </c>
      <c r="CF310" s="517" t="s">
        <v>37</v>
      </c>
      <c r="CI310" s="28">
        <v>19.599999999999998</v>
      </c>
      <c r="CJ310" s="56">
        <v>0</v>
      </c>
      <c r="CL310" s="517" t="s">
        <v>23</v>
      </c>
      <c r="CO310" s="28">
        <v>204.3</v>
      </c>
      <c r="CP310" s="56">
        <v>2</v>
      </c>
      <c r="CR310" s="517" t="s">
        <v>2848</v>
      </c>
      <c r="CU310" s="28">
        <v>164.4</v>
      </c>
      <c r="CV310" s="56">
        <v>3</v>
      </c>
      <c r="CX310" s="517" t="s">
        <v>2195</v>
      </c>
      <c r="DA310" s="28">
        <v>280.5</v>
      </c>
      <c r="DB310" s="56">
        <v>0</v>
      </c>
      <c r="DD310" s="517" t="s">
        <v>1655</v>
      </c>
      <c r="DG310" s="28">
        <v>465.3</v>
      </c>
      <c r="DH310" s="56">
        <v>3</v>
      </c>
      <c r="DJ310" s="517" t="s">
        <v>2729</v>
      </c>
      <c r="DM310" s="28">
        <v>680.6</v>
      </c>
      <c r="DN310" s="56">
        <v>3</v>
      </c>
      <c r="DP310" s="517" t="s">
        <v>2832</v>
      </c>
      <c r="DS310" s="28">
        <v>0</v>
      </c>
      <c r="DT310" s="56">
        <v>0</v>
      </c>
      <c r="DV310" s="517" t="s">
        <v>2195</v>
      </c>
      <c r="DW310"/>
      <c r="DY310" s="28">
        <v>35</v>
      </c>
      <c r="DZ310" s="56">
        <v>3</v>
      </c>
      <c r="EB310" s="517" t="s">
        <v>141</v>
      </c>
      <c r="EE310" s="28">
        <v>351.3</v>
      </c>
      <c r="EF310" s="56">
        <v>0</v>
      </c>
      <c r="EH310" s="517" t="s">
        <v>2730</v>
      </c>
      <c r="EK310" s="28">
        <v>380.59999999999997</v>
      </c>
      <c r="EL310" s="56">
        <v>3</v>
      </c>
      <c r="EN310" s="517" t="s">
        <v>2713</v>
      </c>
      <c r="EQ310" s="28">
        <v>44.5</v>
      </c>
      <c r="ER310" s="56">
        <v>0</v>
      </c>
      <c r="ET310" s="517" t="s">
        <v>153</v>
      </c>
      <c r="EW310" s="28">
        <v>464.9</v>
      </c>
      <c r="EX310" s="56">
        <v>3</v>
      </c>
      <c r="EZ310" s="517" t="s">
        <v>37</v>
      </c>
      <c r="FC310" s="28">
        <v>228.7</v>
      </c>
      <c r="FD310" s="56">
        <v>0</v>
      </c>
      <c r="FF310" s="517" t="s">
        <v>1661</v>
      </c>
      <c r="FG310" s="588"/>
      <c r="FH310" s="588"/>
      <c r="FI310" s="28">
        <v>192.5</v>
      </c>
      <c r="FJ310" s="56">
        <v>0</v>
      </c>
      <c r="FK310" s="588"/>
      <c r="FL310" s="517" t="s">
        <v>3637</v>
      </c>
      <c r="FM310" s="588"/>
      <c r="FN310" s="588"/>
      <c r="FO310" s="28">
        <v>552</v>
      </c>
      <c r="FP310" s="56">
        <v>2</v>
      </c>
      <c r="FQ310" s="588"/>
      <c r="FR310" s="517" t="s">
        <v>23</v>
      </c>
      <c r="FS310" s="588"/>
      <c r="FT310" s="588"/>
      <c r="FU310" s="28">
        <v>661.80000000000007</v>
      </c>
      <c r="FV310" s="56">
        <v>3</v>
      </c>
      <c r="FW310" s="588"/>
      <c r="FX310" s="517" t="s">
        <v>141</v>
      </c>
      <c r="FY310" s="588"/>
      <c r="FZ310" s="588"/>
      <c r="GA310" s="28">
        <v>540</v>
      </c>
      <c r="GB310" s="56">
        <v>3</v>
      </c>
      <c r="GC310" s="588"/>
      <c r="GD310" s="517" t="s">
        <v>23</v>
      </c>
      <c r="GE310" s="588"/>
      <c r="GF310" s="588"/>
      <c r="GG310" s="28">
        <v>131</v>
      </c>
      <c r="GH310" s="56">
        <v>2</v>
      </c>
      <c r="GI310" s="588"/>
      <c r="GJ310" s="517" t="s">
        <v>3631</v>
      </c>
      <c r="GK310" s="588"/>
      <c r="GL310" s="588"/>
      <c r="GM310" s="28">
        <v>451.4</v>
      </c>
      <c r="GN310" s="56">
        <v>1</v>
      </c>
      <c r="GO310" s="588"/>
      <c r="GP310" s="517" t="s">
        <v>162</v>
      </c>
      <c r="GQ310" s="588"/>
      <c r="GR310" s="588"/>
      <c r="GS310" s="28">
        <v>401.3</v>
      </c>
      <c r="GT310" s="56">
        <v>0</v>
      </c>
      <c r="GU310" s="588"/>
      <c r="GV310" s="517" t="s">
        <v>686</v>
      </c>
      <c r="GW310" s="588"/>
      <c r="GX310" s="588"/>
      <c r="GY310" s="28">
        <v>412.90000000000003</v>
      </c>
      <c r="GZ310" s="56">
        <v>0</v>
      </c>
    </row>
    <row r="311" spans="29:208" ht="15.75">
      <c r="AH311" s="479"/>
      <c r="AK311" s="479"/>
      <c r="AN311" s="479"/>
      <c r="AQ311" s="479"/>
      <c r="AV311" s="517"/>
      <c r="AY311" s="28"/>
      <c r="AZ311" s="56"/>
      <c r="BB311" s="517"/>
      <c r="BE311" s="28"/>
      <c r="BF311" s="56"/>
      <c r="BH311" s="517"/>
      <c r="BK311" s="28"/>
      <c r="BL311" s="56"/>
      <c r="BN311" s="517"/>
      <c r="BQ311" s="28"/>
      <c r="BR311" s="56"/>
      <c r="BT311" s="517"/>
      <c r="BW311" s="28"/>
      <c r="BX311" s="56"/>
      <c r="BZ311" s="517"/>
      <c r="CC311" s="28"/>
      <c r="CD311" s="56"/>
      <c r="CF311" s="517"/>
      <c r="CI311" s="28"/>
      <c r="CJ311" s="56"/>
      <c r="CL311" s="517"/>
      <c r="CO311" s="28"/>
      <c r="CP311" s="56"/>
      <c r="CR311" s="517"/>
      <c r="CU311" s="28"/>
      <c r="CV311" s="56"/>
      <c r="CX311" s="517"/>
      <c r="DA311" s="28"/>
      <c r="DB311" s="56"/>
      <c r="DD311" s="517"/>
      <c r="DG311" s="28"/>
      <c r="DH311" s="56"/>
      <c r="DJ311" s="517"/>
      <c r="DM311" s="28"/>
      <c r="DN311" s="56"/>
      <c r="DP311" s="517"/>
      <c r="DS311" s="28"/>
      <c r="DT311" s="56"/>
      <c r="DV311" s="517"/>
      <c r="DW311"/>
      <c r="DY311" s="28"/>
      <c r="DZ311" s="56"/>
      <c r="EB311" s="517"/>
      <c r="EE311" s="28"/>
      <c r="EF311" s="56"/>
      <c r="EH311" s="517"/>
      <c r="EK311" s="28"/>
      <c r="EL311" s="56"/>
      <c r="EN311" s="517"/>
      <c r="EQ311" s="28"/>
      <c r="ER311" s="56"/>
      <c r="ET311" s="517"/>
      <c r="EW311" s="28"/>
      <c r="EX311" s="56"/>
      <c r="EZ311" s="517"/>
      <c r="FC311" s="28"/>
      <c r="FD311" s="56"/>
      <c r="FF311" s="517"/>
      <c r="FG311" s="588"/>
      <c r="FH311" s="588"/>
      <c r="FI311" s="28"/>
      <c r="FJ311" s="56"/>
      <c r="FK311" s="588"/>
      <c r="FL311" s="517"/>
      <c r="FM311" s="588"/>
      <c r="FN311" s="588"/>
      <c r="FO311" s="28"/>
      <c r="FP311" s="56"/>
      <c r="FQ311" s="588"/>
      <c r="FR311" s="517"/>
      <c r="FS311" s="588"/>
      <c r="FT311" s="588"/>
      <c r="FU311" s="28"/>
      <c r="FV311" s="56"/>
      <c r="FW311" s="588"/>
      <c r="FX311" s="517"/>
      <c r="FY311" s="588"/>
      <c r="FZ311" s="588"/>
      <c r="GA311" s="28"/>
      <c r="GB311" s="56"/>
      <c r="GC311" s="588"/>
      <c r="GD311" s="517"/>
      <c r="GE311" s="588"/>
      <c r="GF311" s="588"/>
      <c r="GG311" s="28"/>
      <c r="GH311" s="56"/>
      <c r="GI311" s="588"/>
      <c r="GJ311" s="517"/>
      <c r="GK311" s="588"/>
      <c r="GL311" s="588"/>
      <c r="GM311" s="28"/>
      <c r="GN311" s="56"/>
      <c r="GO311" s="588"/>
      <c r="GP311" s="517"/>
      <c r="GQ311" s="588"/>
      <c r="GR311" s="588"/>
      <c r="GS311" s="28"/>
      <c r="GT311" s="56"/>
      <c r="GU311" s="588"/>
      <c r="GV311" s="517"/>
      <c r="GW311" s="588"/>
      <c r="GX311" s="588"/>
      <c r="GY311" s="28"/>
      <c r="GZ311" s="56"/>
    </row>
    <row r="312" spans="29:208" ht="15.75">
      <c r="AH312" s="479" t="s">
        <v>2729</v>
      </c>
      <c r="AK312" s="479" t="s">
        <v>3648</v>
      </c>
      <c r="AN312" s="479" t="s">
        <v>3635</v>
      </c>
      <c r="AQ312" s="479" t="s">
        <v>3648</v>
      </c>
      <c r="AV312" s="517" t="s">
        <v>2713</v>
      </c>
      <c r="AY312" s="28">
        <v>340.9</v>
      </c>
      <c r="AZ312" s="56">
        <v>3</v>
      </c>
      <c r="BB312" s="517" t="s">
        <v>2716</v>
      </c>
      <c r="BE312" s="28">
        <v>311.7</v>
      </c>
      <c r="BF312" s="56">
        <v>3</v>
      </c>
      <c r="BH312" s="517" t="s">
        <v>2720</v>
      </c>
      <c r="BK312" s="28">
        <v>185.4</v>
      </c>
      <c r="BL312" s="56">
        <v>3</v>
      </c>
      <c r="BN312" s="517" t="s">
        <v>141</v>
      </c>
      <c r="BQ312" s="28">
        <v>129.6</v>
      </c>
      <c r="BR312" s="56">
        <v>3</v>
      </c>
      <c r="BT312" s="517" t="s">
        <v>1342</v>
      </c>
      <c r="BW312" s="28">
        <v>610.5</v>
      </c>
      <c r="BX312" s="56">
        <v>3</v>
      </c>
      <c r="BZ312" s="517" t="s">
        <v>2729</v>
      </c>
      <c r="CC312" s="28">
        <v>139.19999999999999</v>
      </c>
      <c r="CD312" s="56">
        <v>2</v>
      </c>
      <c r="CF312" s="517" t="s">
        <v>153</v>
      </c>
      <c r="CI312" s="28">
        <v>0</v>
      </c>
      <c r="CJ312" s="56">
        <v>0</v>
      </c>
      <c r="CL312" s="517" t="s">
        <v>686</v>
      </c>
      <c r="CO312" s="28">
        <v>378.5</v>
      </c>
      <c r="CP312" s="56">
        <v>3</v>
      </c>
      <c r="CR312" s="517" t="s">
        <v>3635</v>
      </c>
      <c r="CU312" s="28">
        <v>102.5</v>
      </c>
      <c r="CV312" s="56">
        <v>2</v>
      </c>
      <c r="CX312" s="517" t="s">
        <v>2210</v>
      </c>
      <c r="DA312" s="28">
        <v>508.59999999999997</v>
      </c>
      <c r="DB312" s="56">
        <v>3</v>
      </c>
      <c r="DD312" s="517" t="s">
        <v>17</v>
      </c>
      <c r="DG312" s="28">
        <v>290.59999999999997</v>
      </c>
      <c r="DH312" s="56">
        <v>0</v>
      </c>
      <c r="DJ312" s="517" t="s">
        <v>2210</v>
      </c>
      <c r="DM312" s="28">
        <v>600.79999999999995</v>
      </c>
      <c r="DN312" s="56">
        <v>0</v>
      </c>
      <c r="DP312" s="517" t="s">
        <v>3632</v>
      </c>
      <c r="DS312" s="28">
        <v>26.299999999999997</v>
      </c>
      <c r="DT312" s="56">
        <v>2</v>
      </c>
      <c r="DV312" s="517" t="s">
        <v>1655</v>
      </c>
      <c r="DW312"/>
      <c r="DY312" s="28">
        <v>6.5</v>
      </c>
      <c r="DZ312" s="56">
        <v>3</v>
      </c>
      <c r="EB312" s="517" t="s">
        <v>37</v>
      </c>
      <c r="EE312" s="28">
        <v>387.3</v>
      </c>
      <c r="EF312" s="56">
        <v>0</v>
      </c>
      <c r="EH312" s="517" t="s">
        <v>1655</v>
      </c>
      <c r="EK312" s="28">
        <v>567.49999999999989</v>
      </c>
      <c r="EL312" s="56">
        <v>1</v>
      </c>
      <c r="EN312" s="517" t="s">
        <v>3635</v>
      </c>
      <c r="EQ312" s="28">
        <v>22.5</v>
      </c>
      <c r="ER312" s="56">
        <v>0</v>
      </c>
      <c r="ET312" s="517" t="s">
        <v>3633</v>
      </c>
      <c r="EW312" s="28">
        <v>169.2</v>
      </c>
      <c r="EX312" s="56">
        <v>0</v>
      </c>
      <c r="EZ312" s="517" t="s">
        <v>658</v>
      </c>
      <c r="FC312" s="28">
        <v>136.99999999999997</v>
      </c>
      <c r="FD312" s="56">
        <v>0</v>
      </c>
      <c r="FF312" s="517" t="s">
        <v>1345</v>
      </c>
      <c r="FG312" s="588"/>
      <c r="FH312" s="588"/>
      <c r="FI312" s="28">
        <v>406.40000000000003</v>
      </c>
      <c r="FJ312" s="56">
        <v>3</v>
      </c>
      <c r="FK312" s="588"/>
      <c r="FL312" s="517" t="s">
        <v>658</v>
      </c>
      <c r="FM312" s="588"/>
      <c r="FN312" s="588"/>
      <c r="FO312" s="28">
        <v>589.5</v>
      </c>
      <c r="FP312" s="56">
        <v>3</v>
      </c>
      <c r="FQ312" s="588"/>
      <c r="FR312" s="517" t="s">
        <v>1342</v>
      </c>
      <c r="FS312" s="588"/>
      <c r="FT312" s="588"/>
      <c r="FU312" s="28">
        <v>365.59999999999997</v>
      </c>
      <c r="FV312" s="56">
        <v>1</v>
      </c>
      <c r="FW312" s="588"/>
      <c r="FX312" s="517" t="s">
        <v>1649</v>
      </c>
      <c r="FY312" s="588"/>
      <c r="FZ312" s="588"/>
      <c r="GA312" s="28">
        <v>280.60000000000002</v>
      </c>
      <c r="GB312" s="56">
        <v>0</v>
      </c>
      <c r="GC312" s="588"/>
      <c r="GD312" s="517" t="s">
        <v>2720</v>
      </c>
      <c r="GE312" s="588"/>
      <c r="GF312" s="588"/>
      <c r="GG312" s="28">
        <v>78.100000000000009</v>
      </c>
      <c r="GH312" s="56">
        <v>0</v>
      </c>
      <c r="GI312" s="588"/>
      <c r="GJ312" s="517" t="s">
        <v>2713</v>
      </c>
      <c r="GK312" s="588"/>
      <c r="GL312" s="588"/>
      <c r="GM312" s="28">
        <v>465.59999999999997</v>
      </c>
      <c r="GN312" s="56">
        <v>2</v>
      </c>
      <c r="GO312" s="588"/>
      <c r="GP312" s="517" t="s">
        <v>141</v>
      </c>
      <c r="GQ312" s="588"/>
      <c r="GR312" s="588"/>
      <c r="GS312" s="28">
        <v>549.5</v>
      </c>
      <c r="GT312" s="56">
        <v>2</v>
      </c>
      <c r="GU312" s="588"/>
      <c r="GV312" s="517" t="s">
        <v>23</v>
      </c>
      <c r="GW312" s="588"/>
      <c r="GX312" s="588"/>
      <c r="GY312" s="28">
        <v>349.20000000000005</v>
      </c>
      <c r="GZ312" s="56">
        <v>0</v>
      </c>
    </row>
    <row r="313" spans="29:208" ht="15.75">
      <c r="AH313" s="479" t="s">
        <v>162</v>
      </c>
      <c r="AK313" s="479" t="s">
        <v>2210</v>
      </c>
      <c r="AN313" s="479" t="s">
        <v>3632</v>
      </c>
      <c r="AQ313" s="479" t="s">
        <v>3631</v>
      </c>
      <c r="AV313" s="517" t="s">
        <v>37</v>
      </c>
      <c r="AY313" s="28">
        <v>189</v>
      </c>
      <c r="AZ313" s="56">
        <v>0</v>
      </c>
      <c r="BB313" s="517" t="s">
        <v>3632</v>
      </c>
      <c r="BE313" s="28">
        <v>178.7</v>
      </c>
      <c r="BF313" s="56">
        <v>0</v>
      </c>
      <c r="BH313" s="517" t="s">
        <v>162</v>
      </c>
      <c r="BK313" s="28">
        <v>112.8</v>
      </c>
      <c r="BL313" s="56">
        <v>0</v>
      </c>
      <c r="BN313" s="517" t="s">
        <v>694</v>
      </c>
      <c r="BQ313" s="28">
        <v>57.05</v>
      </c>
      <c r="BR313" s="56">
        <v>0</v>
      </c>
      <c r="BT313" s="517" t="s">
        <v>37</v>
      </c>
      <c r="BW313" s="28">
        <v>484.20000000000005</v>
      </c>
      <c r="BX313" s="56">
        <v>0</v>
      </c>
      <c r="BZ313" s="517" t="s">
        <v>2210</v>
      </c>
      <c r="CC313" s="28">
        <v>124.19999999999999</v>
      </c>
      <c r="CD313" s="56">
        <v>1</v>
      </c>
      <c r="CF313" s="517" t="s">
        <v>3633</v>
      </c>
      <c r="CI313" s="28">
        <v>91.4</v>
      </c>
      <c r="CJ313" s="56">
        <v>3</v>
      </c>
      <c r="CL313" s="517" t="s">
        <v>2203</v>
      </c>
      <c r="CO313" s="28">
        <v>195.3</v>
      </c>
      <c r="CP313" s="56">
        <v>0</v>
      </c>
      <c r="CR313" s="517" t="s">
        <v>2713</v>
      </c>
      <c r="CU313" s="28">
        <v>83.7</v>
      </c>
      <c r="CV313" s="56">
        <v>1</v>
      </c>
      <c r="CX313" s="517" t="s">
        <v>2203</v>
      </c>
      <c r="DA313" s="28">
        <v>236</v>
      </c>
      <c r="DB313" s="56">
        <v>0</v>
      </c>
      <c r="DD313" s="517" t="s">
        <v>1342</v>
      </c>
      <c r="DG313" s="28">
        <v>376.20000000000005</v>
      </c>
      <c r="DH313" s="56">
        <v>3</v>
      </c>
      <c r="DJ313" s="517" t="s">
        <v>2720</v>
      </c>
      <c r="DM313" s="28">
        <v>765.1</v>
      </c>
      <c r="DN313" s="56">
        <v>3</v>
      </c>
      <c r="DP313" s="517" t="s">
        <v>3637</v>
      </c>
      <c r="DS313" s="28">
        <v>24</v>
      </c>
      <c r="DT313" s="56">
        <v>1</v>
      </c>
      <c r="DV313" s="517" t="s">
        <v>2711</v>
      </c>
      <c r="DW313"/>
      <c r="DY313" s="28">
        <v>0</v>
      </c>
      <c r="DZ313" s="56">
        <v>0</v>
      </c>
      <c r="EB313" s="517" t="s">
        <v>1655</v>
      </c>
      <c r="EE313" s="28">
        <v>551.75</v>
      </c>
      <c r="EF313" s="56">
        <v>3</v>
      </c>
      <c r="EH313" s="517" t="s">
        <v>658</v>
      </c>
      <c r="EK313" s="28">
        <v>646.39999999999986</v>
      </c>
      <c r="EL313" s="56">
        <v>2</v>
      </c>
      <c r="EN313" s="517" t="s">
        <v>2832</v>
      </c>
      <c r="EQ313" s="28">
        <v>253.9</v>
      </c>
      <c r="ER313" s="56">
        <v>3</v>
      </c>
      <c r="ET313" s="517" t="s">
        <v>162</v>
      </c>
      <c r="EW313" s="28">
        <v>276.5</v>
      </c>
      <c r="EX313" s="56">
        <v>3</v>
      </c>
      <c r="EZ313" s="517" t="s">
        <v>3633</v>
      </c>
      <c r="FC313" s="28">
        <v>187.9</v>
      </c>
      <c r="FD313" s="56">
        <v>3</v>
      </c>
      <c r="FF313" s="517" t="s">
        <v>162</v>
      </c>
      <c r="FG313" s="588"/>
      <c r="FH313" s="588"/>
      <c r="FI313" s="28">
        <v>193.9</v>
      </c>
      <c r="FJ313" s="56">
        <v>0</v>
      </c>
      <c r="FK313" s="588"/>
      <c r="FL313" s="517" t="s">
        <v>2713</v>
      </c>
      <c r="FM313" s="588"/>
      <c r="FN313" s="588"/>
      <c r="FO313" s="28">
        <v>378</v>
      </c>
      <c r="FP313" s="56">
        <v>0</v>
      </c>
      <c r="FQ313" s="588"/>
      <c r="FR313" s="517" t="s">
        <v>2848</v>
      </c>
      <c r="FS313" s="588"/>
      <c r="FT313" s="588"/>
      <c r="FU313" s="28">
        <v>402.3</v>
      </c>
      <c r="FV313" s="56">
        <v>2</v>
      </c>
      <c r="FW313" s="588"/>
      <c r="FX313" s="517" t="s">
        <v>2720</v>
      </c>
      <c r="FY313" s="588"/>
      <c r="FZ313" s="588"/>
      <c r="GA313" s="28">
        <v>466.5</v>
      </c>
      <c r="GB313" s="56">
        <v>3</v>
      </c>
      <c r="GC313" s="588"/>
      <c r="GD313" s="517" t="s">
        <v>17</v>
      </c>
      <c r="GE313" s="588"/>
      <c r="GF313" s="588"/>
      <c r="GG313" s="28">
        <v>123.6</v>
      </c>
      <c r="GH313" s="56">
        <v>3</v>
      </c>
      <c r="GI313" s="588"/>
      <c r="GJ313" s="517" t="s">
        <v>1342</v>
      </c>
      <c r="GK313" s="588"/>
      <c r="GL313" s="588"/>
      <c r="GM313" s="28">
        <v>432.3</v>
      </c>
      <c r="GN313" s="56">
        <v>1</v>
      </c>
      <c r="GO313" s="588"/>
      <c r="GP313" s="517" t="s">
        <v>3624</v>
      </c>
      <c r="GQ313" s="588"/>
      <c r="GR313" s="588"/>
      <c r="GS313" s="28">
        <v>512.4</v>
      </c>
      <c r="GT313" s="56">
        <v>1</v>
      </c>
      <c r="GU313" s="588"/>
      <c r="GV313" s="517" t="s">
        <v>2720</v>
      </c>
      <c r="GW313" s="588"/>
      <c r="GX313" s="588"/>
      <c r="GY313" s="28">
        <v>589.5</v>
      </c>
      <c r="GZ313" s="56">
        <v>3</v>
      </c>
    </row>
    <row r="314" spans="29:208" ht="15.75">
      <c r="AH314" s="479"/>
      <c r="AK314" s="479"/>
      <c r="AN314" s="479"/>
      <c r="AQ314" s="479"/>
      <c r="AV314" s="517"/>
      <c r="AY314" s="28"/>
      <c r="AZ314" s="56"/>
      <c r="BB314" s="517"/>
      <c r="BE314" s="28"/>
      <c r="BF314" s="56"/>
      <c r="BH314" s="517"/>
      <c r="BK314" s="28"/>
      <c r="BL314" s="56"/>
      <c r="BN314" s="517"/>
      <c r="BQ314" s="28"/>
      <c r="BR314" s="56"/>
      <c r="BT314" s="517"/>
      <c r="BW314" s="28"/>
      <c r="BX314" s="56"/>
      <c r="BZ314" s="517"/>
      <c r="CC314" s="28"/>
      <c r="CD314" s="56"/>
      <c r="CF314" s="517"/>
      <c r="CI314" s="28"/>
      <c r="CJ314" s="56"/>
      <c r="CL314" s="517"/>
      <c r="CO314" s="28"/>
      <c r="CP314" s="56"/>
      <c r="CR314" s="517"/>
      <c r="CU314" s="28"/>
      <c r="CV314" s="56"/>
      <c r="CX314" s="517"/>
      <c r="DA314" s="28"/>
      <c r="DB314" s="56"/>
      <c r="DD314" s="517"/>
      <c r="DG314" s="28"/>
      <c r="DH314" s="56"/>
      <c r="DJ314" s="517"/>
      <c r="DM314" s="28"/>
      <c r="DN314" s="56"/>
      <c r="DP314" s="517"/>
      <c r="DS314" s="28"/>
      <c r="DT314" s="56"/>
      <c r="DV314" s="517"/>
      <c r="DW314"/>
      <c r="DY314" s="28"/>
      <c r="DZ314" s="56"/>
      <c r="EB314" s="517"/>
      <c r="EE314" s="28"/>
      <c r="EF314" s="56"/>
      <c r="EH314" s="517"/>
      <c r="EK314" s="28"/>
      <c r="EL314" s="56"/>
      <c r="EN314" s="517"/>
      <c r="EQ314" s="28"/>
      <c r="ER314" s="56"/>
      <c r="ET314" s="517"/>
      <c r="EW314" s="28"/>
      <c r="EX314" s="56"/>
      <c r="EZ314" s="517"/>
      <c r="FC314" s="28"/>
      <c r="FD314" s="56"/>
      <c r="FF314" s="517"/>
      <c r="FG314" s="588"/>
      <c r="FH314" s="588"/>
      <c r="FI314" s="28"/>
      <c r="FJ314" s="56"/>
      <c r="FK314" s="588"/>
      <c r="FL314" s="517"/>
      <c r="FM314" s="588"/>
      <c r="FN314" s="588"/>
      <c r="FO314" s="28"/>
      <c r="FP314" s="56"/>
      <c r="FQ314" s="588"/>
      <c r="FR314" s="517"/>
      <c r="FS314" s="588"/>
      <c r="FT314" s="588"/>
      <c r="FU314" s="28"/>
      <c r="FV314" s="56"/>
      <c r="FW314" s="588"/>
      <c r="FX314" s="517"/>
      <c r="FY314" s="588"/>
      <c r="FZ314" s="588"/>
      <c r="GA314" s="28"/>
      <c r="GB314" s="56"/>
      <c r="GC314" s="588"/>
      <c r="GD314" s="517"/>
      <c r="GE314" s="588"/>
      <c r="GF314" s="588"/>
      <c r="GG314" s="28"/>
      <c r="GH314" s="56"/>
      <c r="GI314" s="588"/>
      <c r="GJ314" s="517"/>
      <c r="GK314" s="588"/>
      <c r="GL314" s="588"/>
      <c r="GM314" s="28"/>
      <c r="GN314" s="56"/>
      <c r="GO314" s="588"/>
      <c r="GP314" s="517"/>
      <c r="GQ314" s="588"/>
      <c r="GR314" s="588"/>
      <c r="GS314" s="28"/>
      <c r="GT314" s="56"/>
      <c r="GU314" s="588"/>
      <c r="GV314" s="517"/>
      <c r="GW314" s="588"/>
      <c r="GX314" s="588"/>
      <c r="GY314" s="28"/>
      <c r="GZ314" s="56"/>
    </row>
    <row r="315" spans="29:208" ht="15.75">
      <c r="AH315" s="479" t="s">
        <v>153</v>
      </c>
      <c r="AK315" s="479" t="s">
        <v>2195</v>
      </c>
      <c r="AN315" s="479" t="s">
        <v>3631</v>
      </c>
      <c r="AQ315" s="479" t="s">
        <v>2713</v>
      </c>
      <c r="AV315" s="517" t="s">
        <v>1649</v>
      </c>
      <c r="AY315" s="28">
        <v>606.85</v>
      </c>
      <c r="AZ315" s="56">
        <v>3</v>
      </c>
      <c r="BB315" s="517" t="s">
        <v>2711</v>
      </c>
      <c r="BE315" s="28">
        <v>126.5</v>
      </c>
      <c r="BF315" s="56">
        <v>0</v>
      </c>
      <c r="BH315" s="517" t="s">
        <v>3632</v>
      </c>
      <c r="BK315" s="28">
        <v>169.3</v>
      </c>
      <c r="BL315" s="56">
        <v>3</v>
      </c>
      <c r="BN315" s="517" t="s">
        <v>3633</v>
      </c>
      <c r="BQ315" s="28">
        <v>17.600000000000001</v>
      </c>
      <c r="BR315" s="56">
        <v>0</v>
      </c>
      <c r="BT315" s="517" t="s">
        <v>1649</v>
      </c>
      <c r="BW315" s="28">
        <v>932.7</v>
      </c>
      <c r="BX315" s="56">
        <v>1</v>
      </c>
      <c r="BZ315" s="517" t="s">
        <v>3624</v>
      </c>
      <c r="CC315" s="28">
        <v>178.9</v>
      </c>
      <c r="CD315" s="56">
        <v>2</v>
      </c>
      <c r="CF315" s="517" t="s">
        <v>3632</v>
      </c>
      <c r="CI315" s="28">
        <v>62</v>
      </c>
      <c r="CJ315" s="56">
        <v>3</v>
      </c>
      <c r="CL315" s="517" t="s">
        <v>1661</v>
      </c>
      <c r="CO315" s="28">
        <v>130</v>
      </c>
      <c r="CP315" s="56">
        <v>0</v>
      </c>
      <c r="CR315" s="517" t="s">
        <v>23</v>
      </c>
      <c r="CU315" s="28">
        <v>96.9</v>
      </c>
      <c r="CV315" s="56">
        <v>3</v>
      </c>
      <c r="CX315" s="517" t="s">
        <v>3648</v>
      </c>
      <c r="DA315" s="28">
        <v>313</v>
      </c>
      <c r="DB315" s="56">
        <v>0</v>
      </c>
      <c r="DD315" s="517" t="s">
        <v>658</v>
      </c>
      <c r="DG315" s="28">
        <v>455.29999999999995</v>
      </c>
      <c r="DH315" s="56">
        <v>3</v>
      </c>
      <c r="DJ315" s="517" t="s">
        <v>162</v>
      </c>
      <c r="DM315" s="28">
        <v>351.99999999999994</v>
      </c>
      <c r="DN315" s="56">
        <v>0</v>
      </c>
      <c r="DP315" s="517" t="s">
        <v>23</v>
      </c>
      <c r="DS315" s="28">
        <v>6.5</v>
      </c>
      <c r="DT315" s="56">
        <v>0</v>
      </c>
      <c r="DV315" s="517" t="s">
        <v>2713</v>
      </c>
      <c r="DW315"/>
      <c r="DY315" s="28">
        <v>0</v>
      </c>
      <c r="DZ315" s="56">
        <v>0</v>
      </c>
      <c r="EB315" s="517" t="s">
        <v>1654</v>
      </c>
      <c r="EE315" s="28">
        <v>275.95000000000005</v>
      </c>
      <c r="EF315" s="56">
        <v>0</v>
      </c>
      <c r="EH315" s="517" t="s">
        <v>3637</v>
      </c>
      <c r="EK315" s="28">
        <v>361.29999999999995</v>
      </c>
      <c r="EL315" s="56">
        <v>0</v>
      </c>
      <c r="EN315" s="517" t="s">
        <v>2722</v>
      </c>
      <c r="EQ315" s="28">
        <v>165.5</v>
      </c>
      <c r="ER315" s="56">
        <v>0</v>
      </c>
      <c r="ET315" s="517" t="s">
        <v>2713</v>
      </c>
      <c r="EW315" s="28">
        <v>154.5</v>
      </c>
      <c r="EX315" s="56">
        <v>1</v>
      </c>
      <c r="EZ315" s="517" t="s">
        <v>23</v>
      </c>
      <c r="FC315" s="28">
        <v>155</v>
      </c>
      <c r="FD315" s="56">
        <v>0</v>
      </c>
      <c r="FF315" s="517" t="s">
        <v>37</v>
      </c>
      <c r="FG315" s="588"/>
      <c r="FH315" s="588"/>
      <c r="FI315" s="28">
        <v>389.40000000000003</v>
      </c>
      <c r="FJ315" s="56">
        <v>3</v>
      </c>
      <c r="FK315" s="588"/>
      <c r="FL315" s="517" t="s">
        <v>2720</v>
      </c>
      <c r="FM315" s="588"/>
      <c r="FN315" s="588"/>
      <c r="FO315" s="28">
        <v>459.5</v>
      </c>
      <c r="FP315" s="56">
        <v>2</v>
      </c>
      <c r="FQ315" s="588"/>
      <c r="FR315" s="517" t="s">
        <v>2729</v>
      </c>
      <c r="FS315" s="588"/>
      <c r="FT315" s="588"/>
      <c r="FU315" s="28">
        <v>85.600000000000009</v>
      </c>
      <c r="FV315" s="56">
        <v>0</v>
      </c>
      <c r="FW315" s="588"/>
      <c r="FX315" s="517" t="s">
        <v>23</v>
      </c>
      <c r="FY315" s="588"/>
      <c r="FZ315" s="588"/>
      <c r="GA315" s="28">
        <v>462.9</v>
      </c>
      <c r="GB315" s="56">
        <v>0</v>
      </c>
      <c r="GC315" s="588"/>
      <c r="GD315" s="517" t="s">
        <v>2729</v>
      </c>
      <c r="GE315" s="588"/>
      <c r="GF315" s="588"/>
      <c r="GG315" s="28">
        <v>132.80000000000001</v>
      </c>
      <c r="GH315" s="56">
        <v>0</v>
      </c>
      <c r="GI315" s="588"/>
      <c r="GJ315" s="517" t="s">
        <v>3635</v>
      </c>
      <c r="GK315" s="588"/>
      <c r="GL315" s="588"/>
      <c r="GM315" s="28">
        <v>585.30000000000007</v>
      </c>
      <c r="GN315" s="56">
        <v>3</v>
      </c>
      <c r="GO315" s="588"/>
      <c r="GP315" s="517" t="s">
        <v>37</v>
      </c>
      <c r="GQ315" s="588"/>
      <c r="GR315" s="588"/>
      <c r="GS315" s="28">
        <v>526</v>
      </c>
      <c r="GT315" s="56">
        <v>3</v>
      </c>
      <c r="GU315" s="588"/>
      <c r="GV315" s="517" t="s">
        <v>3624</v>
      </c>
      <c r="GW315" s="588"/>
      <c r="GX315" s="588"/>
      <c r="GY315" s="28">
        <v>464.3</v>
      </c>
      <c r="GZ315" s="56">
        <v>3</v>
      </c>
    </row>
    <row r="316" spans="29:208" ht="15.75">
      <c r="AH316" s="479" t="s">
        <v>23</v>
      </c>
      <c r="AK316" s="479" t="s">
        <v>1649</v>
      </c>
      <c r="AN316" s="479" t="s">
        <v>3637</v>
      </c>
      <c r="AQ316" s="479" t="s">
        <v>2711</v>
      </c>
      <c r="AV316" s="517" t="s">
        <v>3624</v>
      </c>
      <c r="AY316" s="28">
        <v>477.4</v>
      </c>
      <c r="AZ316" s="56">
        <v>0</v>
      </c>
      <c r="BB316" s="517" t="s">
        <v>3637</v>
      </c>
      <c r="BE316" s="28">
        <v>471.4</v>
      </c>
      <c r="BF316" s="56">
        <v>3</v>
      </c>
      <c r="BH316" s="517" t="s">
        <v>2195</v>
      </c>
      <c r="BK316" s="28">
        <v>89.6</v>
      </c>
      <c r="BL316" s="56">
        <v>0</v>
      </c>
      <c r="BN316" s="517" t="s">
        <v>2720</v>
      </c>
      <c r="BQ316" s="28">
        <v>162.30000000000001</v>
      </c>
      <c r="BR316" s="56">
        <v>3</v>
      </c>
      <c r="BT316" s="517" t="s">
        <v>3633</v>
      </c>
      <c r="BW316" s="28">
        <v>948.49999999999989</v>
      </c>
      <c r="BX316" s="56">
        <v>2</v>
      </c>
      <c r="BZ316" s="517" t="s">
        <v>3632</v>
      </c>
      <c r="CC316" s="28">
        <v>172.6</v>
      </c>
      <c r="CD316" s="56">
        <v>1</v>
      </c>
      <c r="CF316" s="517" t="s">
        <v>1661</v>
      </c>
      <c r="CI316" s="28">
        <v>40</v>
      </c>
      <c r="CJ316" s="56">
        <v>0</v>
      </c>
      <c r="CL316" s="517" t="s">
        <v>2716</v>
      </c>
      <c r="CO316" s="28">
        <v>327.5</v>
      </c>
      <c r="CP316" s="56">
        <v>3</v>
      </c>
      <c r="CR316" s="517" t="s">
        <v>3633</v>
      </c>
      <c r="CU316" s="28">
        <v>71.5</v>
      </c>
      <c r="CV316" s="56">
        <v>0</v>
      </c>
      <c r="CX316" s="517" t="s">
        <v>17</v>
      </c>
      <c r="DA316" s="28">
        <v>421.7</v>
      </c>
      <c r="DB316" s="56">
        <v>3</v>
      </c>
      <c r="DD316" s="517" t="s">
        <v>3624</v>
      </c>
      <c r="DG316" s="28">
        <v>278</v>
      </c>
      <c r="DH316" s="56">
        <v>0</v>
      </c>
      <c r="DJ316" s="517" t="s">
        <v>1654</v>
      </c>
      <c r="DM316" s="28">
        <v>617.79999999999984</v>
      </c>
      <c r="DN316" s="56">
        <v>3</v>
      </c>
      <c r="DP316" s="517" t="s">
        <v>3648</v>
      </c>
      <c r="DS316" s="28">
        <v>45.7</v>
      </c>
      <c r="DT316" s="56">
        <v>3</v>
      </c>
      <c r="DV316" s="517" t="s">
        <v>1654</v>
      </c>
      <c r="DW316"/>
      <c r="DY316" s="28">
        <v>22.5</v>
      </c>
      <c r="DZ316" s="56">
        <v>3</v>
      </c>
      <c r="EB316" s="517" t="s">
        <v>1345</v>
      </c>
      <c r="EE316" s="28">
        <v>500.45</v>
      </c>
      <c r="EF316" s="56">
        <v>3</v>
      </c>
      <c r="EH316" s="517" t="s">
        <v>1654</v>
      </c>
      <c r="EK316" s="28">
        <v>837.9</v>
      </c>
      <c r="EL316" s="56">
        <v>3</v>
      </c>
      <c r="EN316" s="517" t="s">
        <v>37</v>
      </c>
      <c r="EQ316" s="28">
        <v>282.5</v>
      </c>
      <c r="ER316" s="56">
        <v>3</v>
      </c>
      <c r="ET316" s="517" t="s">
        <v>2848</v>
      </c>
      <c r="EW316" s="28">
        <v>185.6</v>
      </c>
      <c r="EX316" s="56">
        <v>2</v>
      </c>
      <c r="EZ316" s="517" t="s">
        <v>3631</v>
      </c>
      <c r="FC316" s="28">
        <v>381.5</v>
      </c>
      <c r="FD316" s="56">
        <v>3</v>
      </c>
      <c r="FF316" s="517" t="s">
        <v>17</v>
      </c>
      <c r="FG316" s="588"/>
      <c r="FH316" s="588"/>
      <c r="FI316" s="28">
        <v>277.8</v>
      </c>
      <c r="FJ316" s="56">
        <v>0</v>
      </c>
      <c r="FK316" s="588"/>
      <c r="FL316" s="517" t="s">
        <v>2722</v>
      </c>
      <c r="FM316" s="588"/>
      <c r="FN316" s="588"/>
      <c r="FO316" s="28">
        <v>393.2</v>
      </c>
      <c r="FP316" s="56">
        <v>1</v>
      </c>
      <c r="FQ316" s="588"/>
      <c r="FR316" s="517" t="s">
        <v>3632</v>
      </c>
      <c r="FS316" s="588"/>
      <c r="FT316" s="588"/>
      <c r="FU316" s="28">
        <v>464.1</v>
      </c>
      <c r="FV316" s="56">
        <v>3</v>
      </c>
      <c r="FW316" s="588"/>
      <c r="FX316" s="517" t="s">
        <v>37</v>
      </c>
      <c r="FY316" s="588"/>
      <c r="FZ316" s="588"/>
      <c r="GA316" s="28">
        <v>616.20000000000005</v>
      </c>
      <c r="GB316" s="56">
        <v>3</v>
      </c>
      <c r="GC316" s="588"/>
      <c r="GD316" s="517" t="s">
        <v>2195</v>
      </c>
      <c r="GE316" s="588"/>
      <c r="GF316" s="588"/>
      <c r="GG316" s="28">
        <v>185</v>
      </c>
      <c r="GH316" s="56">
        <v>3</v>
      </c>
      <c r="GI316" s="588"/>
      <c r="GJ316" s="517" t="s">
        <v>2722</v>
      </c>
      <c r="GK316" s="588"/>
      <c r="GL316" s="588"/>
      <c r="GM316" s="28">
        <v>428.2</v>
      </c>
      <c r="GN316" s="56">
        <v>0</v>
      </c>
      <c r="GO316" s="588"/>
      <c r="GP316" s="517" t="s">
        <v>2195</v>
      </c>
      <c r="GQ316" s="588"/>
      <c r="GR316" s="588"/>
      <c r="GS316" s="28">
        <v>338.79999999999995</v>
      </c>
      <c r="GT316" s="56">
        <v>0</v>
      </c>
      <c r="GU316" s="588"/>
      <c r="GV316" s="517" t="s">
        <v>2729</v>
      </c>
      <c r="GW316" s="588"/>
      <c r="GX316" s="588"/>
      <c r="GY316" s="28">
        <v>252.7</v>
      </c>
      <c r="GZ316" s="56">
        <v>0</v>
      </c>
    </row>
    <row r="317" spans="29:208" ht="15.75">
      <c r="AH317" s="479"/>
      <c r="AK317" s="479"/>
      <c r="AN317" s="479"/>
      <c r="AQ317" s="479"/>
      <c r="AV317" s="517"/>
      <c r="AY317" s="28"/>
      <c r="AZ317" s="56"/>
      <c r="BB317" s="517"/>
      <c r="BE317" s="28"/>
      <c r="BF317" s="56"/>
      <c r="BH317" s="517"/>
      <c r="BK317" s="28"/>
      <c r="BL317" s="56"/>
      <c r="BN317" s="517"/>
      <c r="BQ317" s="28"/>
      <c r="BR317" s="56"/>
      <c r="BT317" s="517"/>
      <c r="BW317" s="28"/>
      <c r="BX317" s="56"/>
      <c r="BZ317" s="517"/>
      <c r="CC317" s="28"/>
      <c r="CD317" s="56"/>
      <c r="CF317" s="517"/>
      <c r="CI317" s="28"/>
      <c r="CJ317" s="56"/>
      <c r="CL317" s="517"/>
      <c r="CO317" s="28"/>
      <c r="CP317" s="56"/>
      <c r="CR317" s="517"/>
      <c r="CU317" s="28"/>
      <c r="CV317" s="56"/>
      <c r="CX317" s="517"/>
      <c r="DA317" s="28"/>
      <c r="DB317" s="56"/>
      <c r="DD317" s="517"/>
      <c r="DG317" s="28"/>
      <c r="DH317" s="56"/>
      <c r="DJ317" s="517"/>
      <c r="DM317" s="28"/>
      <c r="DN317" s="56"/>
      <c r="DP317" s="517"/>
      <c r="DS317" s="28"/>
      <c r="DT317" s="56"/>
      <c r="DV317" s="517"/>
      <c r="DW317"/>
      <c r="DY317" s="28"/>
      <c r="DZ317" s="56"/>
      <c r="EB317" s="517"/>
      <c r="EE317" s="28"/>
      <c r="EF317" s="56"/>
      <c r="EH317" s="517"/>
      <c r="EK317" s="28"/>
      <c r="EL317" s="56"/>
      <c r="EN317" s="517"/>
      <c r="EQ317" s="28"/>
      <c r="ER317" s="56"/>
      <c r="ET317" s="517"/>
      <c r="EW317" s="28"/>
      <c r="EX317" s="56"/>
      <c r="EZ317" s="517"/>
      <c r="FC317" s="28"/>
      <c r="FD317" s="56"/>
      <c r="FF317" s="517"/>
      <c r="FG317" s="588"/>
      <c r="FH317" s="588"/>
      <c r="FI317" s="28"/>
      <c r="FJ317" s="56"/>
      <c r="FK317" s="588"/>
      <c r="FL317" s="517"/>
      <c r="FM317" s="588"/>
      <c r="FN317" s="588"/>
      <c r="FO317" s="28"/>
      <c r="FP317" s="56"/>
      <c r="FQ317" s="588"/>
      <c r="FR317" s="517"/>
      <c r="FS317" s="588"/>
      <c r="FT317" s="588"/>
      <c r="FU317" s="28"/>
      <c r="FV317" s="56"/>
      <c r="FW317" s="588"/>
      <c r="FX317" s="517"/>
      <c r="FY317" s="588"/>
      <c r="FZ317" s="588"/>
      <c r="GA317" s="28"/>
      <c r="GB317" s="56"/>
      <c r="GC317" s="588"/>
      <c r="GD317" s="517"/>
      <c r="GE317" s="588"/>
      <c r="GF317" s="588"/>
      <c r="GG317" s="28"/>
      <c r="GH317" s="56"/>
      <c r="GI317" s="588"/>
      <c r="GJ317" s="517"/>
      <c r="GK317" s="588"/>
      <c r="GL317" s="588"/>
      <c r="GM317" s="28"/>
      <c r="GN317" s="56"/>
      <c r="GO317" s="588"/>
      <c r="GP317" s="517"/>
      <c r="GQ317" s="588"/>
      <c r="GR317" s="588"/>
      <c r="GS317" s="28"/>
      <c r="GT317" s="56"/>
      <c r="GU317" s="588"/>
      <c r="GV317" s="517"/>
      <c r="GW317" s="588"/>
      <c r="GX317" s="588"/>
      <c r="GY317" s="28"/>
      <c r="GZ317" s="56"/>
    </row>
    <row r="318" spans="29:208" ht="15.75">
      <c r="AH318" s="479" t="s">
        <v>2210</v>
      </c>
      <c r="AK318" s="479" t="s">
        <v>2716</v>
      </c>
      <c r="AN318" s="479" t="s">
        <v>2722</v>
      </c>
      <c r="AQ318" s="479" t="s">
        <v>3633</v>
      </c>
      <c r="AV318" s="517" t="s">
        <v>3633</v>
      </c>
      <c r="AY318" s="28">
        <v>205.70000000000002</v>
      </c>
      <c r="AZ318" s="56">
        <v>0</v>
      </c>
      <c r="BB318" s="517" t="s">
        <v>2195</v>
      </c>
      <c r="BE318" s="28">
        <v>327.10000000000002</v>
      </c>
      <c r="BF318" s="56">
        <v>3</v>
      </c>
      <c r="BH318" s="517" t="s">
        <v>2210</v>
      </c>
      <c r="BK318" s="28">
        <v>72.600000000000009</v>
      </c>
      <c r="BL318" s="56">
        <v>0</v>
      </c>
      <c r="BN318" s="517" t="s">
        <v>1345</v>
      </c>
      <c r="BQ318" s="28">
        <v>79.5</v>
      </c>
      <c r="BR318" s="56">
        <v>3</v>
      </c>
      <c r="BT318" s="517" t="s">
        <v>3648</v>
      </c>
      <c r="BW318" s="28">
        <v>615.49999999999989</v>
      </c>
      <c r="BX318" s="56">
        <v>1</v>
      </c>
      <c r="BZ318" s="517" t="s">
        <v>141</v>
      </c>
      <c r="CC318" s="28">
        <v>218.3</v>
      </c>
      <c r="CD318" s="56">
        <v>2</v>
      </c>
      <c r="CF318" s="517" t="s">
        <v>2720</v>
      </c>
      <c r="CI318" s="28">
        <v>0</v>
      </c>
      <c r="CJ318" s="56">
        <v>0</v>
      </c>
      <c r="CL318" s="517" t="s">
        <v>2730</v>
      </c>
      <c r="CO318" s="28">
        <v>610.70000000000005</v>
      </c>
      <c r="CP318" s="56">
        <v>3</v>
      </c>
      <c r="CR318" s="517" t="s">
        <v>3632</v>
      </c>
      <c r="CU318" s="28">
        <v>100.6</v>
      </c>
      <c r="CV318" s="56">
        <v>0</v>
      </c>
      <c r="CX318" s="517" t="s">
        <v>1345</v>
      </c>
      <c r="DA318" s="28">
        <v>503.5</v>
      </c>
      <c r="DB318" s="56">
        <v>1</v>
      </c>
      <c r="DD318" s="517" t="s">
        <v>23</v>
      </c>
      <c r="DG318" s="28">
        <v>306.09999999999997</v>
      </c>
      <c r="DH318" s="56">
        <v>0</v>
      </c>
      <c r="DJ318" s="517" t="s">
        <v>1655</v>
      </c>
      <c r="DM318" s="28">
        <v>693.5</v>
      </c>
      <c r="DN318" s="56">
        <v>1</v>
      </c>
      <c r="DP318" s="517" t="s">
        <v>17</v>
      </c>
      <c r="DS318" s="28">
        <v>15.6</v>
      </c>
      <c r="DT318" s="56">
        <v>0</v>
      </c>
      <c r="DV318" s="517" t="s">
        <v>37</v>
      </c>
      <c r="DW318"/>
      <c r="DY318" s="28">
        <v>28.5</v>
      </c>
      <c r="DZ318" s="56">
        <v>3</v>
      </c>
      <c r="EB318" s="517" t="s">
        <v>2716</v>
      </c>
      <c r="EE318" s="28">
        <v>312.59999999999997</v>
      </c>
      <c r="EF318" s="56">
        <v>1</v>
      </c>
      <c r="EH318" s="517" t="s">
        <v>2210</v>
      </c>
      <c r="EK318" s="28">
        <v>414.7</v>
      </c>
      <c r="EL318" s="56">
        <v>3</v>
      </c>
      <c r="EN318" s="517" t="s">
        <v>1654</v>
      </c>
      <c r="EQ318" s="28">
        <v>98.7</v>
      </c>
      <c r="ER318" s="56">
        <v>0</v>
      </c>
      <c r="ET318" s="517" t="s">
        <v>1345</v>
      </c>
      <c r="EW318" s="28">
        <v>393.9</v>
      </c>
      <c r="EX318" s="56">
        <v>3</v>
      </c>
      <c r="EZ318" s="517" t="s">
        <v>1654</v>
      </c>
      <c r="FC318" s="28">
        <v>90</v>
      </c>
      <c r="FD318" s="56">
        <v>0</v>
      </c>
      <c r="FF318" s="517" t="s">
        <v>1655</v>
      </c>
      <c r="FG318" s="588"/>
      <c r="FH318" s="588"/>
      <c r="FI318" s="28">
        <v>424.7</v>
      </c>
      <c r="FJ318" s="56">
        <v>1</v>
      </c>
      <c r="FK318" s="588"/>
      <c r="FL318" s="517" t="s">
        <v>3633</v>
      </c>
      <c r="FM318" s="588"/>
      <c r="FN318" s="588"/>
      <c r="FO318" s="28">
        <v>436.90000000000003</v>
      </c>
      <c r="FP318" s="56">
        <v>0</v>
      </c>
      <c r="FQ318" s="588"/>
      <c r="FR318" s="517" t="s">
        <v>2210</v>
      </c>
      <c r="FS318" s="588"/>
      <c r="FT318" s="588"/>
      <c r="FU318" s="28">
        <v>424</v>
      </c>
      <c r="FV318" s="56">
        <v>3</v>
      </c>
      <c r="FW318" s="588"/>
      <c r="FX318" s="517" t="s">
        <v>3624</v>
      </c>
      <c r="FY318" s="588"/>
      <c r="FZ318" s="588"/>
      <c r="GA318" s="28">
        <v>442.4</v>
      </c>
      <c r="GB318" s="56">
        <v>0</v>
      </c>
      <c r="GC318" s="588"/>
      <c r="GD318" s="517" t="s">
        <v>2210</v>
      </c>
      <c r="GE318" s="588"/>
      <c r="GF318" s="588"/>
      <c r="GG318" s="28">
        <v>204.1</v>
      </c>
      <c r="GH318" s="56">
        <v>3</v>
      </c>
      <c r="GI318" s="588"/>
      <c r="GJ318" s="517" t="s">
        <v>162</v>
      </c>
      <c r="GK318" s="588"/>
      <c r="GL318" s="588"/>
      <c r="GM318" s="28">
        <v>455.4</v>
      </c>
      <c r="GN318" s="56">
        <v>2</v>
      </c>
      <c r="GO318" s="588"/>
      <c r="GP318" s="517" t="s">
        <v>2711</v>
      </c>
      <c r="GQ318" s="588"/>
      <c r="GR318" s="588"/>
      <c r="GS318" s="28">
        <v>352.7</v>
      </c>
      <c r="GT318" s="56">
        <v>1</v>
      </c>
      <c r="GU318" s="588"/>
      <c r="GV318" s="517" t="s">
        <v>1661</v>
      </c>
      <c r="GW318" s="588"/>
      <c r="GX318" s="588"/>
      <c r="GY318" s="28">
        <v>253.29999999999998</v>
      </c>
      <c r="GZ318" s="56">
        <v>0</v>
      </c>
    </row>
    <row r="319" spans="29:208" ht="15.75">
      <c r="AH319" s="479" t="s">
        <v>3637</v>
      </c>
      <c r="AK319" s="479" t="s">
        <v>17</v>
      </c>
      <c r="AN319" s="479" t="s">
        <v>3624</v>
      </c>
      <c r="AQ319" s="479" t="s">
        <v>37</v>
      </c>
      <c r="AV319" s="517" t="s">
        <v>1655</v>
      </c>
      <c r="AY319" s="28">
        <v>332.1</v>
      </c>
      <c r="AZ319" s="56">
        <v>3</v>
      </c>
      <c r="BB319" s="517" t="s">
        <v>23</v>
      </c>
      <c r="BE319" s="28">
        <v>215.7</v>
      </c>
      <c r="BF319" s="56">
        <v>0</v>
      </c>
      <c r="BH319" s="517" t="s">
        <v>2832</v>
      </c>
      <c r="BK319" s="28">
        <v>227.5</v>
      </c>
      <c r="BL319" s="56">
        <v>3</v>
      </c>
      <c r="BN319" s="517" t="s">
        <v>2203</v>
      </c>
      <c r="BQ319" s="28">
        <v>40.5</v>
      </c>
      <c r="BR319" s="56">
        <v>0</v>
      </c>
      <c r="BT319" s="517" t="s">
        <v>1655</v>
      </c>
      <c r="BW319" s="28">
        <v>624.54999999999995</v>
      </c>
      <c r="BX319" s="56">
        <v>2</v>
      </c>
      <c r="BZ319" s="517" t="s">
        <v>2832</v>
      </c>
      <c r="CC319" s="28">
        <v>183.2</v>
      </c>
      <c r="CD319" s="56">
        <v>1</v>
      </c>
      <c r="CF319" s="517" t="s">
        <v>3637</v>
      </c>
      <c r="CI319" s="28">
        <v>11.2</v>
      </c>
      <c r="CJ319" s="56">
        <v>3</v>
      </c>
      <c r="CL319" s="517" t="s">
        <v>1654</v>
      </c>
      <c r="CO319" s="28">
        <v>26</v>
      </c>
      <c r="CP319" s="56">
        <v>0</v>
      </c>
      <c r="CR319" s="517" t="s">
        <v>162</v>
      </c>
      <c r="CU319" s="28">
        <v>146.50000000000003</v>
      </c>
      <c r="CV319" s="56">
        <v>3</v>
      </c>
      <c r="CX319" s="517" t="s">
        <v>3635</v>
      </c>
      <c r="DA319" s="28">
        <v>541.20000000000005</v>
      </c>
      <c r="DB319" s="56">
        <v>2</v>
      </c>
      <c r="DD319" s="517" t="s">
        <v>1345</v>
      </c>
      <c r="DG319" s="28">
        <v>496.3</v>
      </c>
      <c r="DH319" s="56">
        <v>3</v>
      </c>
      <c r="DJ319" s="517" t="s">
        <v>141</v>
      </c>
      <c r="DM319" s="28">
        <v>780.89999999999986</v>
      </c>
      <c r="DN319" s="56">
        <v>2</v>
      </c>
      <c r="DP319" s="517" t="s">
        <v>694</v>
      </c>
      <c r="DS319" s="28">
        <v>129.79999999999998</v>
      </c>
      <c r="DT319" s="56">
        <v>3</v>
      </c>
      <c r="DV319" s="517" t="s">
        <v>658</v>
      </c>
      <c r="DW319"/>
      <c r="DY319" s="28">
        <v>21</v>
      </c>
      <c r="DZ319" s="56">
        <v>0</v>
      </c>
      <c r="EB319" s="517" t="s">
        <v>3648</v>
      </c>
      <c r="EE319" s="28">
        <v>353.7</v>
      </c>
      <c r="EF319" s="56">
        <v>2</v>
      </c>
      <c r="EH319" s="517" t="s">
        <v>3635</v>
      </c>
      <c r="EK319" s="28">
        <v>274.7</v>
      </c>
      <c r="EL319" s="56">
        <v>0</v>
      </c>
      <c r="EN319" s="517" t="s">
        <v>3648</v>
      </c>
      <c r="EQ319" s="28">
        <v>209.9</v>
      </c>
      <c r="ER319" s="56">
        <v>3</v>
      </c>
      <c r="ET319" s="517" t="s">
        <v>1661</v>
      </c>
      <c r="EW319" s="28">
        <v>220.4</v>
      </c>
      <c r="EX319" s="56">
        <v>0</v>
      </c>
      <c r="EZ319" s="517" t="s">
        <v>686</v>
      </c>
      <c r="FC319" s="28">
        <v>264.29999999999995</v>
      </c>
      <c r="FD319" s="56">
        <v>3</v>
      </c>
      <c r="FF319" s="517" t="s">
        <v>1649</v>
      </c>
      <c r="FG319" s="588"/>
      <c r="FH319" s="588"/>
      <c r="FI319" s="28">
        <v>459.8</v>
      </c>
      <c r="FJ319" s="56">
        <v>2</v>
      </c>
      <c r="FK319" s="588"/>
      <c r="FL319" s="517" t="s">
        <v>1345</v>
      </c>
      <c r="FM319" s="588"/>
      <c r="FN319" s="588"/>
      <c r="FO319" s="28">
        <v>600.9</v>
      </c>
      <c r="FP319" s="56">
        <v>3</v>
      </c>
      <c r="FQ319" s="588"/>
      <c r="FR319" s="517" t="s">
        <v>2730</v>
      </c>
      <c r="FS319" s="588"/>
      <c r="FT319" s="588"/>
      <c r="FU319" s="28">
        <v>129.30000000000001</v>
      </c>
      <c r="FV319" s="56">
        <v>0</v>
      </c>
      <c r="FW319" s="588"/>
      <c r="FX319" s="517" t="s">
        <v>2210</v>
      </c>
      <c r="FY319" s="588"/>
      <c r="FZ319" s="588"/>
      <c r="GA319" s="28">
        <v>618.80000000000007</v>
      </c>
      <c r="GB319" s="56">
        <v>3</v>
      </c>
      <c r="GC319" s="588"/>
      <c r="GD319" s="517" t="s">
        <v>1661</v>
      </c>
      <c r="GE319" s="588"/>
      <c r="GF319" s="588"/>
      <c r="GG319" s="28">
        <v>45.8</v>
      </c>
      <c r="GH319" s="56">
        <v>0</v>
      </c>
      <c r="GI319" s="588"/>
      <c r="GJ319" s="517" t="s">
        <v>694</v>
      </c>
      <c r="GK319" s="588"/>
      <c r="GL319" s="588"/>
      <c r="GM319" s="28">
        <v>416</v>
      </c>
      <c r="GN319" s="56">
        <v>1</v>
      </c>
      <c r="GO319" s="588"/>
      <c r="GP319" s="517" t="s">
        <v>1654</v>
      </c>
      <c r="GQ319" s="588"/>
      <c r="GR319" s="588"/>
      <c r="GS319" s="28">
        <v>404.7</v>
      </c>
      <c r="GT319" s="56">
        <v>2</v>
      </c>
      <c r="GU319" s="588"/>
      <c r="GV319" s="517" t="s">
        <v>141</v>
      </c>
      <c r="GW319" s="588"/>
      <c r="GX319" s="588"/>
      <c r="GY319" s="28">
        <v>493.1</v>
      </c>
      <c r="GZ319" s="56">
        <v>3</v>
      </c>
    </row>
    <row r="320" spans="29:208"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4344</v>
      </c>
      <c r="I325" s="529" t="s">
        <v>4364</v>
      </c>
      <c r="J325" s="529" t="s">
        <v>737</v>
      </c>
      <c r="K325" s="529" t="s">
        <v>4178</v>
      </c>
      <c r="L325" s="529" t="s">
        <v>4415</v>
      </c>
      <c r="M325" s="529" t="s">
        <v>3141</v>
      </c>
      <c r="N325" s="529" t="s">
        <v>4567</v>
      </c>
      <c r="O325" s="529" t="s">
        <v>186</v>
      </c>
      <c r="P325" s="529" t="s">
        <v>175</v>
      </c>
      <c r="Q325" s="529" t="s">
        <v>3025</v>
      </c>
      <c r="R325" s="529" t="s">
        <v>4180</v>
      </c>
      <c r="S325" s="529" t="s">
        <v>4181</v>
      </c>
      <c r="T325" s="529" t="s">
        <v>4564</v>
      </c>
      <c r="U325" s="529" t="s">
        <v>4662</v>
      </c>
      <c r="V325" s="529" t="s">
        <v>4620</v>
      </c>
      <c r="W325" s="529" t="s">
        <v>4621</v>
      </c>
      <c r="X325" s="529" t="s">
        <v>4622</v>
      </c>
      <c r="Y325" s="529" t="s">
        <v>4681</v>
      </c>
      <c r="Z325" s="529" t="s">
        <v>4682</v>
      </c>
      <c r="AA325" s="529" t="s">
        <v>4728</v>
      </c>
      <c r="AB325" s="529" t="s">
        <v>193</v>
      </c>
      <c r="AC325" s="529" t="s">
        <v>3207</v>
      </c>
      <c r="AD325" s="529" t="s">
        <v>4789</v>
      </c>
      <c r="AE325" s="529" t="s">
        <v>176</v>
      </c>
      <c r="AF325" s="529" t="s">
        <v>4830</v>
      </c>
      <c r="AG325" s="529" t="s">
        <v>4831</v>
      </c>
      <c r="AH325" s="529" t="s">
        <v>198</v>
      </c>
      <c r="AI325" s="529" t="s">
        <v>199</v>
      </c>
      <c r="AJ325" s="529" t="s">
        <v>4832</v>
      </c>
      <c r="AK325" s="529" t="s">
        <v>4833</v>
      </c>
      <c r="AL325" s="529" t="s">
        <v>4834</v>
      </c>
      <c r="AR325" s="330" t="s">
        <v>40</v>
      </c>
      <c r="AS325" s="529" t="s">
        <v>2255</v>
      </c>
      <c r="AT325" s="529" t="s">
        <v>2256</v>
      </c>
      <c r="AU325" s="529" t="s">
        <v>4344</v>
      </c>
      <c r="AV325" s="529" t="s">
        <v>4364</v>
      </c>
      <c r="AW325" s="529" t="s">
        <v>737</v>
      </c>
      <c r="AX325" s="529" t="s">
        <v>4178</v>
      </c>
      <c r="AY325" s="529" t="s">
        <v>4415</v>
      </c>
      <c r="AZ325" s="529" t="s">
        <v>3141</v>
      </c>
      <c r="BA325" s="529" t="s">
        <v>4470</v>
      </c>
      <c r="BB325" s="529" t="s">
        <v>186</v>
      </c>
      <c r="BC325" s="529" t="s">
        <v>175</v>
      </c>
      <c r="BD325" s="529" t="s">
        <v>3025</v>
      </c>
      <c r="BE325" s="529" t="s">
        <v>4180</v>
      </c>
      <c r="BF325" s="529" t="s">
        <v>4181</v>
      </c>
      <c r="BG325" s="529" t="s">
        <v>4564</v>
      </c>
      <c r="BH325" s="529" t="s">
        <v>4662</v>
      </c>
      <c r="BI325" s="529" t="s">
        <v>4620</v>
      </c>
      <c r="BJ325" s="529" t="s">
        <v>4621</v>
      </c>
      <c r="BK325" s="529" t="s">
        <v>4622</v>
      </c>
      <c r="BL325" s="529" t="s">
        <v>4681</v>
      </c>
      <c r="BM325" s="529" t="s">
        <v>4682</v>
      </c>
      <c r="BN325" s="529" t="s">
        <v>4728</v>
      </c>
      <c r="BO325" s="529" t="s">
        <v>193</v>
      </c>
      <c r="BP325" s="529" t="s">
        <v>3207</v>
      </c>
      <c r="BQ325" s="529" t="s">
        <v>4789</v>
      </c>
      <c r="BR325" s="529" t="s">
        <v>176</v>
      </c>
      <c r="BS325" s="529" t="s">
        <v>4830</v>
      </c>
      <c r="BT325" s="529" t="s">
        <v>4831</v>
      </c>
      <c r="BU325" s="529" t="s">
        <v>198</v>
      </c>
      <c r="BV325" s="529" t="s">
        <v>199</v>
      </c>
      <c r="BW325" s="529" t="s">
        <v>4832</v>
      </c>
      <c r="BX325" s="529" t="s">
        <v>4833</v>
      </c>
      <c r="BY325" s="529" t="s">
        <v>4834</v>
      </c>
      <c r="DW325"/>
    </row>
    <row r="326" spans="1:127" ht="18">
      <c r="A326" s="285" t="s">
        <v>1657</v>
      </c>
      <c r="B326" s="3"/>
      <c r="C326" s="3"/>
      <c r="D326" s="32"/>
      <c r="E326" s="576">
        <f>SUM(F326:AL326)</f>
        <v>7583.8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E326" s="9">
        <v>369.70000000000005</v>
      </c>
      <c r="AF326" s="9">
        <v>289</v>
      </c>
      <c r="AG326" s="9">
        <v>368.6</v>
      </c>
      <c r="AH326" s="9">
        <v>313.5</v>
      </c>
      <c r="AN326" s="285" t="s">
        <v>1657</v>
      </c>
      <c r="AR326" s="32">
        <f>SUM(AS326:BY326)</f>
        <v>38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513">
        <v>3</v>
      </c>
      <c r="BU326" s="56">
        <v>3</v>
      </c>
      <c r="BV326" s="246"/>
      <c r="BX326" s="481"/>
      <c r="CA326" s="510"/>
      <c r="CB326" s="507"/>
      <c r="CC326" s="507"/>
      <c r="CD326" s="507"/>
      <c r="CE326" s="507"/>
      <c r="CF326" s="507"/>
      <c r="CG326" s="507"/>
      <c r="CH326" s="507"/>
      <c r="CI326" s="507"/>
      <c r="CJ326" s="507"/>
      <c r="CK326" s="507"/>
      <c r="CL326" s="507"/>
      <c r="CM326" s="510"/>
      <c r="CN326" s="507"/>
      <c r="CO326" s="507"/>
      <c r="CP326" s="507"/>
      <c r="CQ326" s="507"/>
      <c r="CR326" s="507"/>
      <c r="CS326" s="507"/>
      <c r="CT326" s="507"/>
      <c r="CU326" s="507"/>
      <c r="CV326" s="507"/>
      <c r="CW326" s="507"/>
      <c r="DW326"/>
    </row>
    <row r="327" spans="1:127" ht="15.75">
      <c r="A327" s="106" t="s">
        <v>1346</v>
      </c>
      <c r="B327" s="3"/>
      <c r="C327" s="3"/>
      <c r="D327" s="32"/>
      <c r="E327" s="576">
        <f t="shared" ref="E327:E390" si="0">SUM(F327:AL327)</f>
        <v>8164.2999999999993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E327" s="9">
        <v>414.2</v>
      </c>
      <c r="AF327" s="9">
        <v>383.3</v>
      </c>
      <c r="AG327" s="9">
        <v>634.4</v>
      </c>
      <c r="AH327" s="9">
        <v>0</v>
      </c>
      <c r="AN327" s="106" t="s">
        <v>1346</v>
      </c>
      <c r="AR327" s="32">
        <f t="shared" ref="AR327:AR390" si="1">SUM(AS327:BY327)</f>
        <v>42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246"/>
      <c r="BX327" s="481"/>
      <c r="CA327" s="479"/>
      <c r="CB327" s="481"/>
      <c r="CC327" s="481"/>
      <c r="CD327" s="241"/>
      <c r="CE327" s="513"/>
      <c r="CF327" s="481"/>
      <c r="CL327" s="481"/>
      <c r="CM327" s="479"/>
      <c r="CN327" s="481"/>
      <c r="CO327" s="481"/>
      <c r="CP327" s="246"/>
      <c r="CQ327" s="56"/>
      <c r="CR327" s="481"/>
      <c r="DW327"/>
    </row>
    <row r="328" spans="1:127" ht="15.75">
      <c r="A328" s="284" t="s">
        <v>3620</v>
      </c>
      <c r="B328" s="3"/>
      <c r="C328" s="3"/>
      <c r="D328" s="32"/>
      <c r="E328" s="576">
        <f t="shared" si="0"/>
        <v>9664.8000000000011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E328" s="9">
        <v>662.4</v>
      </c>
      <c r="AF328" s="9">
        <v>578.5</v>
      </c>
      <c r="AG328" s="9">
        <v>520.09999999999991</v>
      </c>
      <c r="AH328" s="9">
        <v>129</v>
      </c>
      <c r="AN328" s="284" t="s">
        <v>3620</v>
      </c>
      <c r="AR328" s="32">
        <f t="shared" si="1"/>
        <v>49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28"/>
      <c r="BX328" s="481"/>
      <c r="CA328" s="479"/>
      <c r="CD328" s="246"/>
      <c r="CE328" s="56"/>
      <c r="CF328" s="481"/>
      <c r="CL328" s="481"/>
      <c r="CM328" s="479"/>
      <c r="CP328" s="246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76">
        <f t="shared" si="0"/>
        <v>10467.15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E329" s="9">
        <v>543.6</v>
      </c>
      <c r="AF329" s="9">
        <v>499</v>
      </c>
      <c r="AG329" s="9">
        <v>924.5</v>
      </c>
      <c r="AH329" s="9">
        <v>106.5</v>
      </c>
      <c r="AN329" s="106" t="s">
        <v>1337</v>
      </c>
      <c r="AR329" s="32">
        <f t="shared" si="1"/>
        <v>58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246"/>
      <c r="BX329" s="481"/>
      <c r="CA329" s="479"/>
      <c r="CD329" s="28"/>
      <c r="CE329" s="56"/>
      <c r="CF329" s="481"/>
      <c r="CL329" s="481"/>
      <c r="CM329" s="479"/>
      <c r="CP329" s="28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76">
        <f t="shared" si="0"/>
        <v>8391.2999999999993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E330" s="9">
        <v>338.79999999999995</v>
      </c>
      <c r="AF330" s="9">
        <v>447.2</v>
      </c>
      <c r="AG330" s="9">
        <v>485.79999999999995</v>
      </c>
      <c r="AH330" s="9">
        <v>43.8</v>
      </c>
      <c r="AN330" s="107" t="s">
        <v>2195</v>
      </c>
      <c r="AR330" s="32">
        <f t="shared" si="1"/>
        <v>33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28"/>
      <c r="BX330" s="481"/>
      <c r="CA330" s="479"/>
      <c r="CD330" s="246"/>
      <c r="CE330" s="56"/>
      <c r="CF330" s="481"/>
      <c r="CL330" s="481"/>
      <c r="CM330" s="479"/>
      <c r="CP330" s="246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76">
        <f t="shared" si="0"/>
        <v>5589.7999999999993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E331" s="9">
        <v>421</v>
      </c>
      <c r="AF331" s="9">
        <v>302.29999999999995</v>
      </c>
      <c r="AG331" s="9">
        <v>417.9</v>
      </c>
      <c r="AH331" s="9">
        <v>29.700000000000003</v>
      </c>
      <c r="AN331" s="285" t="s">
        <v>1</v>
      </c>
      <c r="AR331" s="32">
        <f t="shared" si="1"/>
        <v>31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28"/>
      <c r="BX331" s="481"/>
      <c r="CA331" s="479"/>
      <c r="CD331" s="28"/>
      <c r="CE331" s="56"/>
      <c r="CF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76">
        <f t="shared" si="0"/>
        <v>7653.4999999999991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E332" s="9">
        <v>476</v>
      </c>
      <c r="AF332" s="9">
        <v>318</v>
      </c>
      <c r="AG332" s="9">
        <v>488.65000000000003</v>
      </c>
      <c r="AH332" s="9">
        <v>0</v>
      </c>
      <c r="AN332" s="285" t="s">
        <v>1656</v>
      </c>
      <c r="AR332" s="32">
        <f t="shared" si="1"/>
        <v>33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28"/>
      <c r="BX332" s="481"/>
      <c r="CA332" s="479"/>
      <c r="CD332" s="28"/>
      <c r="CE332" s="56"/>
      <c r="CF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76">
        <f t="shared" si="0"/>
        <v>8861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E333" s="9">
        <v>638.5</v>
      </c>
      <c r="AF333" s="9">
        <v>447.2</v>
      </c>
      <c r="AG333" s="9">
        <v>734.8</v>
      </c>
      <c r="AH333" s="9">
        <v>1.4</v>
      </c>
      <c r="AN333" s="285" t="s">
        <v>1664</v>
      </c>
      <c r="AR333" s="32">
        <f t="shared" si="1"/>
        <v>46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246"/>
      <c r="BX333" s="481"/>
      <c r="CA333" s="479"/>
      <c r="CD333" s="28"/>
      <c r="CE333" s="56"/>
      <c r="CF333" s="481"/>
      <c r="CL333" s="481"/>
      <c r="CM333" s="479"/>
      <c r="CP333" s="28"/>
      <c r="CQ333" s="56"/>
      <c r="CR333" s="481"/>
      <c r="DW333"/>
    </row>
    <row r="334" spans="1:127" ht="15.75">
      <c r="A334" s="284" t="s">
        <v>3621</v>
      </c>
      <c r="B334" s="3"/>
      <c r="C334" s="3"/>
      <c r="D334" s="32"/>
      <c r="E334" s="576">
        <f t="shared" si="0"/>
        <v>8815.4000000000015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E334" s="9">
        <v>579.1</v>
      </c>
      <c r="AF334" s="9">
        <v>476.70000000000005</v>
      </c>
      <c r="AG334" s="9">
        <v>665</v>
      </c>
      <c r="AH334" s="9">
        <v>1.1000000000000001</v>
      </c>
      <c r="AN334" s="284" t="s">
        <v>3621</v>
      </c>
      <c r="AR334" s="32">
        <f t="shared" si="1"/>
        <v>49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28"/>
      <c r="BX334" s="481"/>
      <c r="CA334" s="479"/>
      <c r="CD334" s="246"/>
      <c r="CE334" s="56"/>
      <c r="CF334" s="481"/>
      <c r="CL334" s="481"/>
      <c r="CM334" s="479"/>
      <c r="CP334" s="246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76">
        <f t="shared" si="0"/>
        <v>9046.5000000000018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E335" s="9">
        <v>286</v>
      </c>
      <c r="AF335" s="9">
        <v>485.85</v>
      </c>
      <c r="AG335" s="9">
        <v>408.40000000000003</v>
      </c>
      <c r="AH335" s="9">
        <v>194.7</v>
      </c>
      <c r="AN335" s="107" t="s">
        <v>2717</v>
      </c>
      <c r="AR335" s="32">
        <f t="shared" si="1"/>
        <v>58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513">
        <v>3</v>
      </c>
      <c r="BU335" s="56">
        <v>3</v>
      </c>
      <c r="BV335" s="246"/>
      <c r="BX335" s="481"/>
      <c r="CA335" s="479"/>
      <c r="CD335" s="28"/>
      <c r="CE335" s="56"/>
      <c r="CF335" s="481"/>
      <c r="CL335" s="481"/>
      <c r="CM335" s="479"/>
      <c r="CP335" s="28"/>
      <c r="CQ335" s="56"/>
      <c r="CR335" s="481"/>
      <c r="DW335"/>
    </row>
    <row r="336" spans="1:127" ht="15.75">
      <c r="A336" s="107" t="s">
        <v>3622</v>
      </c>
      <c r="B336" s="3"/>
      <c r="C336" s="3"/>
      <c r="D336" s="32"/>
      <c r="E336" s="576">
        <f t="shared" si="0"/>
        <v>9029.3000000000011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E336" s="9">
        <v>358.6</v>
      </c>
      <c r="AF336" s="9">
        <v>503.09999999999997</v>
      </c>
      <c r="AG336" s="9">
        <v>248.1</v>
      </c>
      <c r="AH336" s="9">
        <v>111.40000000000002</v>
      </c>
      <c r="AN336" s="107" t="s">
        <v>3622</v>
      </c>
      <c r="AR336" s="32">
        <f t="shared" si="1"/>
        <v>44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28"/>
      <c r="BX336" s="481"/>
      <c r="CA336" s="479"/>
      <c r="CB336" s="481"/>
      <c r="CC336" s="481"/>
      <c r="CD336" s="241"/>
      <c r="CE336" s="513"/>
      <c r="CF336" s="481"/>
      <c r="CL336" s="481"/>
      <c r="CM336" s="479"/>
      <c r="CN336" s="481"/>
      <c r="CO336" s="481"/>
      <c r="CP336" s="246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76">
        <f t="shared" si="0"/>
        <v>9393.4000000000015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E337" s="9">
        <v>358.5</v>
      </c>
      <c r="AF337" s="9">
        <v>436</v>
      </c>
      <c r="AG337" s="9">
        <v>359.70000000000005</v>
      </c>
      <c r="AH337" s="9">
        <v>25.2</v>
      </c>
      <c r="AN337" s="106" t="s">
        <v>1342</v>
      </c>
      <c r="AR337" s="32">
        <f t="shared" si="1"/>
        <v>50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28"/>
      <c r="BX337" s="481"/>
      <c r="CA337" s="479"/>
      <c r="CD337" s="28"/>
      <c r="CE337" s="56"/>
      <c r="CF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76">
        <f t="shared" si="0"/>
        <v>8812.2000000000007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E338" s="9">
        <v>591.20000000000005</v>
      </c>
      <c r="AF338" s="9">
        <v>546.15</v>
      </c>
      <c r="AG338" s="9">
        <v>255.29999999999998</v>
      </c>
      <c r="AH338" s="9">
        <v>0</v>
      </c>
      <c r="AN338" s="107" t="s">
        <v>2848</v>
      </c>
      <c r="AR338" s="32">
        <f t="shared" si="1"/>
        <v>46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28"/>
      <c r="BX338" s="481"/>
      <c r="CA338" s="479"/>
      <c r="CD338" s="28"/>
      <c r="CE338" s="56"/>
      <c r="CF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76">
        <f t="shared" si="0"/>
        <v>8944.4499999999989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E339" s="9">
        <v>291.7</v>
      </c>
      <c r="AF339" s="9">
        <v>429.5</v>
      </c>
      <c r="AG339" s="9">
        <v>318.79999999999995</v>
      </c>
      <c r="AH339" s="9">
        <v>189.9</v>
      </c>
      <c r="AN339" s="107" t="s">
        <v>675</v>
      </c>
      <c r="AR339" s="32">
        <f t="shared" si="1"/>
        <v>52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246"/>
      <c r="BX339" s="481"/>
      <c r="CA339" s="479"/>
      <c r="CD339" s="28"/>
      <c r="CE339" s="56"/>
      <c r="CF339" s="481"/>
      <c r="CL339" s="481"/>
      <c r="CM339" s="479"/>
      <c r="CP339" s="28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76">
        <f t="shared" si="0"/>
        <v>8335.2499999999982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E340" s="9">
        <v>503</v>
      </c>
      <c r="AF340" s="9">
        <v>408.4</v>
      </c>
      <c r="AG340" s="9">
        <v>529.9</v>
      </c>
      <c r="AH340" s="9">
        <v>1.3</v>
      </c>
      <c r="AN340" s="107" t="s">
        <v>2707</v>
      </c>
      <c r="AR340" s="32">
        <f t="shared" si="1"/>
        <v>36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28"/>
      <c r="BX340" s="481"/>
      <c r="CA340" s="479"/>
      <c r="CD340" s="246"/>
      <c r="CE340" s="56"/>
      <c r="CF340" s="481"/>
      <c r="CL340" s="481"/>
      <c r="CM340" s="479"/>
      <c r="CP340" s="246"/>
      <c r="CQ340" s="56"/>
      <c r="CR340" s="481"/>
      <c r="DW340"/>
    </row>
    <row r="341" spans="1:127" ht="15.75">
      <c r="A341" s="284" t="s">
        <v>3623</v>
      </c>
      <c r="B341" s="3"/>
      <c r="C341" s="3"/>
      <c r="D341" s="32"/>
      <c r="E341" s="576">
        <f t="shared" si="0"/>
        <v>8808.7000000000007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E341" s="9">
        <v>374.5</v>
      </c>
      <c r="AF341" s="9">
        <v>285.60000000000002</v>
      </c>
      <c r="AG341" s="9">
        <v>371.5</v>
      </c>
      <c r="AH341" s="9">
        <v>65.7</v>
      </c>
      <c r="AN341" s="284" t="s">
        <v>3623</v>
      </c>
      <c r="AR341" s="32">
        <f t="shared" si="1"/>
        <v>39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28"/>
      <c r="BX341" s="481"/>
      <c r="CA341" s="479"/>
      <c r="CD341" s="28"/>
      <c r="CE341" s="56"/>
      <c r="CF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76">
        <f t="shared" si="0"/>
        <v>10051.799999999999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E342" s="9">
        <v>528.70000000000005</v>
      </c>
      <c r="AF342" s="9">
        <v>630.30000000000007</v>
      </c>
      <c r="AG342" s="9">
        <v>711.09999999999991</v>
      </c>
      <c r="AH342" s="9">
        <v>56.20000000000001</v>
      </c>
      <c r="AN342" s="285" t="s">
        <v>1653</v>
      </c>
      <c r="AR342" s="32">
        <f t="shared" si="1"/>
        <v>51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28"/>
      <c r="BX342" s="481"/>
      <c r="CA342" s="479"/>
      <c r="CD342" s="28"/>
      <c r="CE342" s="56"/>
      <c r="CF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76">
        <f t="shared" si="0"/>
        <v>8006.8000000000011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E343" s="9">
        <v>568.85</v>
      </c>
      <c r="AF343" s="9">
        <v>360</v>
      </c>
      <c r="AG343" s="9">
        <v>475.79999999999995</v>
      </c>
      <c r="AH343" s="9">
        <v>0</v>
      </c>
      <c r="AN343" s="107" t="s">
        <v>2196</v>
      </c>
      <c r="AR343" s="32">
        <f t="shared" si="1"/>
        <v>40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513">
        <v>0</v>
      </c>
      <c r="BU343" s="56">
        <v>0</v>
      </c>
      <c r="BV343" s="246"/>
      <c r="BX343" s="481"/>
      <c r="CA343" s="479"/>
      <c r="CD343" s="28"/>
      <c r="CE343" s="56"/>
      <c r="CF343" s="481"/>
      <c r="CL343" s="481"/>
      <c r="CM343" s="479"/>
      <c r="CP343" s="28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76">
        <f t="shared" si="0"/>
        <v>8967.2000000000007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E344" s="9">
        <v>274</v>
      </c>
      <c r="AF344" s="9">
        <v>259.2</v>
      </c>
      <c r="AG344" s="9">
        <v>409.40000000000003</v>
      </c>
      <c r="AH344" s="9">
        <v>168</v>
      </c>
      <c r="AN344" s="107" t="s">
        <v>153</v>
      </c>
      <c r="AR344" s="32">
        <f t="shared" si="1"/>
        <v>44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28"/>
      <c r="BX344" s="481"/>
      <c r="CA344" s="479"/>
      <c r="CB344" s="481"/>
      <c r="CC344" s="481"/>
      <c r="CD344" s="241"/>
      <c r="CE344" s="513"/>
      <c r="CF344" s="481"/>
      <c r="CL344" s="481"/>
      <c r="CM344" s="479"/>
      <c r="CN344" s="481"/>
      <c r="CO344" s="481"/>
      <c r="CP344" s="246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76">
        <f t="shared" si="0"/>
        <v>6043.9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E345" s="9">
        <v>441.99999999999994</v>
      </c>
      <c r="AF345" s="9">
        <v>257</v>
      </c>
      <c r="AG345" s="9">
        <v>94.9</v>
      </c>
      <c r="AH345" s="9">
        <v>285.2</v>
      </c>
      <c r="AN345" s="285" t="s">
        <v>1665</v>
      </c>
      <c r="AR345" s="32">
        <f t="shared" si="1"/>
        <v>35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513">
        <v>0</v>
      </c>
      <c r="BU345" s="56">
        <v>3</v>
      </c>
      <c r="BV345" s="246"/>
      <c r="BX345" s="481"/>
      <c r="CA345" s="479"/>
      <c r="CD345" s="28"/>
      <c r="CE345" s="56"/>
      <c r="CF345" s="481"/>
      <c r="CL345" s="481"/>
      <c r="CM345" s="479"/>
      <c r="CP345" s="28"/>
      <c r="CQ345" s="56"/>
      <c r="CR345" s="481"/>
      <c r="DW345"/>
    </row>
    <row r="346" spans="1:127" ht="15.75">
      <c r="A346" s="284" t="s">
        <v>3624</v>
      </c>
      <c r="B346" s="3"/>
      <c r="C346" s="3"/>
      <c r="D346" s="32"/>
      <c r="E346" s="576">
        <f t="shared" si="0"/>
        <v>9073.1999999999989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E346" s="9">
        <v>512.4</v>
      </c>
      <c r="AF346" s="9">
        <v>464.3</v>
      </c>
      <c r="AG346" s="9">
        <v>716.99999999999989</v>
      </c>
      <c r="AH346" s="9">
        <v>83.6</v>
      </c>
      <c r="AN346" s="284" t="s">
        <v>3624</v>
      </c>
      <c r="AR346" s="32">
        <f t="shared" si="1"/>
        <v>43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28"/>
      <c r="BX346" s="481"/>
      <c r="CA346" s="479"/>
      <c r="CB346" s="481"/>
      <c r="CC346" s="481"/>
      <c r="CD346" s="241"/>
      <c r="CE346" s="513"/>
      <c r="CF346" s="481"/>
      <c r="CL346" s="481"/>
      <c r="CM346" s="479"/>
      <c r="CN346" s="481"/>
      <c r="CO346" s="481"/>
      <c r="CP346" s="246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76">
        <f t="shared" si="0"/>
        <v>9166.7999999999956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E347" s="9">
        <v>630</v>
      </c>
      <c r="AF347" s="9">
        <v>427.1</v>
      </c>
      <c r="AG347" s="9">
        <v>442.79999999999995</v>
      </c>
      <c r="AH347" s="9">
        <v>110.4</v>
      </c>
      <c r="AN347" s="107" t="s">
        <v>2212</v>
      </c>
      <c r="AR347" s="32">
        <f t="shared" si="1"/>
        <v>43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513">
        <v>3</v>
      </c>
      <c r="BU347" s="56">
        <v>2</v>
      </c>
      <c r="BV347" s="246"/>
      <c r="BX347" s="481"/>
      <c r="CA347" s="479"/>
      <c r="CD347" s="28"/>
      <c r="CE347" s="56"/>
      <c r="CF347" s="481"/>
      <c r="CL347" s="481"/>
      <c r="CM347" s="479"/>
      <c r="CP347" s="28"/>
      <c r="CQ347" s="56"/>
      <c r="CR347" s="481"/>
      <c r="DW347"/>
    </row>
    <row r="348" spans="1:127" ht="15.75">
      <c r="A348" s="284" t="s">
        <v>3625</v>
      </c>
      <c r="B348" s="3"/>
      <c r="C348" s="3"/>
      <c r="D348" s="32"/>
      <c r="E348" s="576">
        <f t="shared" si="0"/>
        <v>8963.4000000000015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E348" s="9">
        <v>357.70000000000005</v>
      </c>
      <c r="AF348" s="9">
        <v>312</v>
      </c>
      <c r="AG348" s="9">
        <v>367.5</v>
      </c>
      <c r="AH348" s="9">
        <v>82.5</v>
      </c>
      <c r="AN348" s="284" t="s">
        <v>3625</v>
      </c>
      <c r="AR348" s="32">
        <f t="shared" si="1"/>
        <v>43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513">
        <v>0</v>
      </c>
      <c r="BU348" s="56">
        <v>3</v>
      </c>
      <c r="BV348" s="246"/>
      <c r="BX348" s="481"/>
      <c r="CA348" s="479"/>
      <c r="CB348" s="481"/>
      <c r="CC348" s="481"/>
      <c r="CD348" s="241"/>
      <c r="CE348" s="513"/>
      <c r="CF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76">
        <f t="shared" si="0"/>
        <v>10135.099999999999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E349" s="9">
        <v>365</v>
      </c>
      <c r="AF349" s="9">
        <v>589.5</v>
      </c>
      <c r="AG349" s="9">
        <v>523.40000000000009</v>
      </c>
      <c r="AH349" s="9">
        <v>90</v>
      </c>
      <c r="AN349" s="107" t="s">
        <v>2720</v>
      </c>
      <c r="AR349" s="32">
        <f t="shared" si="1"/>
        <v>57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28"/>
      <c r="BX349" s="481"/>
      <c r="BY349" s="481"/>
      <c r="BZ349" s="481"/>
      <c r="CA349" s="479"/>
      <c r="CB349" s="481"/>
      <c r="CC349" s="481"/>
      <c r="CD349" s="241"/>
      <c r="CE349" s="513"/>
      <c r="CF349" s="481"/>
      <c r="CL349" s="481"/>
      <c r="CM349" s="479"/>
      <c r="CN349" s="481"/>
      <c r="CO349" s="481"/>
      <c r="CP349" s="246"/>
      <c r="CQ349" s="56"/>
      <c r="CR349" s="481"/>
      <c r="DW349"/>
    </row>
    <row r="350" spans="1:127" ht="15.75">
      <c r="A350" s="285" t="s">
        <v>1661</v>
      </c>
      <c r="B350" s="3"/>
      <c r="C350" s="3"/>
      <c r="D350" s="32"/>
      <c r="E350" s="576">
        <f t="shared" si="0"/>
        <v>9696.5499999999975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E350" s="9">
        <v>459.29999999999995</v>
      </c>
      <c r="AF350" s="9">
        <v>253.29999999999998</v>
      </c>
      <c r="AG350" s="9">
        <v>761.1</v>
      </c>
      <c r="AH350" s="9">
        <v>4.8</v>
      </c>
      <c r="AN350" s="285" t="s">
        <v>1661</v>
      </c>
      <c r="AR350" s="32">
        <f t="shared" si="1"/>
        <v>38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28"/>
      <c r="BX350" s="481"/>
      <c r="BY350" s="481"/>
      <c r="BZ350" s="481"/>
      <c r="CA350" s="479"/>
      <c r="CD350" s="28"/>
      <c r="CE350" s="56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76">
        <f t="shared" si="0"/>
        <v>8723.2999999999993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E351" s="9">
        <v>433</v>
      </c>
      <c r="AF351" s="9">
        <v>407.5</v>
      </c>
      <c r="AG351" s="9">
        <v>681.5</v>
      </c>
      <c r="AH351" s="9">
        <v>105</v>
      </c>
      <c r="AN351" s="285" t="s">
        <v>11</v>
      </c>
      <c r="AR351" s="32">
        <f t="shared" si="1"/>
        <v>35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246"/>
      <c r="BX351" s="481"/>
      <c r="BY351" s="481"/>
      <c r="BZ351" s="481"/>
      <c r="CA351" s="479"/>
      <c r="CD351" s="28"/>
      <c r="CE351" s="56"/>
      <c r="CF351" s="481"/>
      <c r="CG351" s="481"/>
      <c r="CH351" s="481"/>
      <c r="CI351" s="481"/>
      <c r="CJ351" s="481"/>
      <c r="CK351" s="481"/>
      <c r="CL351" s="481"/>
      <c r="CM351" s="479"/>
      <c r="CP351" s="28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76">
        <f t="shared" si="0"/>
        <v>7488.5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E352" s="9">
        <v>398.3</v>
      </c>
      <c r="AF352" s="9">
        <v>311.60000000000002</v>
      </c>
      <c r="AG352" s="9">
        <v>348.70000000000005</v>
      </c>
      <c r="AH352" s="9">
        <v>221.7</v>
      </c>
      <c r="AN352" s="107" t="s">
        <v>2197</v>
      </c>
      <c r="AR352" s="32">
        <f t="shared" si="1"/>
        <v>36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246"/>
      <c r="BX352" s="481"/>
      <c r="BY352" s="481"/>
      <c r="BZ352" s="481"/>
      <c r="CA352" s="479"/>
      <c r="CD352" s="246"/>
      <c r="CE352" s="56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76">
        <f t="shared" si="0"/>
        <v>11171.15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E353" s="9">
        <v>533.19999999999993</v>
      </c>
      <c r="AF353" s="9">
        <v>701.4</v>
      </c>
      <c r="AG353" s="9">
        <v>552.6</v>
      </c>
      <c r="AH353" s="9">
        <v>0</v>
      </c>
      <c r="AN353" s="285" t="s">
        <v>1666</v>
      </c>
      <c r="AR353" s="32">
        <f t="shared" si="1"/>
        <v>63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28"/>
      <c r="BX353" s="481"/>
      <c r="BY353" s="481"/>
      <c r="BZ353" s="481"/>
      <c r="CA353" s="479"/>
      <c r="CD353" s="246"/>
      <c r="CE353" s="56"/>
      <c r="CF353" s="481"/>
      <c r="CG353" s="481"/>
      <c r="CH353" s="481"/>
      <c r="CI353" s="481"/>
      <c r="CJ353" s="481"/>
      <c r="CK353" s="481"/>
      <c r="CL353" s="481"/>
      <c r="CM353" s="479"/>
      <c r="CP353" s="246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76">
        <f t="shared" si="0"/>
        <v>9457.7999999999993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E354" s="9">
        <v>407.40000000000003</v>
      </c>
      <c r="AF354" s="9">
        <v>416.4</v>
      </c>
      <c r="AG354" s="9">
        <v>681.00000000000011</v>
      </c>
      <c r="AH354" s="9">
        <v>0</v>
      </c>
      <c r="AN354" s="106" t="s">
        <v>1344</v>
      </c>
      <c r="AR354" s="32">
        <f t="shared" si="1"/>
        <v>50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513">
        <v>2</v>
      </c>
      <c r="BU354" s="56">
        <v>0</v>
      </c>
      <c r="BV354" s="246"/>
      <c r="BX354" s="481"/>
      <c r="BY354" s="481"/>
      <c r="BZ354" s="481"/>
      <c r="CA354" s="479"/>
      <c r="CD354" s="28"/>
      <c r="CE354" s="56"/>
      <c r="CF354" s="481"/>
      <c r="CG354" s="481"/>
      <c r="CH354" s="481"/>
      <c r="CI354" s="481"/>
      <c r="CJ354" s="481"/>
      <c r="CK354" s="481"/>
      <c r="CL354" s="481"/>
      <c r="CM354" s="479"/>
      <c r="CP354" s="28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76">
        <f t="shared" si="0"/>
        <v>7900.7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E355" s="9">
        <v>619.45000000000005</v>
      </c>
      <c r="AF355" s="9">
        <v>389.09999999999997</v>
      </c>
      <c r="AG355" s="9">
        <v>496.09999999999997</v>
      </c>
      <c r="AH355" s="9">
        <v>168</v>
      </c>
      <c r="AN355" s="107" t="s">
        <v>633</v>
      </c>
      <c r="AR355" s="32">
        <f t="shared" si="1"/>
        <v>42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513">
        <v>0</v>
      </c>
      <c r="BU355" s="56">
        <v>3</v>
      </c>
      <c r="BV355" s="246"/>
      <c r="BX355" s="481"/>
      <c r="BY355" s="481"/>
      <c r="BZ355" s="481"/>
      <c r="CA355" s="479"/>
      <c r="CB355" s="481"/>
      <c r="CC355" s="481"/>
      <c r="CD355" s="241"/>
      <c r="CE355" s="513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76">
        <f t="shared" si="0"/>
        <v>7517.9499999999989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E356" s="9">
        <v>408.70000000000005</v>
      </c>
      <c r="AF356" s="9">
        <v>281.2</v>
      </c>
      <c r="AG356" s="9">
        <v>227.39999999999995</v>
      </c>
      <c r="AH356" s="9">
        <v>38.5</v>
      </c>
      <c r="AN356" s="285" t="s">
        <v>1658</v>
      </c>
      <c r="AR356" s="32">
        <f t="shared" si="1"/>
        <v>36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513">
        <v>0</v>
      </c>
      <c r="BU356" s="56">
        <v>0</v>
      </c>
      <c r="BV356" s="246"/>
      <c r="BX356" s="481"/>
      <c r="BY356" s="481"/>
      <c r="BZ356" s="481"/>
      <c r="CA356" s="479"/>
      <c r="CB356" s="481"/>
      <c r="CC356" s="481"/>
      <c r="CD356" s="241"/>
      <c r="CE356" s="513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76">
        <f t="shared" si="0"/>
        <v>8551.8000000000011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E357" s="9">
        <v>558.5</v>
      </c>
      <c r="AF357" s="9">
        <v>381.1</v>
      </c>
      <c r="AG357" s="9">
        <v>743.9</v>
      </c>
      <c r="AH357" s="9">
        <v>99.5</v>
      </c>
      <c r="AN357" s="107" t="s">
        <v>2716</v>
      </c>
      <c r="AR357" s="32">
        <f t="shared" si="1"/>
        <v>42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28"/>
      <c r="BX357" s="481"/>
      <c r="BY357" s="481"/>
      <c r="BZ357" s="481"/>
      <c r="CA357" s="479"/>
      <c r="CB357" s="481"/>
      <c r="CC357" s="481"/>
      <c r="CD357" s="241"/>
      <c r="CE357" s="513"/>
      <c r="CF357" s="481"/>
      <c r="CG357" s="481"/>
      <c r="CH357" s="481"/>
      <c r="CI357" s="481"/>
      <c r="CJ357" s="481"/>
      <c r="CK357" s="481"/>
      <c r="CL357" s="481"/>
      <c r="CM357" s="479"/>
      <c r="CN357" s="481"/>
      <c r="CO357" s="481"/>
      <c r="CP357" s="246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3626</v>
      </c>
      <c r="B358" s="3"/>
      <c r="C358" s="3"/>
      <c r="D358" s="32"/>
      <c r="E358" s="576">
        <f t="shared" si="0"/>
        <v>7146.2000000000007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E358" s="9">
        <v>409.5</v>
      </c>
      <c r="AF358" s="9">
        <v>465.5</v>
      </c>
      <c r="AG358" s="9">
        <v>270.8</v>
      </c>
      <c r="AH358" s="9">
        <v>90</v>
      </c>
      <c r="AN358" s="284" t="s">
        <v>3626</v>
      </c>
      <c r="AR358" s="32">
        <f t="shared" si="1"/>
        <v>30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28"/>
      <c r="BX358" s="481"/>
      <c r="BY358" s="481"/>
      <c r="BZ358" s="481"/>
      <c r="CA358" s="479"/>
      <c r="CD358" s="28"/>
      <c r="CE358" s="56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76">
        <f t="shared" si="0"/>
        <v>8891.3999999999978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E359" s="9">
        <v>458.6</v>
      </c>
      <c r="AF359" s="9">
        <v>572.75</v>
      </c>
      <c r="AG359" s="9">
        <v>369.8</v>
      </c>
      <c r="AH359" s="9">
        <v>187.5</v>
      </c>
      <c r="AN359" s="107" t="s">
        <v>687</v>
      </c>
      <c r="AR359" s="32">
        <f t="shared" si="1"/>
        <v>35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246"/>
      <c r="BX359" s="481"/>
      <c r="BY359" s="481"/>
      <c r="BZ359" s="481"/>
      <c r="CA359" s="479"/>
      <c r="CD359" s="28"/>
      <c r="CE359" s="56"/>
      <c r="CF359" s="481"/>
      <c r="CG359" s="481"/>
      <c r="CH359" s="481"/>
      <c r="CI359" s="481"/>
      <c r="CJ359" s="481"/>
      <c r="CK359" s="481"/>
      <c r="CL359" s="481"/>
      <c r="CM359" s="479"/>
      <c r="CP359" s="28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76">
        <f t="shared" si="0"/>
        <v>5921.7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E360" s="9">
        <v>159</v>
      </c>
      <c r="AF360" s="9">
        <v>331.25</v>
      </c>
      <c r="AG360" s="9">
        <v>222</v>
      </c>
      <c r="AH360" s="9">
        <v>33.15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28"/>
      <c r="BX360" s="481"/>
      <c r="BY360" s="481"/>
      <c r="BZ360" s="481"/>
      <c r="CA360" s="479"/>
      <c r="CD360" s="246"/>
      <c r="CE360" s="56"/>
      <c r="CF360" s="481"/>
      <c r="CG360" s="481"/>
      <c r="CH360" s="481"/>
      <c r="CI360" s="481"/>
      <c r="CJ360" s="481"/>
      <c r="CK360" s="481"/>
      <c r="CL360" s="481"/>
      <c r="CM360" s="479"/>
      <c r="CP360" s="246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3655</v>
      </c>
      <c r="B361" s="3"/>
      <c r="C361" s="3"/>
      <c r="D361" s="32"/>
      <c r="E361" s="576">
        <f t="shared" si="0"/>
        <v>9138.2000000000025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E361" s="9">
        <v>516.1</v>
      </c>
      <c r="AF361" s="9">
        <v>465.7</v>
      </c>
      <c r="AG361" s="9">
        <v>611.09999999999991</v>
      </c>
      <c r="AH361" s="9">
        <v>243.6</v>
      </c>
      <c r="AN361" s="284" t="s">
        <v>3655</v>
      </c>
      <c r="AR361" s="32">
        <f t="shared" si="1"/>
        <v>36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246"/>
      <c r="BX361" s="481"/>
      <c r="BY361" s="481"/>
      <c r="BZ361" s="481"/>
      <c r="CA361" s="479"/>
      <c r="CD361" s="28"/>
      <c r="CE361" s="56"/>
      <c r="CF361" s="481"/>
      <c r="CG361" s="481"/>
      <c r="CH361" s="481"/>
      <c r="CI361" s="481"/>
      <c r="CJ361" s="481"/>
      <c r="CK361" s="481"/>
      <c r="CL361" s="481"/>
      <c r="CM361" s="479"/>
      <c r="CP361" s="28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76">
        <f t="shared" si="0"/>
        <v>9180.8000000000011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E362" s="9">
        <v>475.2</v>
      </c>
      <c r="AF362" s="9">
        <v>403.00000000000006</v>
      </c>
      <c r="AG362" s="9">
        <v>555.70000000000005</v>
      </c>
      <c r="AH362" s="9">
        <v>0</v>
      </c>
      <c r="AN362" s="285" t="s">
        <v>15</v>
      </c>
      <c r="AR362" s="32">
        <f t="shared" si="1"/>
        <v>46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513">
        <v>3</v>
      </c>
      <c r="BU362" s="56">
        <v>0</v>
      </c>
      <c r="BV362" s="246"/>
      <c r="BX362" s="481"/>
      <c r="BY362" s="481"/>
      <c r="BZ362" s="481"/>
      <c r="CA362" s="479"/>
      <c r="CD362" s="246"/>
      <c r="CE362" s="56"/>
      <c r="CF362" s="481"/>
      <c r="CG362" s="481"/>
      <c r="CH362" s="481"/>
      <c r="CI362" s="481"/>
      <c r="CJ362" s="481"/>
      <c r="CK362" s="481"/>
      <c r="CL362" s="481"/>
      <c r="CM362" s="479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76">
        <f t="shared" si="0"/>
        <v>8943.2000000000007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E363" s="9">
        <v>452.6</v>
      </c>
      <c r="AF363" s="9">
        <v>423.5</v>
      </c>
      <c r="AG363" s="9">
        <v>753.3</v>
      </c>
      <c r="AH363" s="9">
        <v>0</v>
      </c>
      <c r="AN363" s="107" t="s">
        <v>2725</v>
      </c>
      <c r="AR363" s="32">
        <f t="shared" si="1"/>
        <v>37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246"/>
      <c r="BX363" s="481"/>
      <c r="BY363" s="481"/>
      <c r="BZ363" s="481"/>
      <c r="CA363" s="479"/>
      <c r="CB363" s="481"/>
      <c r="CC363" s="481"/>
      <c r="CD363" s="241"/>
      <c r="CE363" s="513"/>
      <c r="CF363" s="481"/>
      <c r="CG363" s="481"/>
      <c r="CH363" s="481"/>
      <c r="CI363" s="481"/>
      <c r="CJ363" s="481"/>
      <c r="CK363" s="481"/>
      <c r="CL363" s="481"/>
      <c r="CM363" s="479"/>
      <c r="CN363" s="481"/>
      <c r="CO363" s="481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3627</v>
      </c>
      <c r="B364" s="3"/>
      <c r="C364" s="3"/>
      <c r="D364" s="32"/>
      <c r="E364" s="576">
        <f t="shared" si="0"/>
        <v>8029.1000000000013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E364" s="9">
        <v>602.5</v>
      </c>
      <c r="AF364" s="9">
        <v>557.6</v>
      </c>
      <c r="AG364" s="9">
        <v>651.30000000000007</v>
      </c>
      <c r="AH364" s="9">
        <v>30.599999999999998</v>
      </c>
      <c r="AN364" s="284" t="s">
        <v>3627</v>
      </c>
      <c r="AR364" s="32">
        <f t="shared" si="1"/>
        <v>42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28"/>
      <c r="BX364" s="481"/>
      <c r="BY364" s="481"/>
      <c r="BZ364" s="481"/>
      <c r="CA364" s="479"/>
      <c r="CD364" s="246"/>
      <c r="CE364" s="56"/>
      <c r="CF364" s="481"/>
      <c r="CG364" s="481"/>
      <c r="CH364" s="481"/>
      <c r="CI364" s="481"/>
      <c r="CJ364" s="481"/>
      <c r="CK364" s="481"/>
      <c r="CL364" s="481"/>
      <c r="CM364" s="479"/>
      <c r="CP364" s="246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76">
        <f t="shared" si="0"/>
        <v>10446.199999999999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E365" s="9">
        <v>429.99999999999994</v>
      </c>
      <c r="AF365" s="9">
        <v>484.75</v>
      </c>
      <c r="AG365" s="9">
        <v>537.6</v>
      </c>
      <c r="AH365" s="9">
        <v>0</v>
      </c>
      <c r="AN365" s="107" t="s">
        <v>2216</v>
      </c>
      <c r="AR365" s="32">
        <f t="shared" si="1"/>
        <v>45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246"/>
      <c r="BX365" s="481"/>
      <c r="BY365" s="481"/>
      <c r="BZ365" s="481"/>
      <c r="CA365" s="479"/>
      <c r="CD365" s="28"/>
      <c r="CE365" s="56"/>
      <c r="CF365" s="481"/>
      <c r="CG365" s="481"/>
      <c r="CH365" s="481"/>
      <c r="CI365" s="481"/>
      <c r="CJ365" s="481"/>
      <c r="CK365" s="481"/>
      <c r="CL365" s="481"/>
      <c r="CM365" s="479"/>
      <c r="CP365" s="28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3628</v>
      </c>
      <c r="B366" s="3"/>
      <c r="C366" s="3"/>
      <c r="D366" s="32"/>
      <c r="E366" s="576">
        <f t="shared" si="0"/>
        <v>7625.2000000000007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E366" s="9">
        <v>458.9</v>
      </c>
      <c r="AF366" s="9">
        <v>307</v>
      </c>
      <c r="AG366" s="9">
        <v>193.95</v>
      </c>
      <c r="AH366" s="9">
        <v>171.6</v>
      </c>
      <c r="AN366" s="284" t="s">
        <v>3628</v>
      </c>
      <c r="AR366" s="32">
        <f t="shared" si="1"/>
        <v>51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28"/>
      <c r="BX366" s="481"/>
      <c r="BY366" s="481"/>
      <c r="BZ366" s="481"/>
      <c r="CA366" s="479"/>
      <c r="CD366" s="246"/>
      <c r="CE366" s="56"/>
      <c r="CF366" s="481"/>
      <c r="CG366" s="481"/>
      <c r="CH366" s="481"/>
      <c r="CI366" s="481"/>
      <c r="CJ366" s="481"/>
      <c r="CK366" s="481"/>
      <c r="CL366" s="481"/>
      <c r="CM366" s="479"/>
      <c r="CP366" s="246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76">
        <f t="shared" si="0"/>
        <v>7455.1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E367" s="9">
        <v>404.7</v>
      </c>
      <c r="AF367" s="9">
        <v>198.00000000000003</v>
      </c>
      <c r="AG367" s="9">
        <v>869.39999999999986</v>
      </c>
      <c r="AH367" s="9">
        <v>142.79999999999998</v>
      </c>
      <c r="AN367" s="285" t="s">
        <v>1654</v>
      </c>
      <c r="AR367" s="32">
        <f t="shared" si="1"/>
        <v>35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28"/>
      <c r="BX367" s="481"/>
      <c r="BY367" s="481"/>
      <c r="BZ367" s="481"/>
      <c r="CA367" s="479"/>
      <c r="CD367" s="28"/>
      <c r="CE367" s="56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76">
        <f t="shared" si="0"/>
        <v>9366.5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E368" s="9">
        <v>622.29999999999995</v>
      </c>
      <c r="AF368" s="9">
        <v>503.2</v>
      </c>
      <c r="AG368" s="9">
        <v>894.7</v>
      </c>
      <c r="AH368" s="9">
        <v>0</v>
      </c>
      <c r="AN368" s="285" t="s">
        <v>17</v>
      </c>
      <c r="AR368" s="32">
        <f t="shared" si="1"/>
        <v>38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28"/>
      <c r="BX368" s="481"/>
      <c r="BY368" s="481"/>
      <c r="BZ368" s="481"/>
      <c r="CA368" s="479"/>
      <c r="CD368" s="28"/>
      <c r="CE368" s="56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3629</v>
      </c>
      <c r="B369" s="3"/>
      <c r="C369" s="3"/>
      <c r="D369" s="32"/>
      <c r="E369" s="576">
        <f t="shared" si="0"/>
        <v>9020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E369" s="9">
        <v>379</v>
      </c>
      <c r="AF369" s="9">
        <v>279.60000000000002</v>
      </c>
      <c r="AG369" s="9">
        <v>597.79999999999995</v>
      </c>
      <c r="AH369" s="9">
        <v>0</v>
      </c>
      <c r="AN369" s="284" t="s">
        <v>3629</v>
      </c>
      <c r="AR369" s="32">
        <f t="shared" si="1"/>
        <v>43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28"/>
      <c r="BX369" s="481"/>
      <c r="BY369" s="481"/>
      <c r="BZ369" s="481"/>
      <c r="CA369" s="479"/>
      <c r="CD369" s="28"/>
      <c r="CE369" s="56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76">
        <f t="shared" si="0"/>
        <v>7445.4999999999991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E370" s="9">
        <v>401.3</v>
      </c>
      <c r="AF370" s="9">
        <v>319</v>
      </c>
      <c r="AG370" s="9">
        <v>510.2</v>
      </c>
      <c r="AH370" s="9">
        <v>19.5</v>
      </c>
      <c r="AN370" s="107" t="s">
        <v>162</v>
      </c>
      <c r="AR370" s="32">
        <f t="shared" si="1"/>
        <v>43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28"/>
      <c r="BX370" s="481"/>
      <c r="BY370" s="481"/>
      <c r="BZ370" s="481"/>
      <c r="CA370" s="479"/>
      <c r="CD370" s="28"/>
      <c r="CE370" s="56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76">
        <f t="shared" si="0"/>
        <v>8179.6000000000013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E371" s="9">
        <v>448.7</v>
      </c>
      <c r="AF371" s="9">
        <v>358.6</v>
      </c>
      <c r="AG371" s="9">
        <v>635.80000000000007</v>
      </c>
      <c r="AH371" s="9">
        <v>0</v>
      </c>
      <c r="AN371" s="107" t="s">
        <v>2201</v>
      </c>
      <c r="AR371" s="32">
        <f t="shared" si="1"/>
        <v>38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246"/>
      <c r="BX371" s="481"/>
      <c r="BY371" s="481"/>
      <c r="BZ371" s="481"/>
      <c r="CA371" s="479"/>
      <c r="CD371" s="28"/>
      <c r="CE371" s="56"/>
      <c r="CF371" s="481"/>
      <c r="CG371" s="481"/>
      <c r="CH371" s="481"/>
      <c r="CI371" s="481"/>
      <c r="CJ371" s="481"/>
      <c r="CK371" s="481"/>
      <c r="CL371" s="481"/>
      <c r="CM371" s="479"/>
      <c r="CP371" s="28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3630</v>
      </c>
      <c r="B372" s="3"/>
      <c r="C372" s="3"/>
      <c r="D372" s="32"/>
      <c r="E372" s="576">
        <f t="shared" si="0"/>
        <v>9610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E372" s="9">
        <v>587.09999999999991</v>
      </c>
      <c r="AF372" s="9">
        <v>350.4</v>
      </c>
      <c r="AG372" s="9">
        <v>474.2</v>
      </c>
      <c r="AH372" s="9">
        <v>132</v>
      </c>
      <c r="AN372" s="284" t="s">
        <v>3630</v>
      </c>
      <c r="AR372" s="32">
        <f t="shared" si="1"/>
        <v>40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28"/>
      <c r="BX372" s="481"/>
      <c r="BY372" s="481"/>
      <c r="BZ372" s="481"/>
      <c r="CA372" s="479"/>
      <c r="CD372" s="246"/>
      <c r="CE372" s="56"/>
      <c r="CF372" s="481"/>
      <c r="CG372" s="481"/>
      <c r="CH372" s="481"/>
      <c r="CI372" s="481"/>
      <c r="CJ372" s="481"/>
      <c r="CK372" s="481"/>
      <c r="CL372" s="481"/>
      <c r="CM372" s="479"/>
      <c r="CP372" s="246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76">
        <f t="shared" si="0"/>
        <v>10715.4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E373" s="9">
        <v>664.39999999999986</v>
      </c>
      <c r="AF373" s="9">
        <v>468.8</v>
      </c>
      <c r="AG373" s="9">
        <v>951.80000000000007</v>
      </c>
      <c r="AH373" s="9">
        <v>25.2</v>
      </c>
      <c r="AN373" s="107" t="s">
        <v>2719</v>
      </c>
      <c r="AR373" s="32">
        <f t="shared" si="1"/>
        <v>52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28"/>
      <c r="BX373" s="481"/>
      <c r="BY373" s="481"/>
      <c r="BZ373" s="481"/>
      <c r="CA373" s="479"/>
      <c r="CD373" s="28"/>
      <c r="CE373" s="56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76">
        <f t="shared" si="0"/>
        <v>8353.6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E374" s="9">
        <v>593.1</v>
      </c>
      <c r="AF374" s="9">
        <v>544.69999999999993</v>
      </c>
      <c r="AG374" s="9">
        <v>496.9</v>
      </c>
      <c r="AH374" s="9">
        <v>50.3</v>
      </c>
      <c r="AN374" s="107" t="s">
        <v>2220</v>
      </c>
      <c r="AR374" s="32">
        <f t="shared" si="1"/>
        <v>49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246"/>
      <c r="BX374" s="481"/>
      <c r="BY374" s="481"/>
      <c r="BZ374" s="481"/>
      <c r="CA374" s="479"/>
      <c r="CD374" s="28"/>
      <c r="CE374" s="56"/>
      <c r="CF374" s="481"/>
      <c r="CG374" s="481"/>
      <c r="CH374" s="481"/>
      <c r="CI374" s="481"/>
      <c r="CJ374" s="481"/>
      <c r="CK374" s="481"/>
      <c r="CL374" s="481"/>
      <c r="CM374" s="479"/>
      <c r="CP374" s="28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76">
        <f t="shared" si="0"/>
        <v>9661.7000000000007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E375" s="9">
        <v>352.7</v>
      </c>
      <c r="AF375" s="9">
        <v>369.79999999999995</v>
      </c>
      <c r="AG375" s="9">
        <v>615.1</v>
      </c>
      <c r="AH375" s="9">
        <v>120.10000000000001</v>
      </c>
      <c r="AN375" s="107" t="s">
        <v>2711</v>
      </c>
      <c r="AR375" s="32">
        <f t="shared" si="1"/>
        <v>45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28"/>
      <c r="BX375" s="481"/>
      <c r="BY375" s="481"/>
      <c r="BZ375" s="481"/>
      <c r="CA375" s="479"/>
      <c r="CD375" s="246"/>
      <c r="CE375" s="56"/>
      <c r="CF375" s="481"/>
      <c r="CG375" s="481"/>
      <c r="CH375" s="481"/>
      <c r="CI375" s="481"/>
      <c r="CJ375" s="481"/>
      <c r="CK375" s="481"/>
      <c r="CL375" s="481"/>
      <c r="CM375" s="479"/>
      <c r="CP375" s="246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3631</v>
      </c>
      <c r="B376" s="3"/>
      <c r="C376" s="3"/>
      <c r="D376" s="32"/>
      <c r="E376" s="576">
        <f t="shared" si="0"/>
        <v>9260.2000000000007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E376" s="9">
        <v>394.3</v>
      </c>
      <c r="AF376" s="9">
        <v>473.3</v>
      </c>
      <c r="AG376" s="9">
        <v>234.2</v>
      </c>
      <c r="AH376" s="9">
        <v>98.199999999999989</v>
      </c>
      <c r="AN376" s="284" t="s">
        <v>3631</v>
      </c>
      <c r="AR376" s="32">
        <f t="shared" si="1"/>
        <v>50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28"/>
      <c r="BX376" s="481"/>
      <c r="BY376" s="481"/>
      <c r="BZ376" s="481"/>
      <c r="CA376" s="479"/>
      <c r="CD376" s="28"/>
      <c r="CE376" s="56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76">
        <f t="shared" si="0"/>
        <v>9178.1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E377" s="9">
        <v>664</v>
      </c>
      <c r="AF377" s="9">
        <v>434.5</v>
      </c>
      <c r="AG377" s="9">
        <v>523.40000000000009</v>
      </c>
      <c r="AH377" s="9">
        <v>11.700000000000001</v>
      </c>
      <c r="AN377" s="107" t="s">
        <v>2200</v>
      </c>
      <c r="AR377" s="32">
        <f t="shared" si="1"/>
        <v>43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513">
        <v>0</v>
      </c>
      <c r="BU377" s="56">
        <v>3</v>
      </c>
      <c r="BV377" s="246"/>
      <c r="BX377" s="38"/>
      <c r="BY377" s="38"/>
      <c r="BZ377" s="38"/>
      <c r="CA377" s="479"/>
      <c r="CD377" s="28"/>
      <c r="CE377" s="56"/>
      <c r="CF377" s="481"/>
      <c r="CG377" s="481"/>
      <c r="CH377" s="481"/>
      <c r="CI377" s="481"/>
      <c r="CJ377" s="481"/>
      <c r="CK377" s="481"/>
      <c r="CL377" s="481"/>
      <c r="CM377" s="479"/>
      <c r="CP377" s="28"/>
      <c r="CQ377" s="56"/>
      <c r="CR377" s="481"/>
      <c r="CS377" s="481"/>
      <c r="CT377" s="481"/>
      <c r="CU377" s="481"/>
      <c r="CV377" s="481"/>
      <c r="CW377" s="481"/>
    </row>
    <row r="378" spans="1:101" ht="15.75">
      <c r="A378" s="284" t="s">
        <v>3632</v>
      </c>
      <c r="B378" s="3"/>
      <c r="C378" s="3"/>
      <c r="D378" s="32"/>
      <c r="E378" s="576">
        <f t="shared" si="0"/>
        <v>8910.9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E378" s="9">
        <v>356.8</v>
      </c>
      <c r="AF378" s="9">
        <v>325.8</v>
      </c>
      <c r="AG378" s="9">
        <v>438.4</v>
      </c>
      <c r="AH378" s="9">
        <v>191.5</v>
      </c>
      <c r="AN378" s="284" t="s">
        <v>3632</v>
      </c>
      <c r="AR378" s="32">
        <f t="shared" si="1"/>
        <v>35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28"/>
      <c r="CA378" s="479"/>
      <c r="CB378" s="481"/>
      <c r="CC378" s="481"/>
      <c r="CD378" s="241"/>
      <c r="CE378" s="513"/>
      <c r="CF378" s="481"/>
      <c r="CG378" s="38"/>
      <c r="CH378" s="38"/>
      <c r="CI378" s="38"/>
      <c r="CJ378" s="38"/>
      <c r="CK378" s="38"/>
      <c r="CL378" s="481"/>
      <c r="CM378" s="479"/>
      <c r="CN378" s="481"/>
      <c r="CO378" s="481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76">
        <f t="shared" si="0"/>
        <v>8438.2999999999993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E379" s="9">
        <v>412.3</v>
      </c>
      <c r="AF379" s="9">
        <v>303</v>
      </c>
      <c r="AG379" s="9">
        <v>523.1</v>
      </c>
      <c r="AH379" s="9">
        <v>49.500000000000007</v>
      </c>
      <c r="AN379" s="107" t="s">
        <v>2733</v>
      </c>
      <c r="AR379" s="32">
        <f t="shared" si="1"/>
        <v>41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246"/>
      <c r="CA379" s="479"/>
      <c r="CD379" s="28"/>
      <c r="CE379" s="56"/>
      <c r="CF379" s="316"/>
      <c r="CL379" s="316"/>
      <c r="CM379" s="479"/>
      <c r="CP379" s="28"/>
      <c r="CQ379" s="56"/>
    </row>
    <row r="380" spans="1:101" ht="15.75">
      <c r="A380" s="107" t="s">
        <v>704</v>
      </c>
      <c r="B380" s="3"/>
      <c r="C380" s="3"/>
      <c r="D380" s="32"/>
      <c r="E380" s="576">
        <f t="shared" si="0"/>
        <v>9774.3000000000011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E380" s="9">
        <v>601.20000000000005</v>
      </c>
      <c r="AF380" s="9">
        <v>353.70000000000005</v>
      </c>
      <c r="AG380" s="9">
        <v>744.80000000000007</v>
      </c>
      <c r="AH380" s="9">
        <v>0</v>
      </c>
      <c r="AN380" s="107" t="s">
        <v>704</v>
      </c>
      <c r="AR380" s="32">
        <f t="shared" si="1"/>
        <v>50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246"/>
      <c r="BX380" s="463"/>
      <c r="BY380" s="463"/>
      <c r="BZ380" s="463"/>
      <c r="CA380" s="479"/>
      <c r="CD380" s="246"/>
      <c r="CE380" s="56"/>
      <c r="CF380" s="256"/>
      <c r="CL380" s="256"/>
      <c r="CM380" s="479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76">
        <f t="shared" si="0"/>
        <v>8306.2999999999993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E381" s="9">
        <v>251.20000000000002</v>
      </c>
      <c r="AF381" s="9">
        <v>346.1</v>
      </c>
      <c r="AG381" s="9">
        <v>344.20000000000005</v>
      </c>
      <c r="AH381" s="9">
        <v>180</v>
      </c>
      <c r="AN381" s="107" t="s">
        <v>2732</v>
      </c>
      <c r="AR381" s="32">
        <f t="shared" si="1"/>
        <v>52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513">
        <v>3</v>
      </c>
      <c r="BU381" s="56">
        <v>3</v>
      </c>
      <c r="BV381" s="246"/>
      <c r="CA381" s="479"/>
      <c r="CD381" s="246"/>
      <c r="CE381" s="56"/>
      <c r="CF381" s="463"/>
      <c r="CG381" s="463"/>
      <c r="CH381" s="463"/>
      <c r="CI381" s="463"/>
      <c r="CJ381" s="463"/>
      <c r="CK381" s="463"/>
      <c r="CL381" s="463"/>
      <c r="CM381" s="479"/>
      <c r="CP381" s="246"/>
      <c r="CQ381" s="56"/>
      <c r="CR381" s="463"/>
      <c r="CS381" s="463"/>
      <c r="CT381" s="463"/>
      <c r="CU381" s="463"/>
      <c r="CV381" s="463"/>
      <c r="CW381" s="463"/>
    </row>
    <row r="382" spans="1:101" ht="15.75">
      <c r="A382" s="285" t="s">
        <v>2325</v>
      </c>
      <c r="B382" s="3"/>
      <c r="C382" s="3"/>
      <c r="D382" s="32"/>
      <c r="E382" s="576">
        <f t="shared" si="0"/>
        <v>9928.5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E382" s="9">
        <v>519.90000000000009</v>
      </c>
      <c r="AF382" s="9">
        <v>583.9</v>
      </c>
      <c r="AG382" s="9">
        <v>753.1</v>
      </c>
      <c r="AH382" s="9">
        <v>30.7</v>
      </c>
      <c r="AN382" s="285" t="s">
        <v>2325</v>
      </c>
      <c r="AR382" s="32">
        <f t="shared" si="1"/>
        <v>47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246"/>
      <c r="CA382" s="479"/>
      <c r="CB382" s="481"/>
      <c r="CC382" s="481"/>
      <c r="CD382" s="241"/>
      <c r="CE382" s="513"/>
      <c r="CM382" s="479"/>
      <c r="CN382" s="481"/>
      <c r="CO382" s="481"/>
      <c r="CP382" s="246"/>
      <c r="CQ382" s="56"/>
    </row>
    <row r="383" spans="1:101" ht="15.75">
      <c r="A383" s="107" t="s">
        <v>3633</v>
      </c>
      <c r="B383" s="3"/>
      <c r="C383" s="3"/>
      <c r="D383" s="32"/>
      <c r="E383" s="576">
        <f t="shared" si="0"/>
        <v>9998.1999999999989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E383" s="9">
        <v>689.19999999999982</v>
      </c>
      <c r="AF383" s="9">
        <v>515.80000000000007</v>
      </c>
      <c r="AG383" s="9">
        <v>698.1</v>
      </c>
      <c r="AH383" s="9">
        <v>42</v>
      </c>
      <c r="AN383" s="107" t="s">
        <v>3633</v>
      </c>
      <c r="AR383" s="32">
        <f t="shared" si="1"/>
        <v>42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28"/>
      <c r="CA383" s="479"/>
      <c r="CD383" s="246"/>
      <c r="CE383" s="56"/>
      <c r="CM383" s="479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76">
        <f t="shared" si="0"/>
        <v>8820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E384" s="9">
        <v>540.79999999999995</v>
      </c>
      <c r="AF384" s="9">
        <v>474.2</v>
      </c>
      <c r="AG384" s="9">
        <v>483.5</v>
      </c>
      <c r="AH384" s="9">
        <v>0</v>
      </c>
      <c r="AN384" s="107" t="s">
        <v>2715</v>
      </c>
      <c r="AR384" s="32">
        <f t="shared" si="1"/>
        <v>50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513">
        <v>3</v>
      </c>
      <c r="BU384" s="56">
        <v>0</v>
      </c>
      <c r="BV384" s="246"/>
      <c r="CA384" s="479"/>
      <c r="CD384" s="28"/>
      <c r="CE384" s="56"/>
      <c r="CM384" s="479"/>
      <c r="CP384" s="28"/>
      <c r="CQ384" s="56"/>
    </row>
    <row r="385" spans="1:95" ht="15.75">
      <c r="A385" s="107" t="s">
        <v>700</v>
      </c>
      <c r="B385" s="3"/>
      <c r="C385" s="3"/>
      <c r="D385" s="32"/>
      <c r="E385" s="576">
        <f t="shared" si="0"/>
        <v>8236.5000000000018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E385" s="9">
        <v>412.3</v>
      </c>
      <c r="AF385" s="9">
        <v>376.6</v>
      </c>
      <c r="AG385" s="9">
        <v>164.70000000000002</v>
      </c>
      <c r="AH385" s="9">
        <v>297.3</v>
      </c>
      <c r="AN385" s="107" t="s">
        <v>700</v>
      </c>
      <c r="AR385" s="32">
        <f t="shared" si="1"/>
        <v>46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246"/>
      <c r="CA385" s="479"/>
      <c r="CB385" s="481"/>
      <c r="CC385" s="481"/>
      <c r="CD385" s="241"/>
      <c r="CE385" s="513"/>
      <c r="CM385" s="479"/>
      <c r="CN385" s="481"/>
      <c r="CO385" s="481"/>
      <c r="CP385" s="246"/>
      <c r="CQ385" s="56"/>
    </row>
    <row r="386" spans="1:95" ht="15.75">
      <c r="A386" s="284" t="s">
        <v>21</v>
      </c>
      <c r="B386" s="3"/>
      <c r="C386" s="3"/>
      <c r="D386" s="32"/>
      <c r="E386" s="576">
        <f t="shared" si="0"/>
        <v>9850.0999999999985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E386" s="9">
        <v>558.09999999999991</v>
      </c>
      <c r="AF386" s="9">
        <v>477.9</v>
      </c>
      <c r="AG386" s="9">
        <v>470.80000000000007</v>
      </c>
      <c r="AH386" s="9">
        <v>82.5</v>
      </c>
      <c r="AN386" s="284" t="s">
        <v>21</v>
      </c>
      <c r="AR386" s="32">
        <f t="shared" si="1"/>
        <v>44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513">
        <v>2</v>
      </c>
      <c r="BU386" s="56">
        <v>3</v>
      </c>
      <c r="BV386" s="246"/>
      <c r="CA386" s="479"/>
      <c r="CD386" s="246"/>
      <c r="CE386" s="56"/>
      <c r="CM386" s="479"/>
      <c r="CP386" s="246"/>
      <c r="CQ386" s="56"/>
    </row>
    <row r="387" spans="1:95" ht="15.75">
      <c r="A387" s="107" t="s">
        <v>141</v>
      </c>
      <c r="B387" s="3"/>
      <c r="C387" s="3"/>
      <c r="D387" s="32"/>
      <c r="E387" s="576">
        <f t="shared" si="0"/>
        <v>8923.2999999999993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E387" s="9">
        <v>549.5</v>
      </c>
      <c r="AF387" s="9">
        <v>493.1</v>
      </c>
      <c r="AG387" s="9">
        <v>715.2</v>
      </c>
      <c r="AH387" s="9">
        <v>0</v>
      </c>
      <c r="AN387" s="107" t="s">
        <v>141</v>
      </c>
      <c r="AR387" s="32">
        <f t="shared" si="1"/>
        <v>48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28"/>
      <c r="CA387" s="479"/>
      <c r="CB387" s="481"/>
      <c r="CC387" s="481"/>
      <c r="CD387" s="241"/>
      <c r="CE387" s="513"/>
      <c r="CM387" s="479"/>
      <c r="CN387" s="481"/>
      <c r="CO387" s="481"/>
      <c r="CP387" s="246"/>
      <c r="CQ387" s="56"/>
    </row>
    <row r="388" spans="1:95" ht="15.75">
      <c r="A388" s="107" t="s">
        <v>2193</v>
      </c>
      <c r="B388" s="3"/>
      <c r="C388" s="3"/>
      <c r="D388" s="32"/>
      <c r="E388" s="576">
        <f t="shared" si="0"/>
        <v>4309.5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E388" s="9">
        <v>219.50000000000003</v>
      </c>
      <c r="AF388" s="9">
        <v>94.5</v>
      </c>
      <c r="AG388" s="9">
        <v>61.2</v>
      </c>
      <c r="AH388" s="9">
        <v>308.8</v>
      </c>
      <c r="AN388" s="107" t="s">
        <v>2193</v>
      </c>
      <c r="AR388" s="32">
        <f t="shared" si="1"/>
        <v>23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246"/>
      <c r="CA388" s="479"/>
      <c r="CD388" s="28"/>
      <c r="CE388" s="56"/>
      <c r="CM388" s="479"/>
      <c r="CP388" s="28"/>
      <c r="CQ388" s="56"/>
    </row>
    <row r="389" spans="1:95" ht="15.75">
      <c r="A389" s="285" t="s">
        <v>1667</v>
      </c>
      <c r="B389" s="3"/>
      <c r="C389" s="3"/>
      <c r="D389" s="32"/>
      <c r="E389" s="576">
        <f t="shared" si="0"/>
        <v>7181.1999999999989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E389" s="9">
        <v>0</v>
      </c>
      <c r="AF389" s="9">
        <v>280.39999999999998</v>
      </c>
      <c r="AG389" s="9">
        <v>363.9</v>
      </c>
      <c r="AH389" s="9">
        <v>217</v>
      </c>
      <c r="AN389" s="285" t="s">
        <v>1667</v>
      </c>
      <c r="AR389" s="32">
        <f t="shared" si="1"/>
        <v>23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513">
        <v>0</v>
      </c>
      <c r="BU389" s="56">
        <v>3</v>
      </c>
      <c r="BV389" s="246"/>
      <c r="CA389" s="479"/>
      <c r="CD389" s="246"/>
      <c r="CE389" s="56"/>
      <c r="CM389" s="479"/>
      <c r="CP389" s="246"/>
      <c r="CQ389" s="56"/>
    </row>
    <row r="390" spans="1:95" ht="15.75">
      <c r="A390" s="284" t="s">
        <v>3634</v>
      </c>
      <c r="B390" s="3"/>
      <c r="C390" s="3"/>
      <c r="D390" s="32"/>
      <c r="E390" s="576">
        <f t="shared" si="0"/>
        <v>9069.3000000000011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E390" s="9">
        <v>467.1</v>
      </c>
      <c r="AF390" s="9">
        <v>464</v>
      </c>
      <c r="AG390" s="9">
        <v>568</v>
      </c>
      <c r="AH390" s="9">
        <v>0</v>
      </c>
      <c r="AN390" s="284" t="s">
        <v>3634</v>
      </c>
      <c r="AR390" s="32">
        <f t="shared" si="1"/>
        <v>43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28"/>
      <c r="CA390" s="479"/>
      <c r="CB390" s="481"/>
      <c r="CC390" s="481"/>
      <c r="CD390" s="241"/>
      <c r="CE390" s="513"/>
      <c r="CM390" s="479"/>
      <c r="CN390" s="481"/>
      <c r="CO390" s="481"/>
      <c r="CP390" s="246"/>
      <c r="CQ390" s="56"/>
    </row>
    <row r="391" spans="1:95" ht="15.75">
      <c r="A391" s="107" t="s">
        <v>2726</v>
      </c>
      <c r="B391" s="3"/>
      <c r="C391" s="3"/>
      <c r="D391" s="32"/>
      <c r="E391" s="576">
        <f t="shared" ref="E391:E454" si="2">SUM(F391:AL391)</f>
        <v>9469.6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E391" s="9">
        <v>447.80000000000007</v>
      </c>
      <c r="AF391" s="9">
        <v>565.59999999999991</v>
      </c>
      <c r="AG391" s="9">
        <v>389.70000000000005</v>
      </c>
      <c r="AH391" s="9">
        <v>1.3</v>
      </c>
      <c r="AN391" s="107" t="s">
        <v>2726</v>
      </c>
      <c r="AR391" s="32">
        <f t="shared" ref="AR391:AR454" si="3">SUM(AS391:BY391)</f>
        <v>38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28"/>
      <c r="CA391" s="479"/>
      <c r="CD391" s="28"/>
      <c r="CE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76">
        <f t="shared" si="2"/>
        <v>9982.8999999999978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E392" s="9">
        <v>561.5</v>
      </c>
      <c r="AF392" s="9">
        <v>380.29999999999995</v>
      </c>
      <c r="AG392" s="9">
        <v>706</v>
      </c>
      <c r="AH392" s="9">
        <v>0</v>
      </c>
      <c r="AN392" s="107" t="s">
        <v>2203</v>
      </c>
      <c r="AR392" s="32">
        <f t="shared" si="3"/>
        <v>41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28"/>
      <c r="CA392" s="479"/>
      <c r="CD392" s="28"/>
      <c r="CE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76">
        <f t="shared" si="2"/>
        <v>8998.6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E393" s="9">
        <v>455.20000000000005</v>
      </c>
      <c r="AF393" s="9">
        <v>519.54999999999995</v>
      </c>
      <c r="AG393" s="9">
        <v>327.70000000000005</v>
      </c>
      <c r="AH393" s="9">
        <v>300.75</v>
      </c>
      <c r="AN393" s="285" t="s">
        <v>1668</v>
      </c>
      <c r="AR393" s="32">
        <f t="shared" si="3"/>
        <v>45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246"/>
      <c r="CA393" s="479"/>
      <c r="CD393" s="28"/>
      <c r="CE393" s="56"/>
      <c r="CM393" s="479"/>
      <c r="CP393" s="28"/>
      <c r="CQ393" s="56"/>
    </row>
    <row r="394" spans="1:95" ht="15.75">
      <c r="A394" s="284" t="s">
        <v>3635</v>
      </c>
      <c r="B394" s="3"/>
      <c r="C394" s="3"/>
      <c r="D394" s="32"/>
      <c r="E394" s="576">
        <f t="shared" si="2"/>
        <v>8966.2999999999993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E394" s="9">
        <v>548.29999999999995</v>
      </c>
      <c r="AF394" s="9">
        <v>601.1</v>
      </c>
      <c r="AG394" s="9">
        <v>259</v>
      </c>
      <c r="AH394" s="9">
        <v>1.4</v>
      </c>
      <c r="AN394" s="284" t="s">
        <v>3635</v>
      </c>
      <c r="AR394" s="32">
        <f t="shared" si="3"/>
        <v>47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28"/>
      <c r="CA394" s="479"/>
      <c r="CD394" s="246"/>
      <c r="CE394" s="56"/>
      <c r="CM394" s="479"/>
      <c r="CP394" s="246"/>
      <c r="CQ394" s="56"/>
    </row>
    <row r="395" spans="1:95" ht="15.75">
      <c r="A395" s="284" t="s">
        <v>3636</v>
      </c>
      <c r="B395" s="3"/>
      <c r="C395" s="3"/>
      <c r="D395" s="32"/>
      <c r="E395" s="576">
        <f t="shared" si="2"/>
        <v>9251.6000000000022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E395" s="9">
        <v>385.10000000000008</v>
      </c>
      <c r="AF395" s="9">
        <v>652.20000000000005</v>
      </c>
      <c r="AG395" s="9">
        <v>517.20000000000005</v>
      </c>
      <c r="AH395" s="9">
        <v>105.4</v>
      </c>
      <c r="AN395" s="284" t="s">
        <v>3636</v>
      </c>
      <c r="AR395" s="32">
        <f t="shared" si="3"/>
        <v>49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513">
        <v>3</v>
      </c>
      <c r="BU395" s="56">
        <v>3</v>
      </c>
      <c r="BV395" s="246"/>
      <c r="CA395" s="479"/>
      <c r="CD395" s="28"/>
      <c r="CE395" s="56"/>
      <c r="CM395" s="479"/>
      <c r="CP395" s="28"/>
      <c r="CQ395" s="56"/>
    </row>
    <row r="396" spans="1:95" ht="15.75">
      <c r="A396" s="107" t="s">
        <v>667</v>
      </c>
      <c r="B396" s="3"/>
      <c r="C396" s="3"/>
      <c r="D396" s="32"/>
      <c r="E396" s="576">
        <f t="shared" si="2"/>
        <v>10348.900000000001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E396" s="9">
        <v>628.6</v>
      </c>
      <c r="AF396" s="9">
        <v>594</v>
      </c>
      <c r="AG396" s="9">
        <v>799.49999999999989</v>
      </c>
      <c r="AH396" s="9">
        <v>0</v>
      </c>
      <c r="AN396" s="107" t="s">
        <v>667</v>
      </c>
      <c r="AR396" s="32">
        <f t="shared" si="3"/>
        <v>49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513">
        <v>3</v>
      </c>
      <c r="BU396" s="56">
        <v>0</v>
      </c>
      <c r="BV396" s="246"/>
      <c r="CA396" s="479"/>
      <c r="CB396" s="481"/>
      <c r="CC396" s="481"/>
      <c r="CD396" s="241"/>
      <c r="CE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76">
        <f t="shared" si="2"/>
        <v>9351.2999999999993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E397" s="9">
        <v>392.2</v>
      </c>
      <c r="AF397" s="9">
        <v>334.5</v>
      </c>
      <c r="AG397" s="9">
        <v>645.99999999999989</v>
      </c>
      <c r="AH397" s="9">
        <v>0</v>
      </c>
      <c r="AN397" s="107" t="s">
        <v>2202</v>
      </c>
      <c r="AR397" s="32">
        <f t="shared" si="3"/>
        <v>46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246"/>
      <c r="CA397" s="479"/>
      <c r="CB397" s="481"/>
      <c r="CC397" s="481"/>
      <c r="CD397" s="241"/>
      <c r="CE397" s="513"/>
      <c r="CM397" s="479"/>
      <c r="CN397" s="481"/>
      <c r="CO397" s="481"/>
      <c r="CP397" s="246"/>
      <c r="CQ397" s="56"/>
    </row>
    <row r="398" spans="1:95" ht="15.75">
      <c r="A398" s="107" t="s">
        <v>2209</v>
      </c>
      <c r="B398" s="3"/>
      <c r="C398" s="3"/>
      <c r="D398" s="32"/>
      <c r="E398" s="576">
        <f t="shared" si="2"/>
        <v>8694.0499999999993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E398" s="9">
        <v>441.65000000000003</v>
      </c>
      <c r="AF398" s="9">
        <v>462.05</v>
      </c>
      <c r="AG398" s="9">
        <v>516.79999999999995</v>
      </c>
      <c r="AH398" s="9">
        <v>9.7999999999999989</v>
      </c>
      <c r="AN398" s="107" t="s">
        <v>2209</v>
      </c>
      <c r="AR398" s="32">
        <f t="shared" si="3"/>
        <v>39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246"/>
      <c r="CA398" s="479"/>
      <c r="CD398" s="246"/>
      <c r="CE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76">
        <f t="shared" si="2"/>
        <v>8231.85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E399" s="9">
        <v>449</v>
      </c>
      <c r="AF399" s="9">
        <v>345.4</v>
      </c>
      <c r="AG399" s="9">
        <v>230.2</v>
      </c>
      <c r="AH399" s="9">
        <v>53.7</v>
      </c>
      <c r="AN399" s="107" t="s">
        <v>668</v>
      </c>
      <c r="AR399" s="32">
        <f t="shared" si="3"/>
        <v>29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513">
        <v>0</v>
      </c>
      <c r="BU399" s="56">
        <v>0</v>
      </c>
      <c r="BV399" s="246"/>
      <c r="CA399" s="479"/>
      <c r="CD399" s="246"/>
      <c r="CE399" s="56"/>
      <c r="CM399" s="479"/>
      <c r="CP399" s="246"/>
      <c r="CQ399" s="56"/>
    </row>
    <row r="400" spans="1:95" ht="15.75">
      <c r="A400" s="107" t="s">
        <v>3637</v>
      </c>
      <c r="B400" s="3"/>
      <c r="C400" s="3"/>
      <c r="D400" s="32"/>
      <c r="E400" s="576">
        <f t="shared" si="2"/>
        <v>9627.2999999999993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E400" s="9">
        <v>504.6</v>
      </c>
      <c r="AF400" s="9">
        <v>576.29999999999995</v>
      </c>
      <c r="AG400" s="9">
        <v>396.49999999999994</v>
      </c>
      <c r="AH400" s="9">
        <v>82.5</v>
      </c>
      <c r="AN400" s="107" t="s">
        <v>3637</v>
      </c>
      <c r="AR400" s="32">
        <f t="shared" si="3"/>
        <v>56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28"/>
      <c r="CA400" s="479"/>
      <c r="CB400" s="481"/>
      <c r="CC400" s="481"/>
      <c r="CD400" s="241"/>
      <c r="CE400" s="513"/>
      <c r="CM400" s="479"/>
      <c r="CN400" s="481"/>
      <c r="CO400" s="481"/>
      <c r="CP400" s="246"/>
      <c r="CQ400" s="56"/>
    </row>
    <row r="401" spans="1:101" ht="15.75">
      <c r="A401" s="285" t="s">
        <v>23</v>
      </c>
      <c r="B401" s="3"/>
      <c r="C401" s="3"/>
      <c r="D401" s="32"/>
      <c r="E401" s="576">
        <f t="shared" si="2"/>
        <v>8826.6999999999989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E401" s="9">
        <v>583</v>
      </c>
      <c r="AF401" s="9">
        <v>349.20000000000005</v>
      </c>
      <c r="AG401" s="9">
        <v>757.8</v>
      </c>
      <c r="AH401" s="9">
        <v>96</v>
      </c>
      <c r="AN401" s="285" t="s">
        <v>23</v>
      </c>
      <c r="AR401" s="32">
        <f t="shared" si="3"/>
        <v>31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28"/>
      <c r="CA401" s="479"/>
      <c r="CD401" s="28"/>
      <c r="CE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76">
        <f t="shared" si="2"/>
        <v>9321.2000000000007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E402" s="9">
        <v>361.7000000000001</v>
      </c>
      <c r="AF402" s="9">
        <v>545.70000000000005</v>
      </c>
      <c r="AG402" s="9">
        <v>588.5</v>
      </c>
      <c r="AH402" s="9">
        <v>23.1</v>
      </c>
      <c r="AN402" s="285" t="s">
        <v>25</v>
      </c>
      <c r="AR402" s="32">
        <f t="shared" si="3"/>
        <v>48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28"/>
      <c r="CA402" s="479"/>
      <c r="CD402" s="28"/>
      <c r="CE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76">
        <f t="shared" si="2"/>
        <v>9715.9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E403" s="9">
        <v>690.99999999999989</v>
      </c>
      <c r="AF403" s="9">
        <v>457.9</v>
      </c>
      <c r="AG403" s="9">
        <v>677.3</v>
      </c>
      <c r="AH403" s="9">
        <v>0</v>
      </c>
      <c r="AN403" s="107" t="s">
        <v>2712</v>
      </c>
      <c r="AR403" s="32">
        <f t="shared" si="3"/>
        <v>47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246"/>
      <c r="CA403" s="479"/>
      <c r="CD403" s="28"/>
      <c r="CE403" s="56"/>
      <c r="CM403" s="479"/>
      <c r="CP403" s="28"/>
      <c r="CQ403" s="56"/>
    </row>
    <row r="404" spans="1:101" ht="15.75">
      <c r="A404" s="106" t="s">
        <v>1343</v>
      </c>
      <c r="B404" s="3"/>
      <c r="C404" s="3"/>
      <c r="D404" s="32"/>
      <c r="E404" s="576">
        <f t="shared" si="2"/>
        <v>8913.6999999999989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E404" s="9">
        <v>526.1</v>
      </c>
      <c r="AF404" s="9">
        <v>431</v>
      </c>
      <c r="AG404" s="9">
        <v>457.9</v>
      </c>
      <c r="AH404" s="9">
        <v>0</v>
      </c>
      <c r="AN404" s="106" t="s">
        <v>1343</v>
      </c>
      <c r="AR404" s="32">
        <f t="shared" si="3"/>
        <v>45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513">
        <v>1</v>
      </c>
      <c r="BU404" s="56">
        <v>1</v>
      </c>
      <c r="BV404" s="246"/>
      <c r="CA404" s="479"/>
      <c r="CD404" s="246"/>
      <c r="CE404" s="56"/>
      <c r="CM404" s="479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76">
        <f t="shared" si="2"/>
        <v>9216.2999999999993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E405" s="9">
        <v>610.39999999999986</v>
      </c>
      <c r="AF405" s="9">
        <v>548.70000000000005</v>
      </c>
      <c r="AG405" s="9">
        <v>402.3</v>
      </c>
      <c r="AH405" s="9">
        <v>0</v>
      </c>
      <c r="AN405" s="106" t="s">
        <v>1345</v>
      </c>
      <c r="AR405" s="32">
        <f t="shared" si="3"/>
        <v>48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28"/>
      <c r="CA405" s="479"/>
      <c r="CB405" s="481"/>
      <c r="CC405" s="481"/>
      <c r="CD405" s="241"/>
      <c r="CE405" s="513"/>
      <c r="CM405" s="479"/>
      <c r="CN405" s="481"/>
      <c r="CO405" s="481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76">
        <f t="shared" si="2"/>
        <v>9048.1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E406" s="9">
        <v>566.59999999999991</v>
      </c>
      <c r="AF406" s="9">
        <v>662.7</v>
      </c>
      <c r="AG406" s="9">
        <v>412.8</v>
      </c>
      <c r="AH406" s="9">
        <v>90</v>
      </c>
      <c r="AN406" s="107" t="s">
        <v>2713</v>
      </c>
      <c r="AR406" s="32">
        <f t="shared" si="3"/>
        <v>40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28"/>
      <c r="CA406" s="479"/>
      <c r="CD406" s="28"/>
      <c r="CE406" s="56"/>
      <c r="CM406" s="479"/>
      <c r="CP406" s="28"/>
      <c r="CQ406" s="56"/>
      <c r="CV406" s="246"/>
      <c r="CW406" s="56"/>
    </row>
    <row r="407" spans="1:101" ht="15.75">
      <c r="A407" s="284" t="s">
        <v>3638</v>
      </c>
      <c r="B407" s="3"/>
      <c r="C407" s="3"/>
      <c r="D407" s="32"/>
      <c r="E407" s="576">
        <f t="shared" si="2"/>
        <v>9057.6000000000022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E407" s="9">
        <v>634.70000000000005</v>
      </c>
      <c r="AF407" s="9">
        <v>652</v>
      </c>
      <c r="AG407" s="9">
        <v>472</v>
      </c>
      <c r="AH407" s="9">
        <v>49.500000000000007</v>
      </c>
      <c r="AN407" s="284" t="s">
        <v>3638</v>
      </c>
      <c r="AR407" s="32">
        <f t="shared" si="3"/>
        <v>49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28"/>
      <c r="CA407" s="479"/>
      <c r="CD407" s="28"/>
      <c r="CE407" s="56"/>
      <c r="CM407" s="479"/>
      <c r="CP407" s="28"/>
      <c r="CQ407" s="56"/>
      <c r="CV407" s="246"/>
      <c r="CW407" s="56"/>
    </row>
    <row r="408" spans="1:101" ht="15.75">
      <c r="A408" s="284" t="s">
        <v>3639</v>
      </c>
      <c r="B408" s="3"/>
      <c r="C408" s="3"/>
      <c r="D408" s="32"/>
      <c r="E408" s="576">
        <f t="shared" si="2"/>
        <v>11131.1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E408" s="9">
        <v>651.59999999999991</v>
      </c>
      <c r="AF408" s="9">
        <v>549.79999999999995</v>
      </c>
      <c r="AG408" s="9">
        <v>626.5</v>
      </c>
      <c r="AH408" s="9">
        <v>12.100000000000001</v>
      </c>
      <c r="AN408" s="284" t="s">
        <v>3639</v>
      </c>
      <c r="AR408" s="32">
        <f t="shared" si="3"/>
        <v>62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246"/>
      <c r="CA408" s="479"/>
      <c r="CD408" s="28"/>
      <c r="CE408" s="56"/>
      <c r="CM408" s="479"/>
      <c r="CP408" s="28"/>
      <c r="CQ408" s="56"/>
    </row>
    <row r="409" spans="1:101" ht="15.75">
      <c r="A409" s="107" t="s">
        <v>2198</v>
      </c>
      <c r="B409" s="3"/>
      <c r="C409" s="3"/>
      <c r="D409" s="32"/>
      <c r="E409" s="576">
        <f t="shared" si="2"/>
        <v>7167.7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124.3</v>
      </c>
      <c r="O409" s="9">
        <v>274.50000000000006</v>
      </c>
      <c r="P409" s="9">
        <v>530.4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E409" s="9">
        <v>283.7</v>
      </c>
      <c r="AF409" s="9">
        <v>370.90000000000003</v>
      </c>
      <c r="AG409" s="9">
        <v>586.19999999999993</v>
      </c>
      <c r="AH409" s="9">
        <v>12.100000000000001</v>
      </c>
      <c r="AN409" s="107" t="s">
        <v>2198</v>
      </c>
      <c r="AR409" s="32">
        <f t="shared" si="3"/>
        <v>35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513">
        <v>1</v>
      </c>
      <c r="BU409" s="56">
        <v>0</v>
      </c>
      <c r="BV409" s="246"/>
      <c r="CA409" s="479"/>
      <c r="CD409" s="246"/>
      <c r="CE409" s="56"/>
      <c r="CM409" s="479"/>
      <c r="CP409" s="246"/>
      <c r="CQ409" s="56"/>
    </row>
    <row r="410" spans="1:101" ht="15.75">
      <c r="A410" s="107" t="s">
        <v>651</v>
      </c>
      <c r="B410" s="3"/>
      <c r="C410" s="3"/>
      <c r="D410" s="32"/>
      <c r="E410" s="576">
        <f t="shared" si="2"/>
        <v>9965.8000000000011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E410" s="9">
        <v>538.4</v>
      </c>
      <c r="AF410" s="9">
        <v>375.20000000000005</v>
      </c>
      <c r="AG410" s="9">
        <v>710.90000000000009</v>
      </c>
      <c r="AH410" s="9">
        <v>0</v>
      </c>
      <c r="AN410" s="107" t="s">
        <v>651</v>
      </c>
      <c r="AR410" s="32">
        <f t="shared" si="3"/>
        <v>59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513">
        <v>3</v>
      </c>
      <c r="BU410" s="56">
        <v>0</v>
      </c>
      <c r="BV410" s="246"/>
      <c r="CA410" s="479"/>
      <c r="CB410" s="481"/>
      <c r="CC410" s="481"/>
      <c r="CD410" s="241"/>
      <c r="CE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76">
        <f t="shared" si="2"/>
        <v>8511.2999999999993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E411" s="9">
        <v>562.09999999999991</v>
      </c>
      <c r="AF411" s="9">
        <v>232</v>
      </c>
      <c r="AG411" s="9">
        <v>696.2</v>
      </c>
      <c r="AH411" s="9">
        <v>54.300000000000004</v>
      </c>
      <c r="AN411" s="107" t="s">
        <v>682</v>
      </c>
      <c r="AR411" s="32">
        <f t="shared" si="3"/>
        <v>38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513">
        <v>3</v>
      </c>
      <c r="BU411" s="56">
        <v>0</v>
      </c>
      <c r="BV411" s="246"/>
      <c r="CA411" s="479"/>
      <c r="CB411" s="481"/>
      <c r="CC411" s="481"/>
      <c r="CD411" s="241"/>
      <c r="CE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76">
        <f t="shared" si="2"/>
        <v>9315.3999999999978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E412" s="9">
        <v>419.29999999999995</v>
      </c>
      <c r="AF412" s="9">
        <v>288.90000000000003</v>
      </c>
      <c r="AG412" s="9">
        <v>809.8</v>
      </c>
      <c r="AH412" s="9">
        <v>121.80000000000001</v>
      </c>
      <c r="AN412" s="107" t="s">
        <v>2708</v>
      </c>
      <c r="AR412" s="32">
        <f t="shared" si="3"/>
        <v>40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513">
        <v>3</v>
      </c>
      <c r="BU412" s="56">
        <v>0</v>
      </c>
      <c r="BV412" s="246"/>
      <c r="CA412" s="479"/>
      <c r="CB412" s="481"/>
      <c r="CC412" s="481"/>
      <c r="CD412" s="241"/>
      <c r="CE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76">
        <f t="shared" si="2"/>
        <v>8981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E413" s="9">
        <v>438.3</v>
      </c>
      <c r="AF413" s="9">
        <v>399.7</v>
      </c>
      <c r="AG413" s="9">
        <v>213.20000000000002</v>
      </c>
      <c r="AH413" s="9">
        <v>49.500000000000007</v>
      </c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28"/>
      <c r="CA413" s="479"/>
      <c r="CB413" s="481"/>
      <c r="CC413" s="481"/>
      <c r="CD413" s="241"/>
      <c r="CE413" s="513"/>
      <c r="CM413" s="479"/>
      <c r="CN413" s="481"/>
      <c r="CO413" s="481"/>
      <c r="CP413" s="246"/>
      <c r="CQ413" s="56"/>
    </row>
    <row r="414" spans="1:101" ht="15.75">
      <c r="A414" s="284" t="s">
        <v>3640</v>
      </c>
      <c r="B414" s="3"/>
      <c r="C414" s="3"/>
      <c r="D414" s="32"/>
      <c r="E414" s="576">
        <f t="shared" si="2"/>
        <v>7560.3000000000011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E414" s="9">
        <v>355.4</v>
      </c>
      <c r="AF414" s="9">
        <v>306.3</v>
      </c>
      <c r="AG414" s="9">
        <v>276.79999999999995</v>
      </c>
      <c r="AH414" s="9">
        <v>49.3</v>
      </c>
      <c r="AN414" s="284" t="s">
        <v>3640</v>
      </c>
      <c r="AR414" s="32">
        <f t="shared" si="3"/>
        <v>33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513">
        <v>0</v>
      </c>
      <c r="BU414" s="56">
        <v>0</v>
      </c>
      <c r="BV414" s="246"/>
      <c r="CA414" s="479"/>
      <c r="CD414" s="28"/>
      <c r="CE414" s="56"/>
      <c r="CM414" s="479"/>
      <c r="CP414" s="28"/>
      <c r="CQ414" s="56"/>
    </row>
    <row r="415" spans="1:101" ht="15.75">
      <c r="A415" s="284" t="s">
        <v>3641</v>
      </c>
      <c r="B415" s="3"/>
      <c r="C415" s="3"/>
      <c r="D415" s="32"/>
      <c r="E415" s="576">
        <f t="shared" si="2"/>
        <v>8548.9500000000044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E415" s="9">
        <v>456.5</v>
      </c>
      <c r="AF415" s="9">
        <v>209.60000000000002</v>
      </c>
      <c r="AG415" s="9">
        <v>431.70000000000005</v>
      </c>
      <c r="AH415" s="9">
        <v>220.1</v>
      </c>
      <c r="AN415" s="284" t="s">
        <v>3641</v>
      </c>
      <c r="AR415" s="32">
        <f t="shared" si="3"/>
        <v>27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246"/>
      <c r="CA415" s="479"/>
      <c r="CB415" s="481"/>
      <c r="CC415" s="481"/>
      <c r="CD415" s="241"/>
      <c r="CE415" s="513"/>
      <c r="CM415" s="479"/>
      <c r="CN415" s="481"/>
      <c r="CO415" s="481"/>
      <c r="CP415" s="246"/>
      <c r="CQ415" s="56"/>
    </row>
    <row r="416" spans="1:101" ht="15.75">
      <c r="A416" s="107" t="s">
        <v>154</v>
      </c>
      <c r="B416" s="3"/>
      <c r="C416" s="3"/>
      <c r="D416" s="32"/>
      <c r="E416" s="576">
        <f t="shared" si="2"/>
        <v>10024.299999999999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E416" s="9">
        <v>644.04999999999984</v>
      </c>
      <c r="AF416" s="9">
        <v>522.79999999999995</v>
      </c>
      <c r="AG416" s="9">
        <v>740.5</v>
      </c>
      <c r="AH416" s="9">
        <v>23.1</v>
      </c>
      <c r="AN416" s="107" t="s">
        <v>154</v>
      </c>
      <c r="AR416" s="32">
        <f t="shared" si="3"/>
        <v>41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28"/>
      <c r="CA416" s="479"/>
      <c r="CD416" s="246"/>
      <c r="CE416" s="56"/>
      <c r="CM416" s="479"/>
      <c r="CP416" s="246"/>
      <c r="CQ416" s="56"/>
    </row>
    <row r="417" spans="1:95" ht="15.75">
      <c r="A417" s="107" t="s">
        <v>2210</v>
      </c>
      <c r="B417" s="3"/>
      <c r="C417" s="3"/>
      <c r="D417" s="32"/>
      <c r="E417" s="576">
        <f t="shared" si="2"/>
        <v>9799.1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E417" s="9">
        <v>551.4</v>
      </c>
      <c r="AF417" s="9">
        <v>596.30000000000007</v>
      </c>
      <c r="AG417" s="9">
        <v>391.3</v>
      </c>
      <c r="AH417" s="9">
        <v>0</v>
      </c>
      <c r="AN417" s="107" t="s">
        <v>2210</v>
      </c>
      <c r="AR417" s="32">
        <f t="shared" si="3"/>
        <v>62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28"/>
      <c r="CA417" s="479"/>
      <c r="CD417" s="28"/>
      <c r="CE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76">
        <f t="shared" si="2"/>
        <v>8235.0000000000018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E418" s="9">
        <v>548.1</v>
      </c>
      <c r="AF418" s="9">
        <v>436.6</v>
      </c>
      <c r="AG418" s="9">
        <v>789.5</v>
      </c>
      <c r="AH418" s="9">
        <v>0</v>
      </c>
      <c r="AN418" s="107" t="s">
        <v>669</v>
      </c>
      <c r="AR418" s="32">
        <f t="shared" si="3"/>
        <v>47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28"/>
      <c r="CA418" s="479"/>
      <c r="CD418" s="28"/>
      <c r="CE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76">
        <f t="shared" si="2"/>
        <v>10201.1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E419" s="9">
        <v>608.5</v>
      </c>
      <c r="AF419" s="9">
        <v>497.05</v>
      </c>
      <c r="AG419" s="9">
        <v>678.1</v>
      </c>
      <c r="AH419" s="9">
        <v>0</v>
      </c>
      <c r="AN419" s="107" t="s">
        <v>2723</v>
      </c>
      <c r="AR419" s="32">
        <f t="shared" si="3"/>
        <v>50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28"/>
      <c r="CA419" s="479"/>
      <c r="CD419" s="28"/>
      <c r="CE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76">
        <f t="shared" si="2"/>
        <v>10224.25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E420" s="9">
        <v>656.5</v>
      </c>
      <c r="AF420" s="9">
        <v>473.4</v>
      </c>
      <c r="AG420" s="9">
        <v>808.60000000000014</v>
      </c>
      <c r="AH420" s="9">
        <v>0</v>
      </c>
      <c r="AN420" s="284" t="s">
        <v>142</v>
      </c>
      <c r="AR420" s="32">
        <f t="shared" si="3"/>
        <v>45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513">
        <v>3</v>
      </c>
      <c r="BU420" s="56">
        <v>0</v>
      </c>
      <c r="BV420" s="246"/>
      <c r="CA420" s="479"/>
      <c r="CD420" s="28"/>
      <c r="CE420" s="56"/>
      <c r="CM420" s="479"/>
      <c r="CP420" s="28"/>
      <c r="CQ420" s="56"/>
    </row>
    <row r="421" spans="1:95" ht="15.75">
      <c r="A421" s="106" t="s">
        <v>1349</v>
      </c>
      <c r="B421" s="3"/>
      <c r="C421" s="3"/>
      <c r="D421" s="32"/>
      <c r="E421" s="576">
        <f t="shared" si="2"/>
        <v>9902.8999999999978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E421" s="9">
        <v>444.8</v>
      </c>
      <c r="AF421" s="9">
        <v>486.5</v>
      </c>
      <c r="AG421" s="9">
        <v>509.4</v>
      </c>
      <c r="AH421" s="9">
        <v>0</v>
      </c>
      <c r="AN421" s="106" t="s">
        <v>1349</v>
      </c>
      <c r="AR421" s="32">
        <f t="shared" si="3"/>
        <v>58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513">
        <v>0</v>
      </c>
      <c r="BU421" s="56">
        <v>1</v>
      </c>
      <c r="BV421" s="246"/>
      <c r="CA421" s="479"/>
      <c r="CB421" s="481"/>
      <c r="CC421" s="481"/>
      <c r="CD421" s="241"/>
      <c r="CE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76">
        <f t="shared" si="2"/>
        <v>9142.0000000000018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E422" s="9">
        <v>592.29999999999995</v>
      </c>
      <c r="AF422" s="9">
        <v>368.09999999999997</v>
      </c>
      <c r="AG422" s="9">
        <v>711</v>
      </c>
      <c r="AH422" s="9">
        <v>58.5</v>
      </c>
      <c r="AN422" s="107" t="s">
        <v>683</v>
      </c>
      <c r="AR422" s="32">
        <f t="shared" si="3"/>
        <v>46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28"/>
      <c r="CA422" s="479"/>
      <c r="CB422" s="481"/>
      <c r="CC422" s="481"/>
      <c r="CD422" s="241"/>
      <c r="CE422" s="513"/>
      <c r="CM422" s="479"/>
      <c r="CN422" s="481"/>
      <c r="CO422" s="481"/>
      <c r="CP422" s="246"/>
      <c r="CQ422" s="56"/>
    </row>
    <row r="423" spans="1:95" ht="15.75">
      <c r="A423" s="107" t="s">
        <v>2724</v>
      </c>
      <c r="B423" s="3"/>
      <c r="C423" s="3"/>
      <c r="D423" s="32"/>
      <c r="E423" s="576">
        <f t="shared" si="2"/>
        <v>10242.100000000002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E423" s="9">
        <v>598.59999999999991</v>
      </c>
      <c r="AF423" s="9">
        <v>581.6</v>
      </c>
      <c r="AG423" s="9">
        <v>377.90000000000003</v>
      </c>
      <c r="AH423" s="9">
        <v>134.69999999999999</v>
      </c>
      <c r="AN423" s="107" t="s">
        <v>2724</v>
      </c>
      <c r="AR423" s="32">
        <f t="shared" si="3"/>
        <v>47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246"/>
      <c r="CA423" s="479"/>
      <c r="CD423" s="28"/>
      <c r="CE423" s="56"/>
      <c r="CM423" s="479"/>
      <c r="CP423" s="28"/>
      <c r="CQ423" s="56"/>
    </row>
    <row r="424" spans="1:95" ht="15.75">
      <c r="A424" s="284" t="s">
        <v>3642</v>
      </c>
      <c r="B424" s="3"/>
      <c r="C424" s="3"/>
      <c r="D424" s="32"/>
      <c r="E424" s="576">
        <f t="shared" si="2"/>
        <v>8024.6000000000013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E424" s="9">
        <v>451.29999999999995</v>
      </c>
      <c r="AF424" s="9">
        <v>589.79999999999995</v>
      </c>
      <c r="AG424" s="9">
        <v>198.9</v>
      </c>
      <c r="AH424" s="9">
        <v>108.2</v>
      </c>
      <c r="AN424" s="284" t="s">
        <v>3642</v>
      </c>
      <c r="AR424" s="32">
        <f t="shared" si="3"/>
        <v>40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246"/>
      <c r="CA424" s="479"/>
      <c r="CD424" s="246"/>
      <c r="CE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76">
        <f t="shared" si="2"/>
        <v>6937.6500000000015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E425" s="9">
        <v>224.1</v>
      </c>
      <c r="AF425" s="9">
        <v>384.7</v>
      </c>
      <c r="AG425" s="9">
        <v>401.1</v>
      </c>
      <c r="AH425" s="9">
        <v>209</v>
      </c>
      <c r="AN425" s="285" t="s">
        <v>1690</v>
      </c>
      <c r="AR425" s="32">
        <f t="shared" si="3"/>
        <v>31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246"/>
      <c r="CA425" s="479"/>
      <c r="CD425" s="246"/>
      <c r="CE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76">
        <f t="shared" si="2"/>
        <v>9953.0999999999985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E426" s="9">
        <v>483.09999999999997</v>
      </c>
      <c r="AF426" s="9">
        <v>541.9</v>
      </c>
      <c r="AG426" s="9">
        <v>517.9</v>
      </c>
      <c r="AH426" s="9">
        <v>162</v>
      </c>
      <c r="AN426" s="107" t="s">
        <v>654</v>
      </c>
      <c r="AR426" s="32">
        <f t="shared" si="3"/>
        <v>43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28"/>
      <c r="CA426" s="479"/>
      <c r="CD426" s="246"/>
      <c r="CE426" s="56"/>
      <c r="CM426" s="479"/>
      <c r="CP426" s="246"/>
      <c r="CQ426" s="56"/>
    </row>
    <row r="427" spans="1:95" ht="15.75">
      <c r="A427" s="107" t="s">
        <v>653</v>
      </c>
      <c r="B427" s="3"/>
      <c r="C427" s="3"/>
      <c r="D427" s="32"/>
      <c r="E427" s="576">
        <f t="shared" si="2"/>
        <v>10092.699999999999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E427" s="9">
        <v>578.6</v>
      </c>
      <c r="AF427" s="9">
        <v>471.2</v>
      </c>
      <c r="AG427" s="9">
        <v>875.40000000000009</v>
      </c>
      <c r="AH427" s="9">
        <v>1.3</v>
      </c>
      <c r="AN427" s="107" t="s">
        <v>653</v>
      </c>
      <c r="AR427" s="32">
        <f t="shared" si="3"/>
        <v>39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28"/>
      <c r="CA427" s="479"/>
      <c r="CD427" s="28"/>
      <c r="CE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76">
        <f t="shared" si="2"/>
        <v>8475.6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E428" s="9">
        <v>425.3</v>
      </c>
      <c r="AF428" s="9">
        <v>361.75</v>
      </c>
      <c r="AG428" s="9">
        <v>450.59999999999991</v>
      </c>
      <c r="AH428" s="9">
        <v>0</v>
      </c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28"/>
      <c r="CA428" s="479"/>
      <c r="CD428" s="28"/>
      <c r="CE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76">
        <f t="shared" si="2"/>
        <v>9531.7999999999993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E429" s="9">
        <v>490.2</v>
      </c>
      <c r="AF429" s="9">
        <v>727.8</v>
      </c>
      <c r="AG429" s="9">
        <v>667.1</v>
      </c>
      <c r="AH429" s="9">
        <v>1.1000000000000001</v>
      </c>
      <c r="AN429" s="107" t="s">
        <v>638</v>
      </c>
      <c r="AR429" s="32">
        <f t="shared" si="3"/>
        <v>54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28"/>
      <c r="CA429" s="479"/>
      <c r="CD429" s="28"/>
      <c r="CE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76">
        <f t="shared" si="2"/>
        <v>8805.5500000000011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E430" s="9">
        <v>404.8</v>
      </c>
      <c r="AF430" s="9">
        <v>543.59999999999991</v>
      </c>
      <c r="AG430" s="9">
        <v>373.8</v>
      </c>
      <c r="AH430" s="9">
        <v>112.5</v>
      </c>
      <c r="AN430" s="285" t="s">
        <v>1649</v>
      </c>
      <c r="AR430" s="32">
        <f t="shared" si="3"/>
        <v>29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28"/>
      <c r="CA430" s="479"/>
      <c r="CD430" s="28"/>
      <c r="CE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76">
        <f t="shared" si="2"/>
        <v>7970.7999999999984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E431" s="9">
        <v>499</v>
      </c>
      <c r="AF431" s="9">
        <v>516.5</v>
      </c>
      <c r="AG431" s="9">
        <v>438.4</v>
      </c>
      <c r="AH431" s="9">
        <v>66</v>
      </c>
      <c r="AN431" s="107" t="s">
        <v>2714</v>
      </c>
      <c r="AR431" s="32">
        <f t="shared" si="3"/>
        <v>43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28"/>
      <c r="CA431" s="479"/>
      <c r="CD431" s="28"/>
      <c r="CE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76">
        <f t="shared" si="2"/>
        <v>8389.6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E432" s="9">
        <v>431</v>
      </c>
      <c r="AF432" s="9">
        <v>405.4</v>
      </c>
      <c r="AG432" s="9">
        <v>602</v>
      </c>
      <c r="AH432" s="9">
        <v>24.1</v>
      </c>
      <c r="AN432" s="107" t="s">
        <v>2832</v>
      </c>
      <c r="AR432" s="32">
        <f t="shared" si="3"/>
        <v>34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28"/>
      <c r="CA432" s="479"/>
      <c r="CD432" s="28"/>
      <c r="CE432" s="56"/>
      <c r="CM432" s="479"/>
      <c r="CP432" s="28"/>
      <c r="CQ432" s="56"/>
    </row>
    <row r="433" spans="1:101" ht="15.75">
      <c r="A433" s="284" t="s">
        <v>3643</v>
      </c>
      <c r="B433" s="3"/>
      <c r="C433" s="3"/>
      <c r="D433" s="32"/>
      <c r="E433" s="576">
        <f t="shared" si="2"/>
        <v>8342.8999999999978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E433" s="9">
        <v>477</v>
      </c>
      <c r="AF433" s="9">
        <v>483</v>
      </c>
      <c r="AG433" s="9">
        <v>265.8</v>
      </c>
      <c r="AH433" s="9">
        <v>0</v>
      </c>
      <c r="AN433" s="284" t="s">
        <v>3643</v>
      </c>
      <c r="AR433" s="32">
        <f t="shared" si="3"/>
        <v>37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513">
        <v>0</v>
      </c>
      <c r="BU433" s="56">
        <v>0</v>
      </c>
      <c r="BV433" s="246"/>
      <c r="CA433" s="479"/>
      <c r="CD433" s="28"/>
      <c r="CE433" s="56"/>
      <c r="CM433" s="479"/>
      <c r="CP433" s="28"/>
      <c r="CQ433" s="56"/>
    </row>
    <row r="434" spans="1:101" ht="15.75">
      <c r="A434" s="284" t="s">
        <v>3644</v>
      </c>
      <c r="B434" s="3"/>
      <c r="C434" s="3"/>
      <c r="D434" s="32"/>
      <c r="E434" s="576">
        <f t="shared" si="2"/>
        <v>9601.7999999999993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E434" s="9">
        <v>373</v>
      </c>
      <c r="AF434" s="9">
        <v>580.5</v>
      </c>
      <c r="AG434" s="9">
        <v>452.79999999999995</v>
      </c>
      <c r="AH434" s="9">
        <v>336.5</v>
      </c>
      <c r="AN434" s="284" t="s">
        <v>3644</v>
      </c>
      <c r="AR434" s="32">
        <f t="shared" si="3"/>
        <v>49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513">
        <v>3</v>
      </c>
      <c r="BU434" s="56">
        <v>3</v>
      </c>
      <c r="BV434" s="246"/>
      <c r="CA434" s="479"/>
      <c r="CB434" s="481"/>
      <c r="CC434" s="481"/>
      <c r="CD434" s="241"/>
      <c r="CE434" s="513"/>
      <c r="CF434" s="316"/>
      <c r="CL434" s="31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76">
        <f t="shared" si="2"/>
        <v>11070.949999999999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E435" s="9">
        <v>602.04999999999995</v>
      </c>
      <c r="AF435" s="9">
        <v>582.04999999999995</v>
      </c>
      <c r="AG435" s="9">
        <v>968.7</v>
      </c>
      <c r="AH435" s="9">
        <v>0</v>
      </c>
      <c r="AN435" s="285" t="s">
        <v>31</v>
      </c>
      <c r="AR435" s="32">
        <f t="shared" si="3"/>
        <v>53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513">
        <v>3</v>
      </c>
      <c r="BU435" s="56">
        <v>0</v>
      </c>
      <c r="BV435" s="246"/>
      <c r="BX435" s="463"/>
      <c r="BY435" s="463"/>
      <c r="BZ435" s="463"/>
      <c r="CA435" s="479"/>
      <c r="CB435" s="481"/>
      <c r="CC435" s="481"/>
      <c r="CD435" s="241"/>
      <c r="CE435" s="513"/>
      <c r="CF435" s="256"/>
      <c r="CL435" s="256"/>
      <c r="CM435" s="479"/>
      <c r="CN435" s="481"/>
      <c r="CO435" s="481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76">
        <f t="shared" si="2"/>
        <v>9529.0999999999985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E436" s="9">
        <v>396</v>
      </c>
      <c r="AF436" s="9">
        <v>228</v>
      </c>
      <c r="AG436" s="9">
        <v>675.3</v>
      </c>
      <c r="AH436" s="9">
        <v>58.5</v>
      </c>
      <c r="AN436" s="107" t="s">
        <v>2718</v>
      </c>
      <c r="AR436" s="32">
        <f t="shared" si="3"/>
        <v>43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28"/>
      <c r="CA436" s="479"/>
      <c r="CB436" s="481"/>
      <c r="CC436" s="481"/>
      <c r="CD436" s="241"/>
      <c r="CE436" s="513"/>
      <c r="CK436" s="56"/>
      <c r="CL436" s="463"/>
      <c r="CM436" s="479"/>
      <c r="CN436" s="481"/>
      <c r="CO436" s="481"/>
      <c r="CP436" s="246"/>
      <c r="CQ436" s="56"/>
      <c r="CR436" s="463"/>
      <c r="CS436" s="463"/>
      <c r="CT436" s="463"/>
      <c r="CU436" s="463"/>
      <c r="CV436" s="463"/>
      <c r="CW436" s="463"/>
    </row>
    <row r="437" spans="1:101" ht="15.75">
      <c r="A437" s="107" t="s">
        <v>694</v>
      </c>
      <c r="B437" s="3"/>
      <c r="C437" s="3"/>
      <c r="D437" s="32"/>
      <c r="E437" s="576">
        <f t="shared" si="2"/>
        <v>6959.6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E437" s="9">
        <v>395.5</v>
      </c>
      <c r="AF437" s="9">
        <v>214.5</v>
      </c>
      <c r="AG437" s="9">
        <v>359.9</v>
      </c>
      <c r="AH437" s="9">
        <v>91.5</v>
      </c>
      <c r="AN437" s="107" t="s">
        <v>694</v>
      </c>
      <c r="AR437" s="32">
        <f t="shared" si="3"/>
        <v>34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28"/>
      <c r="CA437" s="479"/>
      <c r="CD437" s="28"/>
      <c r="CE437" s="56"/>
      <c r="CM437" s="479"/>
      <c r="CP437" s="28"/>
      <c r="CQ437" s="56"/>
    </row>
    <row r="438" spans="1:101" ht="15.75">
      <c r="A438" s="284" t="s">
        <v>3645</v>
      </c>
      <c r="B438" s="3"/>
      <c r="C438" s="3"/>
      <c r="D438" s="32"/>
      <c r="E438" s="576">
        <f t="shared" si="2"/>
        <v>9420.1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E438" s="9">
        <v>411.90000000000003</v>
      </c>
      <c r="AF438" s="9">
        <v>369.70000000000005</v>
      </c>
      <c r="AG438" s="9">
        <v>562.39999999999986</v>
      </c>
      <c r="AH438" s="9">
        <v>82.5</v>
      </c>
      <c r="AN438" s="284" t="s">
        <v>3645</v>
      </c>
      <c r="AR438" s="32">
        <f t="shared" si="3"/>
        <v>49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246"/>
      <c r="CA438" s="479"/>
      <c r="CD438" s="28"/>
      <c r="CE438" s="56"/>
      <c r="CM438" s="479"/>
      <c r="CP438" s="28"/>
      <c r="CQ438" s="56"/>
    </row>
    <row r="439" spans="1:101" ht="15.75">
      <c r="A439" s="107" t="s">
        <v>3685</v>
      </c>
      <c r="B439" s="3"/>
      <c r="C439" s="3"/>
      <c r="D439" s="32"/>
      <c r="E439" s="576">
        <f t="shared" si="2"/>
        <v>9133.3000000000011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E439" s="9">
        <v>421.5</v>
      </c>
      <c r="AF439" s="9">
        <v>428.1</v>
      </c>
      <c r="AG439" s="9">
        <v>184.09999999999997</v>
      </c>
      <c r="AH439" s="9">
        <v>12.100000000000001</v>
      </c>
      <c r="AN439" s="107" t="s">
        <v>3685</v>
      </c>
      <c r="AR439" s="32">
        <f t="shared" si="3"/>
        <v>42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28"/>
      <c r="CA439" s="479"/>
      <c r="CD439" s="246"/>
      <c r="CE439" s="56"/>
      <c r="CM439" s="479"/>
      <c r="CP439" s="246"/>
      <c r="CQ439" s="56"/>
    </row>
    <row r="440" spans="1:101" ht="15.75">
      <c r="A440" s="107" t="s">
        <v>686</v>
      </c>
      <c r="B440" s="3"/>
      <c r="C440" s="3"/>
      <c r="D440" s="32"/>
      <c r="E440" s="576">
        <f t="shared" si="2"/>
        <v>8464.4999999999982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E440" s="9">
        <v>438.4</v>
      </c>
      <c r="AF440" s="9">
        <v>412.90000000000003</v>
      </c>
      <c r="AG440" s="9">
        <v>279.90000000000003</v>
      </c>
      <c r="AH440" s="9">
        <v>9.7999999999999989</v>
      </c>
      <c r="AN440" s="107" t="s">
        <v>686</v>
      </c>
      <c r="AR440" s="32">
        <f t="shared" si="3"/>
        <v>34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28"/>
      <c r="CA440" s="479"/>
      <c r="CD440" s="28"/>
      <c r="CE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76">
        <f t="shared" si="2"/>
        <v>8915.5999999999985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E441" s="9">
        <v>599.29999999999995</v>
      </c>
      <c r="AF441" s="9">
        <v>423.99999999999994</v>
      </c>
      <c r="AG441" s="9">
        <v>436.4</v>
      </c>
      <c r="AH441" s="9">
        <v>0</v>
      </c>
      <c r="AN441" s="285" t="s">
        <v>33</v>
      </c>
      <c r="AR441" s="32">
        <f t="shared" si="3"/>
        <v>44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246"/>
      <c r="CA441" s="479"/>
      <c r="CD441" s="28"/>
      <c r="CE441" s="56"/>
      <c r="CM441" s="479"/>
      <c r="CP441" s="28"/>
      <c r="CQ441" s="56"/>
    </row>
    <row r="442" spans="1:101" ht="15.75">
      <c r="A442" s="285" t="s">
        <v>37</v>
      </c>
      <c r="B442" s="3"/>
      <c r="C442" s="3"/>
      <c r="D442" s="32"/>
      <c r="E442" s="576">
        <f t="shared" si="2"/>
        <v>9000.7000000000007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E442" s="9">
        <v>526</v>
      </c>
      <c r="AF442" s="9">
        <v>552</v>
      </c>
      <c r="AG442" s="9">
        <v>694.69999999999993</v>
      </c>
      <c r="AH442" s="9">
        <v>27.3</v>
      </c>
      <c r="AN442" s="285" t="s">
        <v>37</v>
      </c>
      <c r="AR442" s="32">
        <f t="shared" si="3"/>
        <v>45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28"/>
      <c r="CA442" s="479"/>
      <c r="CD442" s="246"/>
      <c r="CE442" s="56"/>
      <c r="CM442" s="479"/>
      <c r="CP442" s="246"/>
      <c r="CQ442" s="56"/>
    </row>
    <row r="443" spans="1:101" ht="15.75">
      <c r="A443" s="284" t="s">
        <v>143</v>
      </c>
      <c r="B443" s="3"/>
      <c r="C443" s="3"/>
      <c r="D443" s="32"/>
      <c r="E443" s="576">
        <f t="shared" si="2"/>
        <v>9115.25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E443" s="9">
        <v>492.34999999999997</v>
      </c>
      <c r="AF443" s="9">
        <v>417</v>
      </c>
      <c r="AG443" s="9">
        <v>701.60000000000014</v>
      </c>
      <c r="AH443" s="9">
        <v>111.9</v>
      </c>
      <c r="AN443" s="284" t="s">
        <v>143</v>
      </c>
      <c r="AR443" s="32">
        <f t="shared" si="3"/>
        <v>53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28"/>
      <c r="CA443" s="479"/>
      <c r="CD443" s="28"/>
      <c r="CE443" s="56"/>
      <c r="CM443" s="479"/>
      <c r="CP443" s="28"/>
      <c r="CQ443" s="56"/>
    </row>
    <row r="444" spans="1:101" ht="15.75">
      <c r="A444" s="284" t="s">
        <v>3646</v>
      </c>
      <c r="B444" s="3"/>
      <c r="C444" s="3"/>
      <c r="D444" s="32"/>
      <c r="E444" s="576">
        <f t="shared" si="2"/>
        <v>7936.5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E444" s="9">
        <v>423.3</v>
      </c>
      <c r="AF444" s="9">
        <v>484.2</v>
      </c>
      <c r="AG444" s="9">
        <v>196.3</v>
      </c>
      <c r="AH444" s="9">
        <v>134.80000000000001</v>
      </c>
      <c r="AN444" s="284" t="s">
        <v>3646</v>
      </c>
      <c r="AR444" s="32">
        <f t="shared" si="3"/>
        <v>35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513">
        <v>0</v>
      </c>
      <c r="BU444" s="56">
        <v>3</v>
      </c>
      <c r="BV444" s="246"/>
      <c r="CA444" s="479"/>
      <c r="CD444" s="28"/>
      <c r="CE444" s="56"/>
      <c r="CM444" s="479"/>
      <c r="CP444" s="28"/>
      <c r="CQ444" s="56"/>
    </row>
    <row r="445" spans="1:101" ht="15.75">
      <c r="A445" s="107" t="s">
        <v>2721</v>
      </c>
      <c r="B445" s="3"/>
      <c r="C445" s="3"/>
      <c r="D445" s="32"/>
      <c r="E445" s="576">
        <f t="shared" si="2"/>
        <v>8948.1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E445" s="9">
        <v>381.3</v>
      </c>
      <c r="AF445" s="9">
        <v>426</v>
      </c>
      <c r="AG445" s="9">
        <v>611</v>
      </c>
      <c r="AH445" s="9">
        <v>0</v>
      </c>
      <c r="AN445" s="107" t="s">
        <v>2721</v>
      </c>
      <c r="AR445" s="32">
        <f t="shared" si="3"/>
        <v>31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28"/>
      <c r="CA445" s="479"/>
      <c r="CB445" s="481"/>
      <c r="CC445" s="481"/>
      <c r="CD445" s="241"/>
      <c r="CE445" s="513"/>
      <c r="CM445" s="479"/>
      <c r="CN445" s="481"/>
      <c r="CO445" s="481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76">
        <f t="shared" si="2"/>
        <v>10383.299999999999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E446" s="9">
        <v>529.29999999999995</v>
      </c>
      <c r="AF446" s="9">
        <v>504.6</v>
      </c>
      <c r="AG446" s="9">
        <v>765.39999999999986</v>
      </c>
      <c r="AH446" s="9">
        <v>1.2</v>
      </c>
      <c r="AN446" s="106" t="s">
        <v>1351</v>
      </c>
      <c r="AR446" s="32">
        <f t="shared" si="3"/>
        <v>59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246"/>
      <c r="CA446" s="479"/>
      <c r="CD446" s="28"/>
      <c r="CE446" s="56"/>
      <c r="CM446" s="479"/>
      <c r="CP446" s="28"/>
      <c r="CQ446" s="56"/>
    </row>
    <row r="447" spans="1:101" ht="15.75">
      <c r="A447" s="107" t="s">
        <v>2722</v>
      </c>
      <c r="B447" s="3"/>
      <c r="C447" s="3"/>
      <c r="D447" s="32"/>
      <c r="E447" s="576">
        <f t="shared" si="2"/>
        <v>10023.000000000002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E447" s="9">
        <v>593</v>
      </c>
      <c r="AF447" s="9">
        <v>432.7</v>
      </c>
      <c r="AG447" s="9">
        <v>726.9</v>
      </c>
      <c r="AH447" s="9">
        <v>13.2</v>
      </c>
      <c r="AN447" s="107" t="s">
        <v>2722</v>
      </c>
      <c r="AR447" s="32">
        <f t="shared" si="3"/>
        <v>45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28"/>
      <c r="CA447" s="479"/>
      <c r="CD447" s="246"/>
      <c r="CE447" s="56"/>
      <c r="CM447" s="479"/>
      <c r="CP447" s="246"/>
      <c r="CQ447" s="56"/>
    </row>
    <row r="448" spans="1:101" ht="15.75">
      <c r="A448" s="284" t="s">
        <v>3647</v>
      </c>
      <c r="B448" s="3"/>
      <c r="C448" s="3"/>
      <c r="D448" s="32"/>
      <c r="E448" s="576">
        <f t="shared" si="2"/>
        <v>7591.7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E448" s="9">
        <v>427.30000000000007</v>
      </c>
      <c r="AF448" s="9">
        <v>544.5</v>
      </c>
      <c r="AG448" s="9">
        <v>59.000000000000007</v>
      </c>
      <c r="AH448" s="9">
        <v>49.500000000000007</v>
      </c>
      <c r="AN448" s="284" t="s">
        <v>3647</v>
      </c>
      <c r="AR448" s="32">
        <f t="shared" si="3"/>
        <v>30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513">
        <v>0</v>
      </c>
      <c r="BU448" s="56">
        <v>3</v>
      </c>
      <c r="BV448" s="246"/>
      <c r="CA448" s="479"/>
      <c r="CD448" s="28"/>
      <c r="CE448" s="56"/>
      <c r="CM448" s="479"/>
      <c r="CP448" s="28"/>
      <c r="CQ448" s="56"/>
    </row>
    <row r="449" spans="1:95" ht="15.75">
      <c r="A449" s="107" t="s">
        <v>2727</v>
      </c>
      <c r="B449" s="3"/>
      <c r="C449" s="3"/>
      <c r="D449" s="32"/>
      <c r="E449" s="576">
        <f t="shared" si="2"/>
        <v>8628.6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E449" s="9">
        <v>395.7</v>
      </c>
      <c r="AF449" s="9">
        <v>251.9</v>
      </c>
      <c r="AG449" s="9">
        <v>393.19999999999993</v>
      </c>
      <c r="AH449" s="9">
        <v>106.6</v>
      </c>
      <c r="AN449" s="107" t="s">
        <v>2727</v>
      </c>
      <c r="AR449" s="32">
        <f t="shared" si="3"/>
        <v>37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513">
        <v>0</v>
      </c>
      <c r="BU449" s="56">
        <v>1</v>
      </c>
      <c r="BV449" s="246"/>
      <c r="CA449" s="479"/>
      <c r="CB449" s="481"/>
      <c r="CC449" s="481"/>
      <c r="CD449" s="241"/>
      <c r="CE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76">
        <f t="shared" si="2"/>
        <v>9262.600000000004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E450" s="9">
        <v>569.6</v>
      </c>
      <c r="AF450" s="9">
        <v>452.20000000000005</v>
      </c>
      <c r="AG450" s="9">
        <v>671.69999999999993</v>
      </c>
      <c r="AH450" s="9">
        <v>2.2000000000000002</v>
      </c>
      <c r="AN450" s="285" t="s">
        <v>1671</v>
      </c>
      <c r="AR450" s="32">
        <f t="shared" si="3"/>
        <v>46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246"/>
      <c r="CA450" s="479"/>
      <c r="CB450" s="481"/>
      <c r="CC450" s="481"/>
      <c r="CD450" s="241"/>
      <c r="CE450" s="513"/>
      <c r="CM450" s="479"/>
      <c r="CN450" s="481"/>
      <c r="CO450" s="481"/>
      <c r="CP450" s="246"/>
      <c r="CQ450" s="56"/>
    </row>
    <row r="451" spans="1:95" ht="15.75">
      <c r="A451" s="107" t="s">
        <v>180</v>
      </c>
      <c r="B451" s="3"/>
      <c r="C451" s="3"/>
      <c r="D451" s="32"/>
      <c r="E451" s="576">
        <f t="shared" si="2"/>
        <v>9884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E451" s="9">
        <v>732.8</v>
      </c>
      <c r="AF451" s="9">
        <v>503.5</v>
      </c>
      <c r="AG451" s="9">
        <v>655.80000000000007</v>
      </c>
      <c r="AH451" s="9">
        <v>0</v>
      </c>
      <c r="AN451" s="107" t="s">
        <v>180</v>
      </c>
      <c r="AR451" s="32">
        <f t="shared" si="3"/>
        <v>48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246"/>
      <c r="CA451" s="479"/>
      <c r="CD451" s="246"/>
      <c r="CE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76">
        <f t="shared" si="2"/>
        <v>10165.5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E452" s="9">
        <v>614.79999999999995</v>
      </c>
      <c r="AF452" s="9">
        <v>575.79999999999995</v>
      </c>
      <c r="AG452" s="9">
        <v>201</v>
      </c>
      <c r="AH452" s="9">
        <v>147</v>
      </c>
      <c r="AN452" s="107" t="s">
        <v>2710</v>
      </c>
      <c r="AR452" s="32">
        <f t="shared" si="3"/>
        <v>55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513">
        <v>0</v>
      </c>
      <c r="BU452" s="56">
        <v>3</v>
      </c>
      <c r="BV452" s="246"/>
      <c r="CA452" s="479"/>
      <c r="CD452" s="246"/>
      <c r="CE452" s="56"/>
      <c r="CM452" s="479"/>
      <c r="CP452" s="246"/>
      <c r="CQ452" s="56"/>
    </row>
    <row r="453" spans="1:95" ht="15.75">
      <c r="A453" s="107" t="s">
        <v>2217</v>
      </c>
      <c r="B453" s="3"/>
      <c r="C453" s="3"/>
      <c r="D453" s="32"/>
      <c r="E453" s="576">
        <f t="shared" si="2"/>
        <v>7858.0000000000009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E453" s="9">
        <v>490.5</v>
      </c>
      <c r="AF453" s="9">
        <v>250.00000000000003</v>
      </c>
      <c r="AG453" s="9">
        <v>505.09999999999997</v>
      </c>
      <c r="AH453" s="9">
        <v>9.1</v>
      </c>
      <c r="AN453" s="107" t="s">
        <v>2217</v>
      </c>
      <c r="AR453" s="32">
        <f t="shared" si="3"/>
        <v>33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246"/>
      <c r="CA453" s="479"/>
      <c r="CB453" s="481"/>
      <c r="CC453" s="481"/>
      <c r="CD453" s="241"/>
      <c r="CE453" s="513"/>
      <c r="CM453" s="479"/>
      <c r="CN453" s="481"/>
      <c r="CO453" s="481"/>
      <c r="CP453" s="246"/>
      <c r="CQ453" s="56"/>
    </row>
    <row r="454" spans="1:95" ht="15.75">
      <c r="A454" s="107" t="s">
        <v>2729</v>
      </c>
      <c r="B454" s="3"/>
      <c r="C454" s="3"/>
      <c r="D454" s="32"/>
      <c r="E454" s="576">
        <f t="shared" si="2"/>
        <v>7996.2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E454" s="9">
        <v>481.7</v>
      </c>
      <c r="AF454" s="9">
        <v>252.7</v>
      </c>
      <c r="AG454" s="9">
        <v>590.20000000000005</v>
      </c>
      <c r="AH454" s="9">
        <v>79.900000000000006</v>
      </c>
      <c r="AN454" s="107" t="s">
        <v>2729</v>
      </c>
      <c r="AR454" s="32">
        <f t="shared" si="3"/>
        <v>41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28"/>
      <c r="CA454" s="479"/>
      <c r="CD454" s="246"/>
      <c r="CE454" s="56"/>
      <c r="CM454" s="479"/>
      <c r="CP454" s="246"/>
      <c r="CQ454" s="56"/>
    </row>
    <row r="455" spans="1:95" ht="15.75">
      <c r="A455" s="107" t="s">
        <v>155</v>
      </c>
      <c r="B455" s="3"/>
      <c r="C455" s="3"/>
      <c r="D455" s="32"/>
      <c r="E455" s="576">
        <f t="shared" ref="E455:E461" si="4">SUM(F455:AL455)</f>
        <v>10417.849999999999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E455" s="9">
        <v>443.40000000000003</v>
      </c>
      <c r="AF455" s="9">
        <v>214.5</v>
      </c>
      <c r="AG455" s="9">
        <v>844.30000000000007</v>
      </c>
      <c r="AH455" s="9">
        <v>5.2</v>
      </c>
      <c r="AN455" s="107" t="s">
        <v>155</v>
      </c>
      <c r="AR455" s="32">
        <f t="shared" ref="AR455:AR461" si="5">SUM(AS455:BY455)</f>
        <v>53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513">
        <v>3</v>
      </c>
      <c r="BU455" s="56">
        <v>3</v>
      </c>
      <c r="BV455" s="246"/>
      <c r="CA455" s="479"/>
      <c r="CD455" s="28"/>
      <c r="CE455" s="56"/>
      <c r="CM455" s="479"/>
      <c r="CP455" s="28"/>
      <c r="CQ455" s="56"/>
    </row>
    <row r="456" spans="1:95" ht="15.75">
      <c r="A456" s="284" t="s">
        <v>3648</v>
      </c>
      <c r="B456" s="3"/>
      <c r="C456" s="3"/>
      <c r="D456" s="32"/>
      <c r="E456" s="576">
        <f t="shared" si="4"/>
        <v>9082.5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E456" s="9">
        <v>484.8</v>
      </c>
      <c r="AF456" s="9">
        <v>534.54999999999995</v>
      </c>
      <c r="AG456" s="9">
        <v>635.19999999999993</v>
      </c>
      <c r="AH456" s="9">
        <v>12.100000000000001</v>
      </c>
      <c r="AN456" s="284" t="s">
        <v>3648</v>
      </c>
      <c r="AR456" s="32">
        <f t="shared" si="5"/>
        <v>50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28"/>
      <c r="CA456" s="479"/>
      <c r="CB456" s="481"/>
      <c r="CC456" s="481"/>
      <c r="CD456" s="241"/>
      <c r="CE456" s="513"/>
      <c r="CM456" s="479"/>
      <c r="CN456" s="481"/>
      <c r="CO456" s="481"/>
      <c r="CP456" s="246"/>
      <c r="CQ456" s="56"/>
    </row>
    <row r="457" spans="1:95" ht="15.75">
      <c r="A457" s="107" t="s">
        <v>2730</v>
      </c>
      <c r="B457" s="3"/>
      <c r="C457" s="3"/>
      <c r="D457" s="32"/>
      <c r="E457" s="576">
        <f t="shared" si="4"/>
        <v>8675.0000000000018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E457" s="9">
        <v>469.7</v>
      </c>
      <c r="AF457" s="9">
        <v>620.80000000000007</v>
      </c>
      <c r="AG457" s="9">
        <v>76.7</v>
      </c>
      <c r="AH457" s="9">
        <v>49.500000000000007</v>
      </c>
      <c r="AN457" s="107" t="s">
        <v>2730</v>
      </c>
      <c r="AR457" s="32">
        <f t="shared" si="5"/>
        <v>52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28"/>
      <c r="CA457" s="479"/>
      <c r="CD457" s="28"/>
      <c r="CE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76">
        <f t="shared" si="4"/>
        <v>9984.9000000000015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E458" s="9">
        <v>631.9</v>
      </c>
      <c r="AF458" s="9">
        <v>491.5</v>
      </c>
      <c r="AG458" s="9">
        <v>789.00000000000023</v>
      </c>
      <c r="AH458" s="9">
        <v>0</v>
      </c>
      <c r="AN458" s="107" t="s">
        <v>2728</v>
      </c>
      <c r="AR458" s="32">
        <f t="shared" si="5"/>
        <v>41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246"/>
      <c r="CA458" s="479"/>
      <c r="CD458" s="28"/>
      <c r="CE458" s="56"/>
      <c r="CM458" s="479"/>
      <c r="CP458" s="28"/>
      <c r="CQ458" s="56"/>
    </row>
    <row r="459" spans="1:95" ht="15.75">
      <c r="A459" s="107" t="s">
        <v>2709</v>
      </c>
      <c r="B459" s="3"/>
      <c r="C459" s="3"/>
      <c r="D459" s="32"/>
      <c r="E459" s="576">
        <f t="shared" si="4"/>
        <v>9306.4999999999982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E459" s="9">
        <v>677.2</v>
      </c>
      <c r="AF459" s="9">
        <v>787.1</v>
      </c>
      <c r="AG459" s="9">
        <v>602.29999999999995</v>
      </c>
      <c r="AH459" s="9">
        <v>14.399999999999999</v>
      </c>
      <c r="AN459" s="107" t="s">
        <v>2709</v>
      </c>
      <c r="AR459" s="32">
        <f t="shared" si="5"/>
        <v>54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246"/>
      <c r="CA459" s="479"/>
      <c r="CD459" s="246"/>
      <c r="CE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76">
        <f t="shared" si="4"/>
        <v>9290.2999999999993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E460" s="9">
        <v>527.4</v>
      </c>
      <c r="AF460" s="9">
        <v>402.5</v>
      </c>
      <c r="AG460" s="9">
        <v>406.29999999999995</v>
      </c>
      <c r="AH460" s="9">
        <v>0</v>
      </c>
      <c r="AN460" s="107" t="s">
        <v>658</v>
      </c>
      <c r="AR460" s="32">
        <f t="shared" si="5"/>
        <v>42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28"/>
      <c r="CA460" s="479"/>
      <c r="CD460" s="246"/>
      <c r="CE460" s="56"/>
      <c r="CJ460" s="28"/>
      <c r="CK460" s="56"/>
      <c r="CM460" s="479"/>
      <c r="CP460" s="246"/>
      <c r="CQ460" s="56"/>
    </row>
    <row r="461" spans="1:95" ht="15.75">
      <c r="A461" s="285" t="s">
        <v>1655</v>
      </c>
      <c r="B461" s="3"/>
      <c r="C461" s="3"/>
      <c r="D461" s="32"/>
      <c r="E461" s="576">
        <f t="shared" si="4"/>
        <v>10784.9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E461" s="9">
        <v>672.80000000000007</v>
      </c>
      <c r="AF461" s="9">
        <v>669.7</v>
      </c>
      <c r="AG461" s="9">
        <v>691.3</v>
      </c>
      <c r="AH461" s="9">
        <v>5.6000000000000005</v>
      </c>
      <c r="AN461" s="285" t="s">
        <v>1655</v>
      </c>
      <c r="AR461" s="32">
        <f t="shared" si="5"/>
        <v>54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28"/>
      <c r="CA461" s="479"/>
      <c r="CD461" s="28"/>
      <c r="CE461" s="56"/>
      <c r="CJ461" s="28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CA462" s="479"/>
      <c r="CD462" s="28"/>
      <c r="CE462" s="56"/>
      <c r="CJ462" s="28"/>
      <c r="CK462" s="56"/>
      <c r="CM462" s="479"/>
      <c r="CP462" s="28"/>
      <c r="CQ462" s="56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CA463" s="479"/>
      <c r="CB463" s="481"/>
      <c r="CC463" s="481"/>
      <c r="CD463" s="241"/>
      <c r="CE463" s="513"/>
      <c r="CM463" s="479"/>
      <c r="CN463" s="481"/>
      <c r="CO463" s="481"/>
      <c r="CP463" s="246"/>
      <c r="CQ463" s="56"/>
    </row>
    <row r="464" spans="1:95" ht="15.75">
      <c r="A464"/>
      <c r="C464" s="110"/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CA464" s="479"/>
      <c r="CB464" s="481"/>
      <c r="CC464" s="481"/>
      <c r="CD464" s="241"/>
      <c r="CE464" s="513"/>
      <c r="CM464" s="479"/>
      <c r="CN464" s="481"/>
      <c r="CO464" s="481"/>
      <c r="CP464" s="246"/>
      <c r="CQ464" s="56"/>
    </row>
    <row r="465" spans="1:95" ht="15.75">
      <c r="A465"/>
      <c r="C465" s="19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CA465" s="479"/>
      <c r="CB465" s="481"/>
      <c r="CC465" s="481"/>
      <c r="CD465" s="241"/>
      <c r="CE465" s="513"/>
      <c r="CM465" s="479"/>
      <c r="CN465" s="481"/>
      <c r="CO465" s="481"/>
      <c r="CP465" s="246"/>
      <c r="CQ465" s="56"/>
    </row>
    <row r="466" spans="1:95" ht="15.75">
      <c r="A466"/>
      <c r="C466" s="19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CA466" s="479"/>
      <c r="CB466" s="481"/>
      <c r="CC466" s="481"/>
      <c r="CD466" s="241"/>
      <c r="CE466" s="513"/>
      <c r="CM466" s="479"/>
      <c r="CN466" s="481"/>
      <c r="CO466" s="481"/>
      <c r="CP466" s="246"/>
      <c r="CQ466" s="56"/>
    </row>
    <row r="467" spans="1:95" ht="15.75">
      <c r="A467"/>
      <c r="C467" s="19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CA467" s="479"/>
      <c r="CB467" s="481"/>
      <c r="CC467" s="481"/>
      <c r="CD467" s="241"/>
      <c r="CE467" s="513"/>
      <c r="CM467" s="479"/>
      <c r="CN467" s="481"/>
      <c r="CO467" s="481"/>
      <c r="CP467" s="246"/>
      <c r="CQ467" s="56"/>
    </row>
    <row r="468" spans="1:95" ht="15.75">
      <c r="A468"/>
      <c r="C468" s="19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CA468" s="479"/>
      <c r="CB468" s="481"/>
      <c r="CC468" s="481"/>
      <c r="CD468" s="241"/>
      <c r="CE468" s="513"/>
      <c r="CM468" s="479"/>
      <c r="CN468" s="481"/>
      <c r="CO468" s="481"/>
      <c r="CP468" s="246"/>
      <c r="CQ468" s="56"/>
    </row>
    <row r="469" spans="1:95" ht="15.75">
      <c r="A469"/>
      <c r="C469" s="19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CA469" s="479"/>
      <c r="CB469" s="481"/>
      <c r="CC469" s="481"/>
      <c r="CD469" s="241"/>
      <c r="CE469" s="513"/>
      <c r="CM469" s="479"/>
      <c r="CN469" s="481"/>
      <c r="CO469" s="481"/>
      <c r="CP469" s="246"/>
      <c r="CQ469" s="56"/>
    </row>
    <row r="470" spans="1:95" ht="15.75">
      <c r="A470"/>
      <c r="C470" s="19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CA470" s="479"/>
      <c r="CB470" s="481"/>
      <c r="CC470" s="481"/>
      <c r="CD470" s="241"/>
      <c r="CE470" s="513"/>
      <c r="CM470" s="479"/>
      <c r="CN470" s="481"/>
      <c r="CO470" s="481"/>
      <c r="CP470" s="246"/>
      <c r="CQ470" s="56"/>
    </row>
    <row r="471" spans="1:95" ht="15.75">
      <c r="A471"/>
      <c r="C471" s="19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CA471" s="479"/>
      <c r="CB471" s="481"/>
      <c r="CC471" s="481"/>
      <c r="CD471" s="504"/>
      <c r="CE471" s="470"/>
      <c r="CM471" s="479"/>
      <c r="CN471" s="481"/>
      <c r="CO471" s="481"/>
      <c r="CP471" s="481"/>
      <c r="CQ471" s="481"/>
    </row>
    <row r="472" spans="1:95" ht="15.75">
      <c r="A472"/>
      <c r="C472" s="19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CA472" s="479"/>
      <c r="CB472" s="481"/>
      <c r="CC472" s="481"/>
      <c r="CD472" s="241"/>
      <c r="CE472" s="513"/>
      <c r="CM472" s="479"/>
      <c r="CN472" s="481"/>
      <c r="CO472" s="481"/>
      <c r="CP472" s="246"/>
      <c r="CQ472" s="56"/>
    </row>
    <row r="473" spans="1:95" ht="15.75">
      <c r="A473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CA473" s="479"/>
      <c r="CB473" s="481"/>
      <c r="CC473" s="481"/>
      <c r="CD473" s="241"/>
      <c r="CE473" s="513"/>
      <c r="CM473" s="479"/>
      <c r="CN473" s="481"/>
      <c r="CO473" s="481"/>
      <c r="CP473" s="246"/>
      <c r="CQ473" s="56"/>
    </row>
    <row r="474" spans="1:95" ht="15.75">
      <c r="A474"/>
      <c r="C474" s="110"/>
      <c r="D474" s="28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CA474" s="479"/>
      <c r="CB474" s="481"/>
      <c r="CC474" s="481"/>
      <c r="CD474" s="241"/>
      <c r="CE474" s="513"/>
      <c r="CM474" s="479"/>
      <c r="CN474" s="481"/>
      <c r="CO474" s="481"/>
      <c r="CP474" s="246"/>
      <c r="CQ474" s="56"/>
    </row>
    <row r="475" spans="1:95" ht="15.75">
      <c r="A475"/>
      <c r="C475" s="196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CA475" s="479"/>
      <c r="CB475" s="481"/>
      <c r="CC475" s="481"/>
      <c r="CD475" s="241"/>
      <c r="CE475" s="513"/>
      <c r="CM475" s="479"/>
      <c r="CN475" s="481"/>
      <c r="CO475" s="481"/>
      <c r="CP475" s="246"/>
      <c r="CQ475" s="56"/>
    </row>
    <row r="476" spans="1:95" ht="15.75">
      <c r="A476"/>
      <c r="C476" s="196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CA476" s="479"/>
      <c r="CB476" s="481"/>
      <c r="CC476" s="481"/>
      <c r="CD476" s="241"/>
      <c r="CE476" s="513"/>
      <c r="CM476" s="479"/>
      <c r="CN476" s="481"/>
      <c r="CO476" s="481"/>
      <c r="CP476" s="246"/>
      <c r="CQ476" s="56"/>
    </row>
    <row r="477" spans="1:95" ht="15.75">
      <c r="A477"/>
      <c r="C477" s="196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CA477" s="479"/>
      <c r="CB477" s="481"/>
      <c r="CC477" s="481"/>
      <c r="CD477" s="241"/>
      <c r="CE477" s="513"/>
      <c r="CM477" s="479"/>
      <c r="CN477" s="481"/>
      <c r="CO477" s="481"/>
      <c r="CP477" s="246"/>
      <c r="CQ477" s="56"/>
    </row>
    <row r="478" spans="1:95" ht="15.75">
      <c r="A478"/>
      <c r="C478" s="196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CA478" s="479"/>
      <c r="CB478" s="481"/>
      <c r="CC478" s="481"/>
      <c r="CD478" s="241"/>
      <c r="CE478" s="513"/>
      <c r="CM478" s="479"/>
      <c r="CN478" s="481"/>
      <c r="CO478" s="481"/>
      <c r="CP478" s="246"/>
      <c r="CQ478" s="56"/>
    </row>
    <row r="479" spans="1:95" ht="15.75">
      <c r="A479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CA479" s="481"/>
      <c r="CB479" s="481"/>
      <c r="CC479" s="481"/>
      <c r="CD479" s="481"/>
      <c r="CE479" s="482"/>
      <c r="CM479" s="481"/>
      <c r="CN479" s="481"/>
      <c r="CO479" s="481"/>
      <c r="CP479" s="481"/>
      <c r="CQ479" s="481"/>
    </row>
    <row r="480" spans="1:95" ht="20.25">
      <c r="A480" s="481"/>
      <c r="B480" s="481"/>
      <c r="C480" s="110"/>
      <c r="E480" s="481"/>
      <c r="BI480" s="479"/>
      <c r="BJ480" s="481"/>
      <c r="BK480" s="481"/>
      <c r="BL480" s="504"/>
      <c r="BM480" s="479"/>
      <c r="BN480" s="481"/>
      <c r="BO480" s="481"/>
      <c r="BP480" s="525"/>
      <c r="CA480" s="519"/>
      <c r="CB480" s="481"/>
      <c r="CC480" s="481"/>
      <c r="CD480" s="481"/>
      <c r="CE480" s="480"/>
      <c r="CM480" s="38"/>
      <c r="CN480" s="38"/>
      <c r="CO480" s="38"/>
      <c r="CP480" s="38"/>
      <c r="CQ480" s="38"/>
    </row>
    <row r="481" spans="1:127" ht="20.25">
      <c r="A481" s="481"/>
      <c r="B481" s="481"/>
      <c r="C481" s="196"/>
      <c r="E481" s="481"/>
      <c r="BI481" s="479"/>
      <c r="BJ481" s="481"/>
      <c r="BK481" s="481"/>
      <c r="BL481" s="241"/>
      <c r="BM481" s="481"/>
      <c r="BN481" s="480"/>
      <c r="BO481" s="481"/>
      <c r="BP481" s="497"/>
      <c r="CA481" s="563"/>
      <c r="CB481" s="564"/>
      <c r="CC481" s="564"/>
      <c r="CE481" s="316"/>
    </row>
    <row r="482" spans="1:127" ht="18">
      <c r="A482" s="481"/>
      <c r="B482" s="481"/>
      <c r="C482" s="196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CA482" s="565"/>
      <c r="CB482" s="564"/>
      <c r="CC482" s="564"/>
      <c r="CE482" s="256"/>
    </row>
    <row r="483" spans="1:127" ht="18">
      <c r="A483" s="481"/>
      <c r="B483" s="481"/>
      <c r="C483" s="196"/>
      <c r="D483" s="244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CA483" s="566"/>
      <c r="CB483" s="567"/>
      <c r="CC483" s="567"/>
      <c r="CD483" s="463"/>
      <c r="CE483" s="463"/>
      <c r="CM483" s="510"/>
      <c r="CN483" s="463"/>
      <c r="CO483" s="463"/>
      <c r="CP483" s="463"/>
      <c r="CQ483" s="463"/>
    </row>
    <row r="484" spans="1:127" ht="15.75">
      <c r="A484" s="481"/>
      <c r="B484" s="481"/>
      <c r="C484" s="110"/>
      <c r="D484" s="244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CA484" s="479"/>
      <c r="CD484" s="246"/>
      <c r="CE484" s="56"/>
      <c r="CM484" s="479"/>
      <c r="CP484" s="246"/>
      <c r="CQ484" s="56"/>
    </row>
    <row r="485" spans="1:127" ht="15.75">
      <c r="A485" s="481"/>
      <c r="B485" s="481"/>
      <c r="D485" s="244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CA485" s="479"/>
      <c r="CD485" s="246"/>
      <c r="CE485" s="56"/>
      <c r="CM485" s="479"/>
      <c r="CP485" s="246"/>
      <c r="CQ485" s="56"/>
    </row>
    <row r="486" spans="1:127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CA486" s="479"/>
      <c r="CD486" s="246"/>
      <c r="CE486" s="56"/>
      <c r="CM486" s="479"/>
      <c r="CP486" s="246"/>
      <c r="CQ486" s="56"/>
    </row>
    <row r="487" spans="1:127" s="14" customFormat="1" ht="15" customHeight="1">
      <c r="A487" s="595" t="s">
        <v>4954</v>
      </c>
      <c r="B487" s="596"/>
      <c r="C487" s="597"/>
      <c r="D487" s="598"/>
      <c r="E487" s="598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/>
      <c r="X487" s="456"/>
      <c r="Y487" s="456"/>
      <c r="Z487" s="456"/>
      <c r="AA487" s="599" t="s">
        <v>4969</v>
      </c>
      <c r="AB487" s="600"/>
      <c r="AC487" s="597"/>
      <c r="BI487" s="601"/>
      <c r="BJ487" s="602"/>
      <c r="BK487" s="602"/>
      <c r="BL487" s="603"/>
      <c r="BM487" s="601"/>
      <c r="BP487" s="601"/>
      <c r="BS487" s="601"/>
      <c r="BV487" s="604"/>
      <c r="BW487" s="605"/>
      <c r="CA487" s="601"/>
      <c r="CD487" s="604"/>
      <c r="CE487" s="605"/>
      <c r="CM487" s="601"/>
      <c r="CP487" s="604"/>
      <c r="CQ487" s="605"/>
      <c r="DW487" s="605"/>
    </row>
    <row r="488" spans="1:127" s="270" customFormat="1" ht="15" customHeight="1">
      <c r="A488" s="606" t="s">
        <v>4955</v>
      </c>
      <c r="B488" s="607"/>
      <c r="C488" s="608"/>
      <c r="D488" s="609"/>
      <c r="E488" s="609"/>
      <c r="F488" s="457"/>
      <c r="G488" s="609"/>
      <c r="H488" s="457"/>
      <c r="I488" s="457"/>
      <c r="J488" s="457"/>
      <c r="K488" s="457"/>
      <c r="L488" s="457"/>
      <c r="M488" s="457"/>
      <c r="N488" s="457"/>
      <c r="O488" s="457"/>
      <c r="P488" s="609"/>
      <c r="Q488" s="457"/>
      <c r="R488" s="457"/>
      <c r="S488" s="457"/>
      <c r="T488" s="457"/>
      <c r="U488" s="457"/>
      <c r="V488" s="457"/>
      <c r="W488" s="457"/>
      <c r="X488" s="457"/>
      <c r="Y488" s="457"/>
      <c r="Z488" s="457"/>
      <c r="AA488" s="610" t="s">
        <v>4970</v>
      </c>
      <c r="AB488" s="611"/>
      <c r="AC488" s="608"/>
      <c r="BI488" s="612"/>
      <c r="BJ488" s="612"/>
      <c r="BK488" s="612"/>
      <c r="BL488" s="612"/>
      <c r="BM488" s="613"/>
      <c r="BP488" s="613"/>
      <c r="BS488" s="613"/>
      <c r="CA488" s="613"/>
      <c r="CM488" s="613"/>
    </row>
    <row r="489" spans="1:127" s="270" customFormat="1" ht="15" customHeight="1">
      <c r="A489" s="457"/>
      <c r="B489" s="457"/>
      <c r="C489" s="457"/>
      <c r="D489" s="599"/>
      <c r="E489" s="600"/>
      <c r="F489" s="597"/>
      <c r="G489" s="609"/>
      <c r="H489" s="457"/>
      <c r="I489" s="457"/>
      <c r="J489" s="457"/>
      <c r="K489" s="457"/>
      <c r="L489" s="457"/>
      <c r="M489" s="457"/>
      <c r="N489" s="457"/>
      <c r="O489" s="457"/>
      <c r="P489" s="609"/>
      <c r="Q489" s="457"/>
      <c r="R489" s="457"/>
      <c r="S489" s="457"/>
      <c r="T489" s="457"/>
      <c r="U489" s="457"/>
      <c r="V489" s="457"/>
      <c r="W489" s="457"/>
      <c r="X489" s="599"/>
      <c r="Y489" s="600"/>
      <c r="Z489" s="597"/>
      <c r="AA489" s="457"/>
      <c r="AB489" s="457"/>
      <c r="AC489" s="457"/>
      <c r="BI489" s="614"/>
      <c r="BJ489" s="612"/>
      <c r="BK489" s="612"/>
      <c r="BL489" s="612"/>
      <c r="BM489" s="613"/>
      <c r="BP489" s="613"/>
      <c r="BS489" s="613"/>
      <c r="CA489" s="613"/>
      <c r="CM489" s="613"/>
    </row>
    <row r="490" spans="1:127" s="270" customFormat="1" ht="15" customHeight="1">
      <c r="A490" s="457"/>
      <c r="B490" s="609"/>
      <c r="C490" s="457"/>
      <c r="D490" s="610"/>
      <c r="E490" s="611"/>
      <c r="F490" s="608"/>
      <c r="G490" s="609"/>
      <c r="H490" s="457"/>
      <c r="I490" s="457"/>
      <c r="J490" s="457"/>
      <c r="K490" s="457"/>
      <c r="L490" s="457"/>
      <c r="M490" s="457"/>
      <c r="N490" s="457"/>
      <c r="O490" s="457"/>
      <c r="P490" s="609"/>
      <c r="Q490" s="457"/>
      <c r="R490" s="457"/>
      <c r="S490" s="457"/>
      <c r="T490" s="457"/>
      <c r="U490" s="457"/>
      <c r="V490" s="457"/>
      <c r="W490" s="457"/>
      <c r="X490" s="610"/>
      <c r="Y490" s="611"/>
      <c r="Z490" s="608"/>
      <c r="AA490" s="457"/>
      <c r="AB490" s="457"/>
      <c r="AC490" s="457"/>
      <c r="BI490" s="613"/>
      <c r="BM490" s="613"/>
      <c r="BP490" s="613"/>
      <c r="BS490" s="613"/>
      <c r="CA490" s="613"/>
      <c r="CF490" s="612"/>
      <c r="CG490" s="612"/>
      <c r="CH490" s="612"/>
      <c r="CI490" s="612"/>
      <c r="CJ490" s="612"/>
      <c r="CK490" s="612"/>
      <c r="CL490" s="612"/>
      <c r="CM490" s="613"/>
      <c r="CR490" s="612"/>
      <c r="CS490" s="612"/>
      <c r="CT490" s="612"/>
      <c r="CU490" s="612"/>
      <c r="CV490" s="612"/>
      <c r="CW490" s="612"/>
    </row>
    <row r="491" spans="1:127" s="270" customFormat="1" ht="15" customHeight="1">
      <c r="A491" s="599" t="s">
        <v>4953</v>
      </c>
      <c r="B491" s="600"/>
      <c r="C491" s="597"/>
      <c r="D491" s="609"/>
      <c r="E491" s="609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609"/>
      <c r="Q491" s="457"/>
      <c r="R491" s="457"/>
      <c r="S491" s="457"/>
      <c r="T491" s="457"/>
      <c r="U491" s="609"/>
      <c r="V491" s="457"/>
      <c r="W491" s="457"/>
      <c r="X491" s="609"/>
      <c r="Y491" s="457"/>
      <c r="Z491" s="457"/>
      <c r="AA491" s="599" t="s">
        <v>4971</v>
      </c>
      <c r="AB491" s="600"/>
      <c r="AC491" s="597"/>
      <c r="BI491" s="613"/>
      <c r="BM491" s="613"/>
      <c r="BP491" s="613"/>
      <c r="BS491" s="613"/>
      <c r="CA491" s="613"/>
      <c r="CM491" s="613"/>
    </row>
    <row r="492" spans="1:127" s="270" customFormat="1" ht="15" customHeight="1">
      <c r="A492" s="610" t="s">
        <v>4958</v>
      </c>
      <c r="B492" s="611"/>
      <c r="C492" s="608"/>
      <c r="D492" s="609"/>
      <c r="E492" s="609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609"/>
      <c r="Q492" s="457"/>
      <c r="R492" s="457"/>
      <c r="S492" s="457"/>
      <c r="T492" s="457"/>
      <c r="U492" s="609"/>
      <c r="V492" s="457"/>
      <c r="W492" s="457"/>
      <c r="X492" s="609"/>
      <c r="Y492" s="457"/>
      <c r="Z492" s="457"/>
      <c r="AA492" s="610" t="s">
        <v>4972</v>
      </c>
      <c r="AB492" s="611"/>
      <c r="AC492" s="608"/>
      <c r="BI492" s="613"/>
      <c r="BM492" s="613"/>
      <c r="BP492" s="613"/>
      <c r="BS492" s="613"/>
      <c r="CA492" s="613"/>
      <c r="CM492" s="613"/>
    </row>
    <row r="493" spans="1:127" s="270" customFormat="1" ht="15" customHeight="1">
      <c r="A493" s="457"/>
      <c r="B493" s="609"/>
      <c r="C493" s="457"/>
      <c r="D493" s="457"/>
      <c r="E493" s="609"/>
      <c r="F493" s="457"/>
      <c r="G493" s="599"/>
      <c r="H493" s="615"/>
      <c r="I493" s="597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616"/>
      <c r="V493" s="596"/>
      <c r="W493" s="617"/>
      <c r="X493" s="609"/>
      <c r="Y493" s="457"/>
      <c r="Z493" s="457"/>
      <c r="AA493" s="457"/>
      <c r="AB493" s="457"/>
      <c r="AC493" s="457"/>
      <c r="BI493" s="613"/>
      <c r="BM493" s="613"/>
      <c r="BP493" s="613"/>
      <c r="BS493" s="613"/>
      <c r="CA493" s="613"/>
      <c r="CM493" s="613"/>
    </row>
    <row r="494" spans="1:127" s="270" customFormat="1" ht="15" customHeight="1">
      <c r="A494" s="457"/>
      <c r="B494" s="609"/>
      <c r="C494" s="457"/>
      <c r="D494" s="457"/>
      <c r="E494" s="609"/>
      <c r="F494" s="457"/>
      <c r="G494" s="610"/>
      <c r="H494" s="618"/>
      <c r="I494" s="608"/>
      <c r="J494" s="457"/>
      <c r="K494" s="457"/>
      <c r="L494" s="457"/>
      <c r="M494" s="457"/>
      <c r="N494" s="457"/>
      <c r="O494" s="457"/>
      <c r="P494" s="609"/>
      <c r="Q494" s="457"/>
      <c r="R494" s="457"/>
      <c r="S494" s="457"/>
      <c r="T494" s="457"/>
      <c r="U494" s="619"/>
      <c r="V494" s="607"/>
      <c r="W494" s="620"/>
      <c r="X494" s="609"/>
      <c r="Y494" s="457"/>
      <c r="Z494" s="457"/>
      <c r="AA494" s="457"/>
      <c r="AB494" s="457"/>
      <c r="AC494" s="457"/>
      <c r="BI494" s="613"/>
      <c r="BM494" s="613"/>
      <c r="BP494" s="613"/>
      <c r="BS494" s="613"/>
      <c r="CA494" s="613"/>
      <c r="CM494" s="613"/>
    </row>
    <row r="495" spans="1:127" s="270" customFormat="1" ht="15" customHeight="1">
      <c r="A495" s="599" t="s">
        <v>4956</v>
      </c>
      <c r="B495" s="615"/>
      <c r="C495" s="597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621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599" t="s">
        <v>4973</v>
      </c>
      <c r="AB495" s="600"/>
      <c r="AC495" s="597"/>
      <c r="BI495" s="613"/>
      <c r="BM495" s="613"/>
      <c r="BP495" s="613"/>
      <c r="BS495" s="613"/>
      <c r="CA495" s="613"/>
      <c r="CM495" s="613"/>
    </row>
    <row r="496" spans="1:127" s="270" customFormat="1" ht="15" customHeight="1">
      <c r="A496" s="610" t="s">
        <v>4957</v>
      </c>
      <c r="B496" s="618"/>
      <c r="C496" s="608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621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610" t="s">
        <v>4974</v>
      </c>
      <c r="AB496" s="611"/>
      <c r="AC496" s="608"/>
      <c r="BI496" s="613"/>
      <c r="BM496" s="613"/>
    </row>
    <row r="497" spans="1:127" s="270" customFormat="1" ht="15" customHeight="1">
      <c r="A497" s="457"/>
      <c r="B497" s="457"/>
      <c r="C497" s="457"/>
      <c r="D497" s="599"/>
      <c r="E497" s="615"/>
      <c r="F497" s="597"/>
      <c r="G497" s="457"/>
      <c r="H497" s="457"/>
      <c r="I497" s="457"/>
      <c r="J497" s="457"/>
      <c r="K497" s="457"/>
      <c r="L497" s="457"/>
      <c r="M497" s="457"/>
      <c r="N497" s="457"/>
      <c r="O497" s="457"/>
      <c r="P497" s="621"/>
      <c r="Q497" s="457"/>
      <c r="R497" s="457"/>
      <c r="S497" s="457"/>
      <c r="T497" s="457"/>
      <c r="U497" s="457"/>
      <c r="V497" s="457"/>
      <c r="W497" s="457"/>
      <c r="X497" s="599"/>
      <c r="Y497" s="600"/>
      <c r="Z497" s="597"/>
      <c r="AA497" s="457"/>
      <c r="AB497" s="457"/>
      <c r="AC497" s="457"/>
      <c r="BI497" s="613"/>
      <c r="BP497" s="622"/>
    </row>
    <row r="498" spans="1:127" s="270" customFormat="1" ht="15" customHeight="1">
      <c r="A498" s="457"/>
      <c r="B498" s="457"/>
      <c r="C498" s="457"/>
      <c r="D498" s="610"/>
      <c r="E498" s="618"/>
      <c r="F498" s="608"/>
      <c r="G498" s="457"/>
      <c r="H498" s="457"/>
      <c r="I498" s="457"/>
      <c r="J498" s="457"/>
      <c r="K498" s="457"/>
      <c r="L498" s="457"/>
      <c r="M498" s="457"/>
      <c r="N498" s="457"/>
      <c r="O498" s="457"/>
      <c r="P498" s="621"/>
      <c r="Q498" s="457"/>
      <c r="R498" s="457"/>
      <c r="S498" s="457"/>
      <c r="T498" s="457"/>
      <c r="U498" s="457"/>
      <c r="V498" s="457"/>
      <c r="W498" s="457"/>
      <c r="X498" s="610"/>
      <c r="Y498" s="611"/>
      <c r="Z498" s="608"/>
      <c r="AA498" s="457"/>
      <c r="AB498" s="457"/>
      <c r="AC498" s="457"/>
      <c r="BI498" s="613"/>
      <c r="BP498" s="623"/>
      <c r="BQ498" s="612"/>
      <c r="BS498" s="623"/>
      <c r="BT498" s="612"/>
      <c r="BU498" s="612"/>
      <c r="BV498" s="612"/>
      <c r="BW498" s="612"/>
      <c r="CA498" s="624"/>
      <c r="CB498" s="625"/>
      <c r="CC498" s="625"/>
      <c r="CE498" s="614"/>
    </row>
    <row r="499" spans="1:127" s="270" customFormat="1" ht="15" customHeight="1">
      <c r="A499" s="599" t="s">
        <v>4959</v>
      </c>
      <c r="B499" s="615"/>
      <c r="C499" s="597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621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/>
      <c r="AA499" s="599" t="s">
        <v>4975</v>
      </c>
      <c r="AB499" s="600"/>
      <c r="AC499" s="597"/>
      <c r="BI499" s="613"/>
      <c r="BM499" s="614"/>
      <c r="BN499" s="614"/>
      <c r="BO499" s="614"/>
      <c r="BP499" s="613"/>
      <c r="BS499" s="613"/>
      <c r="CA499" s="626"/>
      <c r="CB499" s="627"/>
      <c r="CC499" s="625"/>
      <c r="CM499" s="623"/>
      <c r="CN499" s="612"/>
      <c r="CO499" s="612"/>
      <c r="CP499" s="612"/>
      <c r="CQ499" s="612"/>
    </row>
    <row r="500" spans="1:127" s="270" customFormat="1" ht="15" customHeight="1">
      <c r="A500" s="619" t="s">
        <v>4960</v>
      </c>
      <c r="B500" s="618"/>
      <c r="C500" s="608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594" t="s">
        <v>1760</v>
      </c>
      <c r="P500" s="621"/>
      <c r="Q500" s="457"/>
      <c r="R500" s="457"/>
      <c r="S500" s="457"/>
      <c r="T500" s="457"/>
      <c r="U500" s="457"/>
      <c r="V500" s="457"/>
      <c r="W500" s="457"/>
      <c r="X500" s="457"/>
      <c r="Y500" s="457"/>
      <c r="Z500" s="457"/>
      <c r="AA500" s="610" t="s">
        <v>4976</v>
      </c>
      <c r="AB500" s="611"/>
      <c r="AC500" s="608"/>
      <c r="BM500" s="613"/>
      <c r="BP500" s="613"/>
      <c r="BS500" s="613"/>
      <c r="CA500" s="613"/>
      <c r="CM500" s="613"/>
    </row>
    <row r="501" spans="1:127" s="270" customFormat="1" ht="15" customHeight="1">
      <c r="A501" s="457"/>
      <c r="B501" s="457"/>
      <c r="C501" s="457"/>
      <c r="D501" s="457"/>
      <c r="E501" s="457"/>
      <c r="F501" s="457"/>
      <c r="G501" s="457"/>
      <c r="H501" s="457"/>
      <c r="I501" s="457"/>
      <c r="J501" s="616"/>
      <c r="K501" s="615"/>
      <c r="L501" s="597"/>
      <c r="M501" s="457"/>
      <c r="N501" s="616"/>
      <c r="O501" s="628"/>
      <c r="P501" s="629"/>
      <c r="Q501" s="457"/>
      <c r="R501" s="616"/>
      <c r="S501" s="615"/>
      <c r="T501" s="597"/>
      <c r="U501" s="457"/>
      <c r="V501" s="457"/>
      <c r="W501" s="457"/>
      <c r="X501" s="457"/>
      <c r="Y501" s="457"/>
      <c r="Z501" s="457"/>
      <c r="AA501" s="457"/>
      <c r="AB501" s="457"/>
      <c r="AC501" s="457"/>
      <c r="BM501" s="613"/>
      <c r="BP501" s="613"/>
      <c r="BS501" s="613"/>
      <c r="CA501" s="613"/>
      <c r="CM501" s="613"/>
    </row>
    <row r="502" spans="1:127" s="270" customFormat="1" ht="15" customHeight="1">
      <c r="A502" s="457"/>
      <c r="B502" s="457"/>
      <c r="C502" s="457"/>
      <c r="D502" s="457"/>
      <c r="E502" s="457"/>
      <c r="F502" s="457"/>
      <c r="G502" s="457"/>
      <c r="H502" s="457"/>
      <c r="I502" s="457"/>
      <c r="J502" s="619"/>
      <c r="K502" s="618"/>
      <c r="L502" s="608"/>
      <c r="M502" s="457"/>
      <c r="N502" s="619"/>
      <c r="O502" s="630"/>
      <c r="P502" s="608"/>
      <c r="Q502" s="457"/>
      <c r="R502" s="619"/>
      <c r="S502" s="618"/>
      <c r="T502" s="608"/>
      <c r="U502" s="457"/>
      <c r="V502" s="457"/>
      <c r="W502" s="457"/>
      <c r="X502" s="457"/>
      <c r="Y502" s="457"/>
      <c r="Z502" s="457"/>
      <c r="AA502" s="457"/>
      <c r="AB502" s="457"/>
      <c r="AC502" s="457"/>
      <c r="BI502" s="613"/>
      <c r="BM502" s="613"/>
      <c r="BP502" s="613"/>
      <c r="BS502" s="613"/>
      <c r="CA502" s="613"/>
      <c r="CM502" s="613"/>
    </row>
    <row r="503" spans="1:127" s="270" customFormat="1" ht="15" customHeight="1">
      <c r="A503" s="599" t="s">
        <v>4961</v>
      </c>
      <c r="B503" s="615"/>
      <c r="C503" s="597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57"/>
      <c r="W503" s="457"/>
      <c r="X503" s="457"/>
      <c r="Y503" s="457"/>
      <c r="Z503" s="457"/>
      <c r="AA503" s="599" t="s">
        <v>4977</v>
      </c>
      <c r="AB503" s="600"/>
      <c r="AC503" s="597"/>
      <c r="BI503" s="613"/>
      <c r="BM503" s="613"/>
      <c r="BP503" s="613"/>
      <c r="BS503" s="613"/>
      <c r="CA503" s="613"/>
      <c r="CM503" s="613"/>
    </row>
    <row r="504" spans="1:127" s="14" customFormat="1" ht="15" customHeight="1">
      <c r="A504" s="631" t="s">
        <v>4962</v>
      </c>
      <c r="B504" s="607"/>
      <c r="C504" s="620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/>
      <c r="Z504" s="456"/>
      <c r="AA504" s="610" t="s">
        <v>4978</v>
      </c>
      <c r="AB504" s="611"/>
      <c r="AC504" s="608"/>
      <c r="BI504" s="601"/>
      <c r="BM504" s="601"/>
      <c r="BP504" s="601"/>
      <c r="BS504" s="601"/>
      <c r="BW504" s="605"/>
      <c r="CA504" s="601"/>
      <c r="CE504" s="605"/>
      <c r="CM504" s="601"/>
      <c r="CQ504" s="605"/>
      <c r="DW504" s="605"/>
    </row>
    <row r="505" spans="1:127" s="14" customFormat="1" ht="15" customHeight="1">
      <c r="A505" s="632"/>
      <c r="B505" s="456"/>
      <c r="C505" s="456"/>
      <c r="D505" s="616"/>
      <c r="E505" s="596"/>
      <c r="F505" s="617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599"/>
      <c r="Y505" s="600"/>
      <c r="Z505" s="597"/>
      <c r="AA505" s="456"/>
      <c r="AB505" s="456"/>
      <c r="AC505" s="456"/>
      <c r="BI505" s="601"/>
      <c r="BM505" s="601"/>
      <c r="BP505" s="601"/>
      <c r="BS505" s="601"/>
      <c r="CA505" s="601"/>
      <c r="CE505" s="605"/>
      <c r="CM505" s="601"/>
      <c r="CQ505" s="605"/>
      <c r="DW505" s="605"/>
    </row>
    <row r="506" spans="1:127" s="14" customFormat="1" ht="15" customHeight="1">
      <c r="A506" s="632"/>
      <c r="B506" s="456"/>
      <c r="C506" s="456"/>
      <c r="D506" s="619"/>
      <c r="E506" s="607"/>
      <c r="F506" s="620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610"/>
      <c r="Y506" s="611"/>
      <c r="Z506" s="608"/>
      <c r="AA506" s="456"/>
      <c r="AB506" s="456"/>
      <c r="AC506" s="456"/>
      <c r="BI506" s="601"/>
      <c r="BM506" s="601"/>
      <c r="BP506" s="601"/>
      <c r="BS506" s="601"/>
      <c r="BW506" s="605"/>
      <c r="CA506" s="601"/>
      <c r="CM506" s="601"/>
      <c r="DW506" s="605"/>
    </row>
    <row r="507" spans="1:127" s="14" customFormat="1" ht="15" customHeight="1">
      <c r="A507" s="633" t="s">
        <v>4963</v>
      </c>
      <c r="B507" s="596"/>
      <c r="C507" s="617"/>
      <c r="D507" s="457"/>
      <c r="E507" s="456"/>
      <c r="F507" s="456"/>
      <c r="G507" s="456"/>
      <c r="H507" s="456"/>
      <c r="I507" s="456"/>
      <c r="J507" s="456"/>
      <c r="K507" s="605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/>
      <c r="Z507" s="456"/>
      <c r="AA507" s="599" t="s">
        <v>4979</v>
      </c>
      <c r="AB507" s="600"/>
      <c r="AC507" s="597"/>
      <c r="BI507" s="601"/>
      <c r="BM507" s="601"/>
      <c r="BP507" s="601"/>
      <c r="BS507" s="601"/>
      <c r="BW507" s="605"/>
      <c r="CA507" s="601"/>
      <c r="CE507" s="605"/>
      <c r="CM507" s="601"/>
      <c r="CQ507" s="605"/>
      <c r="DW507" s="605"/>
    </row>
    <row r="508" spans="1:127" s="14" customFormat="1" ht="15" customHeight="1">
      <c r="A508" s="631" t="s">
        <v>4964</v>
      </c>
      <c r="B508" s="607"/>
      <c r="C508" s="620"/>
      <c r="D508" s="457"/>
      <c r="E508" s="456"/>
      <c r="F508" s="456"/>
      <c r="G508" s="456"/>
      <c r="H508" s="456"/>
      <c r="I508" s="456"/>
      <c r="J508" s="456"/>
      <c r="K508" s="605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610" t="s">
        <v>4980</v>
      </c>
      <c r="AB508" s="611"/>
      <c r="AC508" s="608"/>
      <c r="BI508" s="601"/>
      <c r="BM508" s="601"/>
      <c r="BP508" s="601"/>
      <c r="BS508" s="601"/>
      <c r="BW508" s="605"/>
      <c r="CA508" s="601"/>
      <c r="CE508" s="605"/>
      <c r="CK508" s="605"/>
      <c r="CM508" s="601"/>
      <c r="CQ508" s="605"/>
      <c r="CW508" s="605"/>
      <c r="DW508" s="605"/>
    </row>
    <row r="509" spans="1:127" s="14" customFormat="1" ht="15" customHeight="1">
      <c r="A509" s="632"/>
      <c r="B509" s="456"/>
      <c r="C509" s="456"/>
      <c r="D509" s="456"/>
      <c r="E509" s="456"/>
      <c r="F509" s="456"/>
      <c r="G509" s="616"/>
      <c r="H509" s="596"/>
      <c r="I509" s="617"/>
      <c r="J509" s="456"/>
      <c r="K509" s="605"/>
      <c r="L509" s="456"/>
      <c r="M509" s="456"/>
      <c r="N509" s="456"/>
      <c r="O509" s="456"/>
      <c r="P509" s="456"/>
      <c r="Q509" s="456"/>
      <c r="R509" s="456"/>
      <c r="S509" s="456"/>
      <c r="T509" s="456"/>
      <c r="U509" s="616"/>
      <c r="V509" s="596"/>
      <c r="W509" s="617"/>
      <c r="X509" s="456"/>
      <c r="Y509" s="456"/>
      <c r="Z509" s="456"/>
      <c r="AA509" s="456"/>
      <c r="AB509" s="456"/>
      <c r="AC509" s="456"/>
      <c r="BI509" s="601"/>
      <c r="BM509" s="601"/>
      <c r="BP509" s="601"/>
      <c r="BS509" s="601"/>
      <c r="BW509" s="605"/>
      <c r="CA509" s="601"/>
      <c r="CE509" s="605"/>
      <c r="CK509" s="605"/>
      <c r="CM509" s="601"/>
      <c r="CQ509" s="605"/>
      <c r="CW509" s="605"/>
      <c r="DW509" s="605"/>
    </row>
    <row r="510" spans="1:127" s="14" customFormat="1" ht="15" customHeight="1">
      <c r="A510" s="632"/>
      <c r="B510" s="456"/>
      <c r="C510" s="456"/>
      <c r="D510" s="456"/>
      <c r="E510" s="456"/>
      <c r="F510" s="456"/>
      <c r="G510" s="619"/>
      <c r="H510" s="607"/>
      <c r="I510" s="620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619"/>
      <c r="V510" s="607"/>
      <c r="W510" s="620"/>
      <c r="X510" s="456"/>
      <c r="Y510" s="456"/>
      <c r="Z510" s="456"/>
      <c r="AA510" s="456"/>
      <c r="AB510" s="456"/>
      <c r="AC510" s="456"/>
      <c r="BI510" s="601"/>
      <c r="BM510" s="601"/>
      <c r="BW510" s="605"/>
      <c r="BZ510" s="605"/>
      <c r="CA510" s="601"/>
      <c r="CE510" s="605"/>
      <c r="CK510" s="605"/>
      <c r="CM510" s="601"/>
      <c r="CQ510" s="605"/>
      <c r="CW510" s="605"/>
      <c r="DW510" s="605"/>
    </row>
    <row r="511" spans="1:127" s="14" customFormat="1" ht="15" customHeight="1">
      <c r="A511" s="633" t="s">
        <v>4965</v>
      </c>
      <c r="B511" s="596"/>
      <c r="C511" s="617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6"/>
      <c r="AA511" s="599" t="s">
        <v>4981</v>
      </c>
      <c r="AB511" s="600"/>
      <c r="AC511" s="597"/>
      <c r="BI511" s="601"/>
      <c r="BP511" s="601"/>
      <c r="BS511" s="601"/>
      <c r="BW511" s="605"/>
      <c r="BY511" s="605"/>
      <c r="CE511" s="605"/>
      <c r="CF511" s="605"/>
      <c r="CQ511" s="605"/>
      <c r="DW511" s="605"/>
    </row>
    <row r="512" spans="1:127" s="14" customFormat="1" ht="15" customHeight="1">
      <c r="A512" s="631" t="s">
        <v>4966</v>
      </c>
      <c r="B512" s="607"/>
      <c r="C512" s="620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6"/>
      <c r="AA512" s="610" t="s">
        <v>4982</v>
      </c>
      <c r="AB512" s="611"/>
      <c r="AC512" s="608"/>
      <c r="BI512" s="601"/>
      <c r="BM512" s="601"/>
      <c r="BP512" s="601"/>
      <c r="BS512" s="601"/>
      <c r="BW512" s="605"/>
      <c r="BY512" s="605"/>
      <c r="CA512" s="601"/>
      <c r="CE512" s="605"/>
      <c r="CF512" s="605"/>
      <c r="CM512" s="601"/>
      <c r="CQ512" s="605"/>
      <c r="DW512" s="605"/>
    </row>
    <row r="513" spans="1:127" s="14" customFormat="1" ht="15" customHeight="1">
      <c r="A513" s="632"/>
      <c r="B513" s="456"/>
      <c r="C513" s="456"/>
      <c r="D513" s="616"/>
      <c r="E513" s="596"/>
      <c r="F513" s="617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599"/>
      <c r="Y513" s="600"/>
      <c r="Z513" s="597"/>
      <c r="AA513" s="456"/>
      <c r="AB513" s="456"/>
      <c r="AC513" s="456"/>
      <c r="BI513" s="601"/>
      <c r="BM513" s="601"/>
      <c r="BP513" s="601"/>
      <c r="BY513" s="605"/>
      <c r="CA513" s="601"/>
      <c r="CE513" s="605"/>
      <c r="CM513" s="601"/>
      <c r="CQ513" s="605"/>
      <c r="DW513" s="605"/>
    </row>
    <row r="514" spans="1:127" s="14" customFormat="1" ht="15" customHeight="1">
      <c r="A514" s="632"/>
      <c r="B514" s="456"/>
      <c r="C514" s="456"/>
      <c r="D514" s="619"/>
      <c r="E514" s="607"/>
      <c r="F514" s="620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610"/>
      <c r="Y514" s="611"/>
      <c r="Z514" s="608"/>
      <c r="AA514" s="456"/>
      <c r="AB514" s="456"/>
      <c r="AC514" s="456"/>
      <c r="BY514" s="605"/>
      <c r="CA514" s="601"/>
      <c r="DW514" s="605"/>
    </row>
    <row r="515" spans="1:127" s="14" customFormat="1" ht="15" customHeight="1">
      <c r="A515" s="633" t="s">
        <v>4967</v>
      </c>
      <c r="B515" s="596"/>
      <c r="C515" s="617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599" t="s">
        <v>4983</v>
      </c>
      <c r="AB515" s="600"/>
      <c r="AC515" s="597"/>
      <c r="BI515" s="601"/>
      <c r="BP515" s="634"/>
      <c r="DW515" s="605"/>
    </row>
    <row r="516" spans="1:127" s="14" customFormat="1" ht="15" customHeight="1">
      <c r="A516" s="631" t="s">
        <v>4968</v>
      </c>
      <c r="B516" s="607"/>
      <c r="C516" s="620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610" t="s">
        <v>4984</v>
      </c>
      <c r="AB516" s="611"/>
      <c r="AC516" s="608"/>
      <c r="BI516" s="601"/>
      <c r="BM516" s="635"/>
      <c r="BN516" s="635"/>
      <c r="BO516" s="635"/>
      <c r="BP516" s="636"/>
      <c r="CA516" s="637"/>
      <c r="CB516" s="638"/>
      <c r="CC516" s="638"/>
      <c r="CD516" s="638"/>
      <c r="CE516" s="635"/>
      <c r="DW516" s="605"/>
    </row>
    <row r="517" spans="1:127" ht="18">
      <c r="A517"/>
      <c r="BI517" s="479"/>
      <c r="BM517" s="256"/>
      <c r="BN517" s="256"/>
      <c r="BO517" s="256"/>
      <c r="BP517" s="510"/>
      <c r="BQ517" s="463"/>
      <c r="BR517" s="463"/>
      <c r="BS517" s="510"/>
      <c r="BT517" s="463"/>
      <c r="BU517" s="463"/>
      <c r="BV517" s="463"/>
      <c r="BW517" s="463"/>
      <c r="CA517" s="565"/>
      <c r="CB517" s="564"/>
      <c r="CC517" s="564"/>
      <c r="CD517" s="564"/>
      <c r="CE517" s="256"/>
      <c r="CF517" s="463"/>
    </row>
    <row r="518" spans="1:127" ht="18">
      <c r="A518"/>
      <c r="BM518" s="479"/>
      <c r="BP518" s="479"/>
      <c r="BS518" s="479"/>
      <c r="BV518" s="28"/>
      <c r="BW518" s="56"/>
      <c r="CA518" s="566"/>
      <c r="CB518" s="568"/>
      <c r="CC518" s="568"/>
      <c r="CD518" s="568"/>
      <c r="CE518" s="463"/>
      <c r="CF518" s="56"/>
      <c r="CM518" s="510"/>
      <c r="CN518" s="463"/>
      <c r="CO518" s="463"/>
      <c r="CP518" s="463"/>
      <c r="CQ518" s="463"/>
    </row>
    <row r="519" spans="1:127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CA519" s="479"/>
      <c r="CD519" s="28"/>
      <c r="CE519" s="56"/>
      <c r="CF519" s="56"/>
      <c r="CM519" s="479"/>
      <c r="CP519" s="28"/>
      <c r="CQ519" s="56"/>
    </row>
    <row r="520" spans="1:127" ht="15.75">
      <c r="A520"/>
      <c r="BI520" s="479"/>
      <c r="BL520" s="28"/>
      <c r="BM520" s="479"/>
      <c r="BP520" s="479"/>
      <c r="BS520" s="479"/>
      <c r="BV520" s="28"/>
      <c r="BW520" s="56"/>
      <c r="BX520" s="28"/>
      <c r="BY520" s="56"/>
      <c r="CA520" s="479"/>
      <c r="CD520" s="28"/>
      <c r="CE520" s="56"/>
      <c r="CF520" s="56"/>
      <c r="CM520" s="479"/>
      <c r="CP520" s="28"/>
      <c r="CQ520" s="56"/>
    </row>
    <row r="521" spans="1:127" ht="15.75">
      <c r="A521"/>
      <c r="BI521" s="479"/>
      <c r="BL521" s="28"/>
      <c r="BM521" s="479"/>
      <c r="BP521" s="479"/>
      <c r="BS521" s="479"/>
      <c r="BV521" s="28"/>
      <c r="BW521" s="56"/>
      <c r="BX521" s="28"/>
      <c r="BY521" s="56"/>
      <c r="CA521" s="479"/>
      <c r="CD521" s="28"/>
      <c r="CE521" s="56"/>
      <c r="CF521" s="56"/>
      <c r="CM521" s="479"/>
      <c r="CP521" s="28"/>
      <c r="CQ521" s="56"/>
    </row>
    <row r="522" spans="1:127" ht="15.75">
      <c r="A522"/>
      <c r="BI522" s="479"/>
      <c r="BL522" s="28"/>
      <c r="BM522" s="479"/>
      <c r="BP522" s="479"/>
      <c r="BS522" s="479"/>
      <c r="BV522" s="28"/>
      <c r="BW522" s="56"/>
      <c r="BX522" s="28"/>
      <c r="BY522" s="56"/>
      <c r="CA522" s="479"/>
      <c r="CD522" s="28"/>
      <c r="CE522" s="56"/>
      <c r="CF522" s="56"/>
      <c r="CM522" s="479"/>
      <c r="CP522" s="28"/>
      <c r="CQ522" s="56"/>
    </row>
    <row r="523" spans="1:127" ht="15.75">
      <c r="A523"/>
      <c r="BI523" s="479"/>
      <c r="BL523" s="28"/>
      <c r="BM523" s="479"/>
      <c r="BP523" s="479"/>
      <c r="BS523" s="479"/>
      <c r="BV523" s="28"/>
      <c r="BW523" s="56"/>
      <c r="BX523" s="28"/>
      <c r="BY523" s="56"/>
      <c r="CA523" s="479"/>
      <c r="CD523" s="28"/>
      <c r="CE523" s="56"/>
      <c r="CF523" s="56"/>
      <c r="CM523" s="479"/>
      <c r="CP523" s="28"/>
      <c r="CQ523" s="56"/>
    </row>
    <row r="524" spans="1:127" ht="15.75">
      <c r="A524"/>
      <c r="BI524" s="479"/>
      <c r="BL524" s="28"/>
      <c r="BM524" s="479"/>
      <c r="BP524" s="479"/>
      <c r="BS524" s="479"/>
      <c r="BV524" s="28"/>
      <c r="BW524" s="56"/>
      <c r="BX524" s="28"/>
      <c r="BY524" s="56"/>
      <c r="CA524" s="479"/>
      <c r="CD524" s="28"/>
      <c r="CE524" s="56"/>
      <c r="CF524" s="56"/>
      <c r="CM524" s="479"/>
      <c r="CP524" s="28"/>
      <c r="CQ524" s="56"/>
    </row>
    <row r="525" spans="1:127" ht="15.75">
      <c r="A525"/>
      <c r="BI525" s="479"/>
      <c r="BL525" s="28"/>
      <c r="BM525" s="479"/>
      <c r="BP525" s="479"/>
      <c r="BS525" s="479"/>
      <c r="BV525" s="28"/>
      <c r="BW525" s="56"/>
      <c r="BX525" s="28"/>
      <c r="BY525" s="56"/>
      <c r="CA525" s="479"/>
      <c r="CD525" s="28"/>
      <c r="CE525" s="56"/>
      <c r="CF525" s="56"/>
      <c r="CM525" s="479"/>
      <c r="CP525" s="28"/>
      <c r="CQ525" s="56"/>
    </row>
    <row r="526" spans="1:127" ht="15.75">
      <c r="A526"/>
      <c r="BI526" s="479"/>
      <c r="BL526" s="28"/>
      <c r="BM526" s="479"/>
      <c r="BP526" s="479"/>
      <c r="BV526" s="28"/>
      <c r="BW526" s="56"/>
      <c r="BX526" s="28"/>
      <c r="BY526" s="56"/>
      <c r="CA526" s="479"/>
      <c r="CD526" s="28"/>
      <c r="CE526" s="56"/>
      <c r="CF526" s="56"/>
      <c r="CM526" s="479"/>
      <c r="CP526" s="28"/>
      <c r="CQ526" s="56"/>
    </row>
    <row r="527" spans="1:127" ht="15.75">
      <c r="A527"/>
      <c r="BM527" s="479"/>
      <c r="BP527" s="479"/>
      <c r="BS527" s="479"/>
      <c r="BV527" s="28"/>
      <c r="BW527" s="56"/>
      <c r="CA527" s="479"/>
      <c r="CD527" s="28"/>
      <c r="CE527" s="56"/>
      <c r="CF527" s="56"/>
      <c r="CP527" s="28"/>
      <c r="CQ527" s="56"/>
    </row>
    <row r="528" spans="1:127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CA528" s="479"/>
      <c r="CD528" s="28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CA529" s="479"/>
      <c r="CD529" s="28"/>
      <c r="CE529" s="56"/>
      <c r="CF529" s="56"/>
      <c r="CM529" s="479"/>
      <c r="CP529" s="28"/>
      <c r="CQ529" s="56"/>
    </row>
    <row r="530" spans="1:95" ht="15.75">
      <c r="A530" s="479"/>
      <c r="D530" s="28"/>
      <c r="E530" s="56"/>
      <c r="BI530" s="479"/>
      <c r="BL530" s="28"/>
      <c r="BM530" s="479"/>
      <c r="BP530" s="479"/>
      <c r="BS530" s="479"/>
      <c r="BV530" s="28"/>
      <c r="BW530" s="56"/>
      <c r="BX530" s="28"/>
      <c r="BY530" s="56"/>
      <c r="CA530" s="479"/>
      <c r="CD530" s="28"/>
      <c r="CE530" s="56"/>
      <c r="CF530" s="56"/>
      <c r="CM530" s="479"/>
      <c r="CP530" s="28"/>
      <c r="CQ530" s="56"/>
    </row>
    <row r="531" spans="1:95" ht="15.75">
      <c r="A531" s="479"/>
      <c r="D531" s="28"/>
      <c r="E531" s="56"/>
      <c r="BI531" s="479"/>
      <c r="BL531" s="28"/>
      <c r="BM531" s="479"/>
      <c r="BP531" s="479"/>
      <c r="BS531" s="479"/>
      <c r="BV531" s="28"/>
      <c r="BW531" s="56"/>
      <c r="BX531" s="28"/>
      <c r="BY531" s="56"/>
      <c r="CA531" s="479"/>
      <c r="CD531" s="28"/>
      <c r="CE531" s="56"/>
      <c r="CF531" s="56"/>
      <c r="CM531" s="479"/>
      <c r="CP531" s="28"/>
      <c r="CQ531" s="56"/>
    </row>
    <row r="532" spans="1:95" ht="15.75">
      <c r="A532" s="479"/>
      <c r="D532" s="28"/>
      <c r="E532" s="56"/>
      <c r="BI532" s="479"/>
      <c r="BL532" s="28"/>
      <c r="BM532" s="479"/>
      <c r="BP532" s="479"/>
      <c r="BS532" s="479"/>
      <c r="BV532" s="28"/>
      <c r="BW532" s="56"/>
      <c r="BX532" s="28"/>
      <c r="BY532" s="56"/>
      <c r="CA532" s="479"/>
      <c r="CD532" s="28"/>
      <c r="CE532" s="56"/>
      <c r="CF532" s="56"/>
      <c r="CM532" s="479"/>
      <c r="CP532" s="28"/>
      <c r="CQ532" s="56"/>
    </row>
    <row r="533" spans="1:95" ht="15.75">
      <c r="A533" s="479"/>
      <c r="D533" s="28"/>
      <c r="E533" s="56"/>
      <c r="BI533" s="479"/>
      <c r="BL533" s="28"/>
      <c r="BM533" s="479"/>
      <c r="BP533" s="479"/>
      <c r="BS533" s="479"/>
      <c r="BV533" s="28"/>
      <c r="BW533" s="56"/>
      <c r="BX533" s="28"/>
      <c r="BY533" s="56"/>
      <c r="CA533" s="479"/>
      <c r="CD533" s="28"/>
      <c r="CE533" s="56"/>
      <c r="CF533" s="56"/>
      <c r="CM533" s="479"/>
      <c r="CP533" s="28"/>
      <c r="CQ533" s="56"/>
    </row>
    <row r="534" spans="1:95" ht="15.75">
      <c r="A534" s="479"/>
      <c r="D534" s="28"/>
      <c r="E534" s="56"/>
      <c r="BI534" s="479"/>
      <c r="BL534" s="28"/>
      <c r="BM534" s="479"/>
      <c r="BP534" s="479"/>
      <c r="BS534" s="28"/>
      <c r="BT534" s="56"/>
      <c r="BU534" s="479"/>
      <c r="BX534" s="28"/>
      <c r="BY534" s="56"/>
      <c r="CA534" s="479"/>
      <c r="CD534" s="28"/>
      <c r="CE534" s="56"/>
      <c r="CF534" s="56"/>
      <c r="CM534" s="479"/>
      <c r="CP534" s="28"/>
      <c r="CQ534" s="56"/>
    </row>
    <row r="535" spans="1:95" ht="15.75">
      <c r="A535" s="479"/>
      <c r="D535" s="28"/>
      <c r="E535" s="56"/>
    </row>
    <row r="536" spans="1:95" ht="15.75">
      <c r="A536" s="479"/>
      <c r="D536" s="28"/>
      <c r="E536" s="56"/>
    </row>
    <row r="537" spans="1:95" ht="15.75">
      <c r="A537" s="479"/>
      <c r="D537" s="28"/>
      <c r="E537" s="56"/>
    </row>
    <row r="538" spans="1:95" ht="15.75">
      <c r="A538"/>
      <c r="D538" s="28"/>
      <c r="E538" s="56"/>
    </row>
    <row r="539" spans="1:95" ht="15.75">
      <c r="A539"/>
      <c r="D539" s="28"/>
      <c r="E539" s="56"/>
    </row>
    <row r="540" spans="1:95">
      <c r="A540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9"/>
      <c r="D568" s="28"/>
      <c r="E568" s="56"/>
    </row>
    <row r="569" spans="1:5" ht="15.75">
      <c r="A569" s="479"/>
      <c r="D569" s="28"/>
      <c r="E569" s="56"/>
    </row>
    <row r="570" spans="1:5" ht="15.75">
      <c r="A570" s="479"/>
      <c r="D570" s="28"/>
      <c r="E570" s="56"/>
    </row>
    <row r="571" spans="1:5" ht="15.75">
      <c r="A571" s="479"/>
      <c r="D571" s="28"/>
      <c r="E571" s="56"/>
    </row>
    <row r="572" spans="1:5" ht="15.75">
      <c r="A572" s="479"/>
      <c r="D572" s="28"/>
      <c r="E572" s="56"/>
    </row>
    <row r="573" spans="1:5" ht="15.75">
      <c r="A573" s="479"/>
      <c r="D573" s="28"/>
      <c r="E573" s="56"/>
    </row>
    <row r="574" spans="1:5" ht="15.75">
      <c r="A574" s="479"/>
      <c r="D574" s="28"/>
      <c r="E574" s="56"/>
    </row>
    <row r="575" spans="1:5" ht="15.75">
      <c r="A575" s="479"/>
      <c r="D575" s="28"/>
      <c r="E575" s="56"/>
    </row>
    <row r="577" spans="1:5" ht="15.75">
      <c r="A577" s="479"/>
      <c r="B577" s="481"/>
      <c r="C577" s="481"/>
      <c r="D577" s="246"/>
      <c r="E577" s="56"/>
    </row>
    <row r="578" spans="1:5" ht="15.75">
      <c r="A578" s="479"/>
      <c r="B578" s="481"/>
      <c r="C578" s="481"/>
      <c r="D578" s="246"/>
      <c r="E578" s="56"/>
    </row>
    <row r="579" spans="1:5" ht="15.75">
      <c r="A579" s="479"/>
      <c r="B579" s="481"/>
      <c r="C579" s="481"/>
      <c r="D579" s="246"/>
      <c r="E579" s="56"/>
    </row>
    <row r="580" spans="1:5" ht="15.75">
      <c r="A580" s="479"/>
      <c r="B580" s="481"/>
      <c r="C580" s="481"/>
      <c r="D580" s="246"/>
      <c r="E580" s="56"/>
    </row>
    <row r="581" spans="1:5" ht="15.75">
      <c r="A581" s="479"/>
      <c r="B581" s="481"/>
      <c r="C581" s="481"/>
      <c r="D581" s="246"/>
      <c r="E581" s="56"/>
    </row>
    <row r="582" spans="1:5" ht="15.75">
      <c r="A582" s="479"/>
      <c r="B582" s="481"/>
      <c r="C582" s="481"/>
      <c r="D582" s="246"/>
      <c r="E582" s="56"/>
    </row>
    <row r="583" spans="1:5" ht="15.75">
      <c r="A583" s="479"/>
      <c r="B583" s="481"/>
      <c r="C583" s="481"/>
      <c r="D583" s="246"/>
      <c r="E583" s="56"/>
    </row>
    <row r="584" spans="1:5" ht="15.75">
      <c r="A584" s="481"/>
      <c r="B584" s="481"/>
      <c r="C584" s="481"/>
      <c r="D584" s="246"/>
      <c r="E584" s="56"/>
    </row>
    <row r="585" spans="1:5" ht="15.75">
      <c r="A585" s="481"/>
      <c r="B585" s="481"/>
      <c r="C585" s="481"/>
      <c r="D585" s="246"/>
      <c r="E585" s="56"/>
    </row>
    <row r="586" spans="1:5" ht="15.75">
      <c r="A586" s="481"/>
      <c r="B586" s="481"/>
      <c r="C586" s="481"/>
      <c r="D586" s="246"/>
      <c r="E586" s="56"/>
    </row>
    <row r="587" spans="1:5">
      <c r="A587" s="481"/>
      <c r="B587" s="481"/>
      <c r="C587" s="481"/>
      <c r="D587" s="481"/>
      <c r="E587" s="481"/>
    </row>
    <row r="588" spans="1:5">
      <c r="A588" s="481"/>
      <c r="B588" s="481"/>
      <c r="C588" s="481"/>
      <c r="D588" s="481"/>
      <c r="E588" s="481"/>
    </row>
    <row r="589" spans="1:5">
      <c r="A589" s="481"/>
      <c r="B589" s="481"/>
      <c r="C589" s="481"/>
      <c r="D589" s="481"/>
      <c r="E589" s="481"/>
    </row>
    <row r="590" spans="1:5">
      <c r="A590" s="481"/>
      <c r="B590" s="481"/>
      <c r="C590" s="481"/>
      <c r="D590" s="481"/>
      <c r="E590" s="481"/>
    </row>
    <row r="591" spans="1:5">
      <c r="A591" s="481"/>
      <c r="B591" s="481"/>
      <c r="C591" s="481"/>
      <c r="D591" s="481"/>
      <c r="E591" s="481"/>
    </row>
    <row r="592" spans="1:5">
      <c r="A592" s="481"/>
      <c r="B592" s="481"/>
      <c r="C592" s="481"/>
      <c r="D592" s="481"/>
      <c r="E592" s="481"/>
    </row>
    <row r="593" spans="1:5">
      <c r="A593" s="481"/>
      <c r="B593" s="481"/>
      <c r="C593" s="481"/>
      <c r="D593" s="481"/>
      <c r="E593" s="481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3"/>
      <c r="B615" s="463"/>
      <c r="C615" s="463"/>
      <c r="D615" s="463"/>
      <c r="E615" s="463"/>
    </row>
    <row r="616" spans="1:5" ht="15.75">
      <c r="A616" s="479"/>
      <c r="D616" s="246"/>
      <c r="E616" s="56"/>
    </row>
    <row r="617" spans="1:5" ht="15.75">
      <c r="A617" s="479"/>
      <c r="D617" s="246"/>
      <c r="E617" s="56"/>
    </row>
    <row r="618" spans="1:5" ht="15.75">
      <c r="A618" s="479"/>
      <c r="D618" s="246"/>
      <c r="E618" s="56"/>
    </row>
    <row r="619" spans="1:5" ht="15.75">
      <c r="A619" s="479"/>
      <c r="D619" s="246"/>
      <c r="E619" s="56"/>
    </row>
    <row r="620" spans="1:5" ht="15.75">
      <c r="A620" s="479"/>
      <c r="D620" s="246"/>
      <c r="E620" s="56"/>
    </row>
    <row r="621" spans="1:5" ht="15.75">
      <c r="A621" s="479"/>
      <c r="D621" s="246"/>
      <c r="E621" s="56"/>
    </row>
    <row r="622" spans="1:5" ht="15.75">
      <c r="A622" s="479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3"/>
      <c r="B654" s="463"/>
      <c r="C654" s="463"/>
      <c r="D654" s="463"/>
      <c r="E654" s="463"/>
    </row>
    <row r="655" spans="1:5" ht="15.75">
      <c r="A655" s="479"/>
      <c r="D655" s="28"/>
      <c r="E655" s="56"/>
    </row>
    <row r="656" spans="1:5" ht="15.75">
      <c r="A656" s="479"/>
      <c r="D656" s="28"/>
      <c r="E656" s="56"/>
    </row>
    <row r="657" spans="1:5" ht="15.75">
      <c r="A657" s="479"/>
      <c r="D657" s="28"/>
      <c r="E657" s="56"/>
    </row>
    <row r="658" spans="1:5" ht="15.75">
      <c r="A658" s="479"/>
      <c r="D658" s="28"/>
      <c r="E658" s="56"/>
    </row>
    <row r="659" spans="1:5" ht="15.75">
      <c r="A659" s="479"/>
      <c r="D659" s="28"/>
      <c r="E659" s="56"/>
    </row>
    <row r="660" spans="1:5" ht="15.75">
      <c r="A660"/>
      <c r="D660" s="28"/>
      <c r="E660" s="56"/>
    </row>
    <row r="661" spans="1:5" ht="15.75">
      <c r="A661" s="479"/>
      <c r="D661" s="28"/>
      <c r="E661" s="56"/>
    </row>
    <row r="662" spans="1:5" ht="15.75">
      <c r="A662" s="479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3"/>
      <c r="B691" s="463"/>
      <c r="C691" s="463"/>
      <c r="D691" s="463"/>
      <c r="E691" s="463"/>
    </row>
    <row r="692" spans="1:5" ht="15.75">
      <c r="A692" s="479"/>
      <c r="D692" s="28"/>
      <c r="E692" s="56"/>
    </row>
    <row r="693" spans="1:5" ht="15.75">
      <c r="A693" s="479"/>
      <c r="D693" s="28"/>
      <c r="E693" s="56"/>
    </row>
    <row r="694" spans="1:5" ht="15.75">
      <c r="A694" s="479"/>
      <c r="D694" s="28"/>
      <c r="E694" s="56"/>
    </row>
    <row r="695" spans="1:5" ht="15.75">
      <c r="A695" s="479"/>
      <c r="D695" s="28"/>
      <c r="E695" s="56"/>
    </row>
    <row r="696" spans="1:5" ht="15.75">
      <c r="A696" s="479"/>
      <c r="D696" s="28"/>
      <c r="E696" s="56"/>
    </row>
    <row r="697" spans="1:5" ht="15.75">
      <c r="A697" s="479"/>
      <c r="D697" s="28"/>
      <c r="E697" s="56"/>
    </row>
    <row r="698" spans="1:5" ht="15.75">
      <c r="A698" s="479"/>
      <c r="D698" s="28"/>
      <c r="E698" s="56"/>
    </row>
  </sheetData>
  <sortState xmlns:xlrd2="http://schemas.microsoft.com/office/spreadsheetml/2017/richdata2" ref="Z270:AE303">
    <sortCondition descending="1" ref="AD270:AD303"/>
    <sortCondition descending="1" ref="AE270:AE303"/>
    <sortCondition ref="Z270:Z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2025-05-08T06:07:37Z</dcterms:modified>
</cp:coreProperties>
</file>